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stmj\Documents\Rprojects\Rape\"/>
    </mc:Choice>
  </mc:AlternateContent>
  <xr:revisionPtr revIDLastSave="0" documentId="13_ncr:1_{EC77BE63-9BAD-4F15-98B6-CC510D4F2493}" xr6:coauthVersionLast="38" xr6:coauthVersionMax="38" xr10:uidLastSave="{00000000-0000-0000-0000-000000000000}"/>
  <bookViews>
    <workbookView xWindow="0" yWindow="0" windowWidth="20490" windowHeight="6885" activeTab="1" xr2:uid="{00000000-000D-0000-FFFF-FFFF00000000}"/>
  </bookViews>
  <sheets>
    <sheet name="Coding" sheetId="10" r:id="rId1"/>
    <sheet name="Findings_revised" sheetId="8" r:id="rId2"/>
    <sheet name="PresumedPrison" sheetId="13" r:id="rId3"/>
    <sheet name="departures" sheetId="12" r:id="rId4"/>
    <sheet name="pivot" sheetId="11" r:id="rId5"/>
    <sheet name="Sheet2" sheetId="14" r:id="rId6"/>
    <sheet name="Acq-str" sheetId="15" r:id="rId7"/>
    <sheet name="Sheet1" sheetId="16" r:id="rId8"/>
    <sheet name="Sheet3" sheetId="17" r:id="rId9"/>
    <sheet name="graphic" sheetId="18" r:id="rId10"/>
    <sheet name="Sheet5" sheetId="19" r:id="rId11"/>
    <sheet name="sentencing data" sheetId="1" r:id="rId12"/>
  </sheets>
  <definedNames>
    <definedName name="_xlnm._FilterDatabase" localSheetId="11" hidden="1">'sentencing data'!$A$1:$H$573</definedName>
  </definedNames>
  <calcPr calcId="191029"/>
  <pivotCaches>
    <pivotCache cacheId="3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8" l="1"/>
  <c r="C38" i="8" l="1"/>
  <c r="D38" i="8"/>
  <c r="E38" i="8"/>
  <c r="B38" i="8"/>
  <c r="C37" i="8"/>
  <c r="D37" i="8"/>
  <c r="E37" i="8"/>
  <c r="B37" i="8"/>
  <c r="C33" i="8"/>
  <c r="D33" i="8"/>
  <c r="E33" i="8"/>
  <c r="F33" i="8"/>
  <c r="G33" i="8"/>
  <c r="B33" i="8"/>
  <c r="N12" i="18"/>
  <c r="N11" i="18"/>
  <c r="U26" i="13" l="1"/>
  <c r="T26" i="13"/>
  <c r="V22" i="8" l="1"/>
  <c r="F5" i="18"/>
  <c r="F4" i="18"/>
  <c r="J6" i="17"/>
  <c r="L6" i="17" s="1"/>
  <c r="J7" i="17"/>
  <c r="L7" i="17" s="1"/>
  <c r="J8" i="17"/>
  <c r="L8" i="17" s="1"/>
  <c r="J5" i="17"/>
  <c r="L5" i="17" s="1"/>
  <c r="H6" i="17"/>
  <c r="H7" i="17"/>
  <c r="H8" i="17"/>
  <c r="H5" i="17"/>
  <c r="E6" i="17"/>
  <c r="F6" i="17"/>
  <c r="E7" i="17"/>
  <c r="F7" i="17"/>
  <c r="E8" i="17"/>
  <c r="F8" i="17"/>
  <c r="F5" i="17"/>
  <c r="E5" i="17"/>
  <c r="D2" i="17"/>
  <c r="G2" i="17" s="1"/>
  <c r="C2" i="17"/>
  <c r="F2" i="17" s="1"/>
  <c r="H26" i="13" l="1"/>
  <c r="E27" i="13"/>
  <c r="B27" i="13"/>
  <c r="B26" i="13"/>
  <c r="N26" i="13" s="1"/>
  <c r="N30" i="13" s="1"/>
  <c r="C26" i="13"/>
  <c r="D26" i="13"/>
  <c r="E26" i="13"/>
  <c r="F26" i="13"/>
  <c r="R26" i="13" s="1"/>
  <c r="I26" i="13"/>
  <c r="O26" i="13" s="1"/>
  <c r="O30" i="13" s="1"/>
  <c r="J26" i="13"/>
  <c r="K26" i="13"/>
  <c r="L26" i="13"/>
  <c r="P26" i="13"/>
  <c r="P30" i="13" s="1"/>
  <c r="C27" i="13"/>
  <c r="D27" i="13"/>
  <c r="F27" i="13"/>
  <c r="R27" i="13" s="1"/>
  <c r="H27" i="13"/>
  <c r="I27" i="13"/>
  <c r="J27" i="13"/>
  <c r="P27" i="13" s="1"/>
  <c r="K27" i="13"/>
  <c r="L27" i="13"/>
  <c r="N27" i="13"/>
  <c r="O27" i="13"/>
  <c r="M28" i="13"/>
  <c r="M25" i="13"/>
  <c r="B33" i="15"/>
  <c r="H30" i="15"/>
  <c r="G30" i="15"/>
  <c r="F30" i="15"/>
  <c r="E30" i="15"/>
  <c r="E31" i="15" s="1"/>
  <c r="D30" i="15"/>
  <c r="D31" i="15" s="1"/>
  <c r="C30" i="15"/>
  <c r="B30" i="15"/>
  <c r="B16" i="15"/>
  <c r="C13" i="15"/>
  <c r="G31" i="15" s="1"/>
  <c r="D13" i="15"/>
  <c r="E13" i="15"/>
  <c r="F13" i="15"/>
  <c r="F14" i="15" s="1"/>
  <c r="G13" i="15"/>
  <c r="G14" i="15" s="1"/>
  <c r="H13" i="15"/>
  <c r="B13" i="15"/>
  <c r="D14" i="15" s="1"/>
  <c r="L24" i="13"/>
  <c r="K24" i="13"/>
  <c r="Q24" i="13" s="1"/>
  <c r="J24" i="13"/>
  <c r="I24" i="13"/>
  <c r="H24" i="13"/>
  <c r="C24" i="13"/>
  <c r="D24" i="13"/>
  <c r="E24" i="13"/>
  <c r="F24" i="13"/>
  <c r="R24" i="13" s="1"/>
  <c r="B24" i="13"/>
  <c r="B28" i="13" s="1"/>
  <c r="N28" i="13" s="1"/>
  <c r="S25" i="13"/>
  <c r="R25" i="13"/>
  <c r="Q25" i="13"/>
  <c r="P25" i="13"/>
  <c r="O25" i="13"/>
  <c r="N25" i="13"/>
  <c r="P24" i="13"/>
  <c r="N7" i="13"/>
  <c r="O7" i="13"/>
  <c r="P7" i="13"/>
  <c r="Q7" i="13"/>
  <c r="R7" i="13"/>
  <c r="N8" i="13"/>
  <c r="O8" i="13"/>
  <c r="P8" i="13"/>
  <c r="Q8" i="13"/>
  <c r="R8" i="13"/>
  <c r="N9" i="13"/>
  <c r="O9" i="13"/>
  <c r="P9" i="13"/>
  <c r="Q9" i="13"/>
  <c r="R9" i="13"/>
  <c r="N10" i="13"/>
  <c r="O10" i="13"/>
  <c r="P10" i="13"/>
  <c r="Q10" i="13"/>
  <c r="R10" i="13"/>
  <c r="N11" i="13"/>
  <c r="O11" i="13"/>
  <c r="P11" i="13"/>
  <c r="Q11" i="13"/>
  <c r="R11" i="13"/>
  <c r="N12" i="13"/>
  <c r="O12" i="13"/>
  <c r="P12" i="13"/>
  <c r="Q12" i="13"/>
  <c r="R12" i="13"/>
  <c r="N13" i="13"/>
  <c r="O13" i="13"/>
  <c r="P13" i="13"/>
  <c r="Q13" i="13"/>
  <c r="R13" i="13"/>
  <c r="N14" i="13"/>
  <c r="O14" i="13"/>
  <c r="P14" i="13"/>
  <c r="Q14" i="13"/>
  <c r="R14" i="13"/>
  <c r="N15" i="13"/>
  <c r="O15" i="13"/>
  <c r="P15" i="13"/>
  <c r="Q15" i="13"/>
  <c r="R15" i="13"/>
  <c r="N16" i="13"/>
  <c r="O16" i="13"/>
  <c r="P16" i="13"/>
  <c r="Q16" i="13"/>
  <c r="R16" i="13"/>
  <c r="N17" i="13"/>
  <c r="O17" i="13"/>
  <c r="P17" i="13"/>
  <c r="Q17" i="13"/>
  <c r="R17" i="13"/>
  <c r="N18" i="13"/>
  <c r="O18" i="13"/>
  <c r="P18" i="13"/>
  <c r="Q18" i="13"/>
  <c r="R18" i="13"/>
  <c r="N19" i="13"/>
  <c r="O19" i="13"/>
  <c r="P19" i="13"/>
  <c r="Q19" i="13"/>
  <c r="R19" i="13"/>
  <c r="N20" i="13"/>
  <c r="O20" i="13"/>
  <c r="P20" i="13"/>
  <c r="Q20" i="13"/>
  <c r="R20" i="13"/>
  <c r="N21" i="13"/>
  <c r="O21" i="13"/>
  <c r="P21" i="13"/>
  <c r="Q21" i="13"/>
  <c r="R21" i="13"/>
  <c r="N22" i="13"/>
  <c r="O22" i="13"/>
  <c r="P22" i="13"/>
  <c r="Q22" i="13"/>
  <c r="R22" i="13"/>
  <c r="R6" i="13"/>
  <c r="Q6" i="13"/>
  <c r="P6" i="13"/>
  <c r="O6" i="13"/>
  <c r="N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6" i="13"/>
  <c r="G7" i="13"/>
  <c r="G8" i="13"/>
  <c r="G9" i="13"/>
  <c r="G10" i="13"/>
  <c r="S10" i="13" s="1"/>
  <c r="G11" i="13"/>
  <c r="G12" i="13"/>
  <c r="G13" i="13"/>
  <c r="G14" i="13"/>
  <c r="S14" i="13" s="1"/>
  <c r="G15" i="13"/>
  <c r="G16" i="13"/>
  <c r="G17" i="13"/>
  <c r="G18" i="13"/>
  <c r="S18" i="13" s="1"/>
  <c r="G19" i="13"/>
  <c r="G20" i="13"/>
  <c r="S20" i="13" s="1"/>
  <c r="G21" i="13"/>
  <c r="G22" i="13"/>
  <c r="S22" i="13" s="1"/>
  <c r="G6" i="13"/>
  <c r="B28" i="8"/>
  <c r="B14" i="15" l="1"/>
  <c r="E14" i="15"/>
  <c r="B17" i="15"/>
  <c r="C31" i="15"/>
  <c r="H31" i="15"/>
  <c r="S6" i="13"/>
  <c r="S19" i="13"/>
  <c r="S15" i="13"/>
  <c r="S11" i="13"/>
  <c r="S7" i="13"/>
  <c r="H14" i="15"/>
  <c r="B31" i="15"/>
  <c r="F31" i="15"/>
  <c r="B34" i="15"/>
  <c r="D28" i="13"/>
  <c r="P28" i="13" s="1"/>
  <c r="C14" i="15"/>
  <c r="M26" i="13"/>
  <c r="G27" i="13"/>
  <c r="E28" i="13"/>
  <c r="Q28" i="13" s="1"/>
  <c r="C28" i="13"/>
  <c r="O28" i="13" s="1"/>
  <c r="S21" i="13"/>
  <c r="S17" i="13"/>
  <c r="S13" i="13"/>
  <c r="S9" i="13"/>
  <c r="M27" i="13"/>
  <c r="S27" i="13" s="1"/>
  <c r="G26" i="13"/>
  <c r="S26" i="13" s="1"/>
  <c r="Q26" i="13"/>
  <c r="Q30" i="13" s="1"/>
  <c r="Q27" i="13"/>
  <c r="S16" i="13"/>
  <c r="S12" i="13"/>
  <c r="S8" i="13"/>
  <c r="F28" i="13"/>
  <c r="R28" i="13" s="1"/>
  <c r="O24" i="13"/>
  <c r="M24" i="13"/>
  <c r="G24" i="13"/>
  <c r="G28" i="13" s="1"/>
  <c r="S28" i="13" s="1"/>
  <c r="N24" i="13"/>
  <c r="S24" i="13" l="1"/>
  <c r="L35" i="8" l="1"/>
  <c r="K35" i="8"/>
  <c r="J35" i="8"/>
  <c r="I35" i="8"/>
  <c r="H35" i="8"/>
  <c r="C35" i="8"/>
  <c r="D35" i="8"/>
  <c r="P35" i="8" s="1"/>
  <c r="E35" i="8"/>
  <c r="F35" i="8"/>
  <c r="R35" i="8" s="1"/>
  <c r="B35" i="8"/>
  <c r="N35" i="8" s="1"/>
  <c r="L34" i="8"/>
  <c r="K34" i="8"/>
  <c r="J34" i="8"/>
  <c r="I34" i="8"/>
  <c r="H34" i="8"/>
  <c r="C34" i="8"/>
  <c r="D34" i="8"/>
  <c r="P34" i="8" s="1"/>
  <c r="E34" i="8"/>
  <c r="F34" i="8"/>
  <c r="B34" i="8"/>
  <c r="Q34" i="8" l="1"/>
  <c r="O35" i="8"/>
  <c r="M34" i="8"/>
  <c r="R34" i="8"/>
  <c r="M35" i="8"/>
  <c r="O34" i="8"/>
  <c r="Q35" i="8"/>
  <c r="G35" i="8"/>
  <c r="S35" i="8" s="1"/>
  <c r="N34" i="8"/>
  <c r="G34" i="8"/>
  <c r="S34" i="8" s="1"/>
  <c r="H7" i="12"/>
  <c r="H6" i="12"/>
  <c r="C9" i="12"/>
  <c r="D9" i="12"/>
  <c r="E9" i="12"/>
  <c r="F9" i="12"/>
  <c r="G9" i="12"/>
  <c r="B9" i="12"/>
  <c r="H9" i="12" s="1"/>
  <c r="L31" i="8"/>
  <c r="K31" i="8"/>
  <c r="J31" i="8"/>
  <c r="I31" i="8"/>
  <c r="H31" i="8"/>
  <c r="C31" i="8"/>
  <c r="D31" i="8"/>
  <c r="E31" i="8"/>
  <c r="F31" i="8"/>
  <c r="B31" i="8"/>
  <c r="L30" i="8" l="1"/>
  <c r="K30" i="8"/>
  <c r="J30" i="8"/>
  <c r="I30" i="8"/>
  <c r="H30" i="8"/>
  <c r="L28" i="8"/>
  <c r="K28" i="8"/>
  <c r="J28" i="8"/>
  <c r="I28" i="8"/>
  <c r="H28" i="8"/>
  <c r="C28" i="8"/>
  <c r="D28" i="8"/>
  <c r="E28" i="8"/>
  <c r="F28" i="8"/>
  <c r="N10" i="8"/>
  <c r="O10" i="8"/>
  <c r="P10" i="8"/>
  <c r="Q10" i="8"/>
  <c r="R10" i="8"/>
  <c r="N11" i="8"/>
  <c r="O11" i="8"/>
  <c r="P11" i="8"/>
  <c r="Q11" i="8"/>
  <c r="R11" i="8"/>
  <c r="N12" i="8"/>
  <c r="O12" i="8"/>
  <c r="P12" i="8"/>
  <c r="Q12" i="8"/>
  <c r="R12" i="8"/>
  <c r="N13" i="8"/>
  <c r="O13" i="8"/>
  <c r="P13" i="8"/>
  <c r="Q13" i="8"/>
  <c r="R13" i="8"/>
  <c r="N14" i="8"/>
  <c r="O14" i="8"/>
  <c r="P14" i="8"/>
  <c r="Q14" i="8"/>
  <c r="R14" i="8"/>
  <c r="N15" i="8"/>
  <c r="O15" i="8"/>
  <c r="P15" i="8"/>
  <c r="Q15" i="8"/>
  <c r="R15" i="8"/>
  <c r="N16" i="8"/>
  <c r="O16" i="8"/>
  <c r="P16" i="8"/>
  <c r="Q16" i="8"/>
  <c r="R16" i="8"/>
  <c r="N17" i="8"/>
  <c r="O17" i="8"/>
  <c r="P17" i="8"/>
  <c r="Q17" i="8"/>
  <c r="R17" i="8"/>
  <c r="N18" i="8"/>
  <c r="O18" i="8"/>
  <c r="P18" i="8"/>
  <c r="Q18" i="8"/>
  <c r="R18" i="8"/>
  <c r="N19" i="8"/>
  <c r="O19" i="8"/>
  <c r="P19" i="8"/>
  <c r="Q19" i="8"/>
  <c r="R19" i="8"/>
  <c r="N20" i="8"/>
  <c r="O20" i="8"/>
  <c r="P20" i="8"/>
  <c r="Q20" i="8"/>
  <c r="R20" i="8"/>
  <c r="N21" i="8"/>
  <c r="O21" i="8"/>
  <c r="P21" i="8"/>
  <c r="Q21" i="8"/>
  <c r="R21" i="8"/>
  <c r="N22" i="8"/>
  <c r="O22" i="8"/>
  <c r="P22" i="8"/>
  <c r="Q22" i="8"/>
  <c r="R22" i="8"/>
  <c r="N23" i="8"/>
  <c r="O23" i="8"/>
  <c r="P23" i="8"/>
  <c r="Q23" i="8"/>
  <c r="R23" i="8"/>
  <c r="N24" i="8"/>
  <c r="O24" i="8"/>
  <c r="P24" i="8"/>
  <c r="Q24" i="8"/>
  <c r="R24" i="8"/>
  <c r="N25" i="8"/>
  <c r="O25" i="8"/>
  <c r="P25" i="8"/>
  <c r="Q25" i="8"/>
  <c r="R25" i="8"/>
  <c r="N26" i="8"/>
  <c r="O26" i="8"/>
  <c r="P26" i="8"/>
  <c r="Q26" i="8"/>
  <c r="R26" i="8"/>
  <c r="C30" i="8"/>
  <c r="D30" i="8"/>
  <c r="E30" i="8"/>
  <c r="F30" i="8"/>
  <c r="G31" i="8" l="1"/>
  <c r="G30" i="8"/>
  <c r="M31" i="8"/>
  <c r="G28" i="8"/>
  <c r="C32" i="8"/>
  <c r="O32" i="8" s="1"/>
  <c r="P31" i="8"/>
  <c r="Q31" i="8"/>
  <c r="N31" i="8"/>
  <c r="R30" i="8"/>
  <c r="M32" i="8"/>
  <c r="S29" i="8"/>
  <c r="R29" i="8"/>
  <c r="Q29" i="8"/>
  <c r="P29" i="8"/>
  <c r="O29" i="8"/>
  <c r="N29" i="8"/>
  <c r="M29" i="8"/>
  <c r="R9" i="8"/>
  <c r="Q9" i="8"/>
  <c r="P9" i="8"/>
  <c r="O9" i="8"/>
  <c r="N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9" i="8"/>
  <c r="G10" i="8"/>
  <c r="G11" i="8"/>
  <c r="G12" i="8"/>
  <c r="S12" i="8" s="1"/>
  <c r="G13" i="8"/>
  <c r="S13" i="8" s="1"/>
  <c r="G14" i="8"/>
  <c r="G15" i="8"/>
  <c r="G16" i="8"/>
  <c r="S16" i="8" s="1"/>
  <c r="G17" i="8"/>
  <c r="S17" i="8" s="1"/>
  <c r="G18" i="8"/>
  <c r="G19" i="8"/>
  <c r="G20" i="8"/>
  <c r="S20" i="8" s="1"/>
  <c r="G21" i="8"/>
  <c r="S21" i="8" s="1"/>
  <c r="G22" i="8"/>
  <c r="G23" i="8"/>
  <c r="G24" i="8"/>
  <c r="S24" i="8" s="1"/>
  <c r="G25" i="8"/>
  <c r="S25" i="8" s="1"/>
  <c r="G26" i="8"/>
  <c r="S26" i="8" s="1"/>
  <c r="G9" i="8"/>
  <c r="S23" i="8" l="1"/>
  <c r="S19" i="8"/>
  <c r="S15" i="8"/>
  <c r="S11" i="8"/>
  <c r="S22" i="8"/>
  <c r="S18" i="8"/>
  <c r="S14" i="8"/>
  <c r="S10" i="8"/>
  <c r="N28" i="8"/>
  <c r="O28" i="8"/>
  <c r="P30" i="8"/>
  <c r="S9" i="8"/>
  <c r="M28" i="8"/>
  <c r="M30" i="8"/>
  <c r="S30" i="8" s="1"/>
  <c r="Q28" i="8"/>
  <c r="D32" i="8"/>
  <c r="P32" i="8" s="1"/>
  <c r="R31" i="8"/>
  <c r="O30" i="8"/>
  <c r="R28" i="8"/>
  <c r="Q30" i="8"/>
  <c r="S28" i="8"/>
  <c r="N30" i="8"/>
  <c r="B32" i="8"/>
  <c r="N32" i="8" s="1"/>
  <c r="F32" i="8"/>
  <c r="R32" i="8" s="1"/>
  <c r="O31" i="8"/>
  <c r="S31" i="8"/>
  <c r="E32" i="8"/>
  <c r="Q32" i="8" s="1"/>
  <c r="P28" i="8"/>
  <c r="G32" i="8" l="1"/>
  <c r="S32" i="8" s="1"/>
</calcChain>
</file>

<file path=xl/sharedStrings.xml><?xml version="1.0" encoding="utf-8"?>
<sst xmlns="http://schemas.openxmlformats.org/spreadsheetml/2006/main" count="3795" uniqueCount="96">
  <si>
    <t>statute1</t>
  </si>
  <si>
    <t>statute2</t>
  </si>
  <si>
    <t>inctype</t>
  </si>
  <si>
    <t>casetype</t>
  </si>
  <si>
    <t>count</t>
  </si>
  <si>
    <t>CSC1</t>
  </si>
  <si>
    <t>Other Sanctions</t>
  </si>
  <si>
    <t>Acquaintance/Partner/Spouse</t>
  </si>
  <si>
    <t>Stranger</t>
  </si>
  <si>
    <t>State Prison</t>
  </si>
  <si>
    <t>Family</t>
  </si>
  <si>
    <t>Person of authority</t>
  </si>
  <si>
    <t>Unknown</t>
  </si>
  <si>
    <t>Cond Jail</t>
  </si>
  <si>
    <t>Statutory</t>
  </si>
  <si>
    <t>CSC2</t>
  </si>
  <si>
    <t>CSC3</t>
  </si>
  <si>
    <t>Authority Figure</t>
  </si>
  <si>
    <t>Jail Sent</t>
  </si>
  <si>
    <t>CSC4</t>
  </si>
  <si>
    <t>CSC5</t>
  </si>
  <si>
    <t>Row Labels</t>
  </si>
  <si>
    <t>Grand Total</t>
  </si>
  <si>
    <t>Column Labels</t>
  </si>
  <si>
    <t>Sum of count</t>
  </si>
  <si>
    <t>PRISON SENTENCE</t>
  </si>
  <si>
    <t>All force/incapacitation cases</t>
  </si>
  <si>
    <t>severity</t>
  </si>
  <si>
    <t>A</t>
  </si>
  <si>
    <t>C</t>
  </si>
  <si>
    <t>B</t>
  </si>
  <si>
    <t>E</t>
  </si>
  <si>
    <t>D</t>
  </si>
  <si>
    <t>F</t>
  </si>
  <si>
    <t>G</t>
  </si>
  <si>
    <t>PERCENT prison sentence (only calculated if 10 or more cases)</t>
  </si>
  <si>
    <t>history</t>
  </si>
  <si>
    <t>column totals</t>
  </si>
  <si>
    <t>Percent statutory</t>
  </si>
  <si>
    <t>ALL CASES</t>
  </si>
  <si>
    <t>TOTALS</t>
  </si>
  <si>
    <t>TOTAL</t>
  </si>
  <si>
    <t>Total</t>
  </si>
  <si>
    <t>Under 13</t>
  </si>
  <si>
    <t>presumpt</t>
  </si>
  <si>
    <t>Force/Inc</t>
  </si>
  <si>
    <t>Commit</t>
  </si>
  <si>
    <t>Statutory and Force/Inc/Multiple Acts</t>
  </si>
  <si>
    <t>Stay</t>
  </si>
  <si>
    <t>n/a</t>
  </si>
  <si>
    <t>STATUTE</t>
  </si>
  <si>
    <t>All statutory cases (inc. multiple acts cases)</t>
  </si>
  <si>
    <t>Force/Inc cases only</t>
  </si>
  <si>
    <t>Acquaintance</t>
  </si>
  <si>
    <t>total</t>
  </si>
  <si>
    <t>total cases</t>
  </si>
  <si>
    <t>mitigated disp only</t>
  </si>
  <si>
    <t>mitigated duration</t>
  </si>
  <si>
    <t>mitigated both</t>
  </si>
  <si>
    <t>mitigated disp/agg dur</t>
  </si>
  <si>
    <t>agg disp/mit dur</t>
  </si>
  <si>
    <t>CSC1, 2 and 3 (excluding statutory)</t>
  </si>
  <si>
    <t>CSC 1 &amp; 3 (excluding statutory)</t>
  </si>
  <si>
    <t>NA</t>
  </si>
  <si>
    <t>Only CSC cases sentenced under the current grid, through 2017</t>
  </si>
  <si>
    <t>total cases=3,642</t>
  </si>
  <si>
    <t>revised Nov 14</t>
  </si>
  <si>
    <t>Excludes cases charged under statutes applying to victims under age 13 and CSC5 cases (very rare to be a felony)</t>
  </si>
  <si>
    <t>Presumed prison cases only</t>
  </si>
  <si>
    <t>(Multiple Items)</t>
  </si>
  <si>
    <t>Acquaintance cases</t>
  </si>
  <si>
    <t>Stranger cases</t>
  </si>
  <si>
    <t>Presumed jail</t>
  </si>
  <si>
    <t>(excludes statutory)</t>
  </si>
  <si>
    <t>PERCENT PRISON</t>
  </si>
  <si>
    <t>SENTENCED TO PRISON</t>
  </si>
  <si>
    <t>CASES</t>
  </si>
  <si>
    <t xml:space="preserve">All statutory cases </t>
  </si>
  <si>
    <t>departure rate</t>
  </si>
  <si>
    <t>Non-Statutory -Acquaintance/Partner/Spouse</t>
  </si>
  <si>
    <t>Non-Statutory - Stranger</t>
  </si>
  <si>
    <t>Non-Statutory: Family, Person of authority, unknown</t>
  </si>
  <si>
    <t>222 cases</t>
  </si>
  <si>
    <t>764 cases</t>
  </si>
  <si>
    <t>80% of the convictions carried a presumed prison sentence</t>
  </si>
  <si>
    <t>70% of the convictions carried a presumed prison sentence</t>
  </si>
  <si>
    <t>How they were sentenced</t>
  </si>
  <si>
    <t>36% of cases that were supposed to get a prison term, were reduced to jail</t>
  </si>
  <si>
    <t>15% of cases that were supposed to get a prison term were reduced to jail</t>
  </si>
  <si>
    <t xml:space="preserve">14 cases that were recommended for jail terms, got a harsher sentence </t>
  </si>
  <si>
    <t>2 cases that were supposed to get jail terms, got harsher sentences</t>
  </si>
  <si>
    <t>Convictions</t>
  </si>
  <si>
    <t>Count of history</t>
  </si>
  <si>
    <t>Pct of all cases</t>
  </si>
  <si>
    <t>Pct of non-statutory cases</t>
  </si>
  <si>
    <t>Includes CSC5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</si>
</sst>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0" borderId="0" xfId="0" applyFont="1"/>
    <xf numFmtId="0" fontId="0" fillId="0" borderId="0" xfId="0" applyNumberFormat="1"/>
    <xf numFmtId="0" fontId="16" fillId="0" borderId="10" xfId="0" applyNumberFormat="1" applyFont="1" applyBorder="1"/>
    <xf numFmtId="9" fontId="0" fillId="0" borderId="0" xfId="1" applyFont="1"/>
    <xf numFmtId="0" fontId="0" fillId="0" borderId="0" xfId="0" applyAlignment="1">
      <alignment wrapText="1"/>
    </xf>
    <xf numFmtId="0" fontId="16" fillId="33" borderId="10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  <xf numFmtId="0" fontId="16" fillId="36" borderId="10" xfId="0" applyFont="1" applyFill="1" applyBorder="1" applyAlignment="1">
      <alignment wrapText="1"/>
    </xf>
    <xf numFmtId="9" fontId="1" fillId="0" borderId="0" xfId="1" applyFont="1"/>
    <xf numFmtId="9" fontId="1" fillId="35" borderId="0" xfId="1" applyFont="1" applyFill="1"/>
    <xf numFmtId="0" fontId="0" fillId="0" borderId="10" xfId="0" applyNumberFormat="1" applyFont="1" applyBorder="1"/>
    <xf numFmtId="0" fontId="0" fillId="0" borderId="0" xfId="0" applyNumberFormat="1" applyFont="1" applyBorder="1"/>
    <xf numFmtId="9" fontId="1" fillId="0" borderId="0" xfId="1" applyFont="1" applyFill="1"/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0" fillId="37" borderId="0" xfId="0" applyFill="1" applyAlignment="1">
      <alignment horizontal="left" indent="1"/>
    </xf>
    <xf numFmtId="0" fontId="0" fillId="37" borderId="0" xfId="0" applyFill="1"/>
    <xf numFmtId="9" fontId="1" fillId="37" borderId="0" xfId="1" applyFont="1" applyFill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4" xfId="0" applyNumberFormat="1" applyBorder="1"/>
    <xf numFmtId="0" fontId="16" fillId="0" borderId="0" xfId="0" applyFont="1" applyAlignment="1">
      <alignment horizontal="left"/>
    </xf>
    <xf numFmtId="0" fontId="0" fillId="0" borderId="24" xfId="0" applyNumberFormat="1" applyBorder="1"/>
    <xf numFmtId="0" fontId="0" fillId="0" borderId="0" xfId="0" applyNumberFormat="1" applyBorder="1"/>
    <xf numFmtId="0" fontId="0" fillId="0" borderId="25" xfId="0" applyNumberFormat="1" applyBorder="1"/>
    <xf numFmtId="9" fontId="0" fillId="0" borderId="0" xfId="1" applyFont="1" applyFill="1"/>
    <xf numFmtId="0" fontId="0" fillId="0" borderId="0" xfId="0" applyFill="1"/>
    <xf numFmtId="0" fontId="0" fillId="0" borderId="10" xfId="0" applyNumberFormat="1" applyFont="1" applyFill="1" applyBorder="1"/>
    <xf numFmtId="0" fontId="0" fillId="0" borderId="0" xfId="0" applyNumberFormat="1" applyFont="1" applyFill="1" applyBorder="1"/>
    <xf numFmtId="9" fontId="0" fillId="0" borderId="0" xfId="0" applyNumberFormat="1"/>
    <xf numFmtId="0" fontId="16" fillId="33" borderId="10" xfId="0" applyFont="1" applyFill="1" applyBorder="1"/>
    <xf numFmtId="0" fontId="16" fillId="33" borderId="26" xfId="0" applyNumberFormat="1" applyFont="1" applyFill="1" applyBorder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164" fontId="0" fillId="0" borderId="0" xfId="1" applyNumberFormat="1" applyFont="1"/>
    <xf numFmtId="2" fontId="0" fillId="0" borderId="0" xfId="0" applyNumberFormat="1"/>
    <xf numFmtId="0" fontId="0" fillId="46" borderId="0" xfId="0" applyFill="1"/>
    <xf numFmtId="10" fontId="0" fillId="0" borderId="0" xfId="0" applyNumberFormat="1"/>
    <xf numFmtId="1" fontId="1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ster, MaryJo" refreshedDate="43418.522341319447" createdVersion="6" refreshedVersion="6" minRefreshableVersion="3" recordCount="572" xr:uid="{9DB77B97-C554-4A33-BF57-96E9ACDAA23F}">
  <cacheSource type="worksheet">
    <worksheetSource ref="A1:H573" sheet="sentencing data"/>
  </cacheSource>
  <cacheFields count="8">
    <cacheField name="statute1" numFmtId="0">
      <sharedItems count="6">
        <s v="CSC1"/>
        <s v="CSC3"/>
        <s v="CSC4"/>
        <s v="CSC2"/>
        <s v="CSC5"/>
        <s v="NA"/>
      </sharedItems>
    </cacheField>
    <cacheField name="statute2" numFmtId="0">
      <sharedItems count="6">
        <s v="Force/Inc"/>
        <s v="Statutory"/>
        <s v="Statutory and Force/Inc/Multiple Acts"/>
        <s v="Authority Figure"/>
        <s v="n/a"/>
        <s v="NA"/>
      </sharedItems>
    </cacheField>
    <cacheField name="inctype" numFmtId="0">
      <sharedItems count="4">
        <s v="Other Sanctions"/>
        <s v="State Prison"/>
        <s v="Cond Jail"/>
        <s v="Jail Sent"/>
      </sharedItems>
    </cacheField>
    <cacheField name="casetype" numFmtId="0">
      <sharedItems count="5">
        <s v="Acquaintance/Partner/Spouse"/>
        <s v="Family"/>
        <s v="Person of authority"/>
        <s v="Stranger"/>
        <s v="Unknown"/>
      </sharedItems>
    </cacheField>
    <cacheField name="severity" numFmtId="0">
      <sharedItems containsMixedTypes="1" containsNumber="1" containsInteger="1" minValue="4" maxValue="9" count="11">
        <s v="A"/>
        <s v="D"/>
        <s v="F"/>
        <s v="B"/>
        <s v="C"/>
        <s v="G"/>
        <s v="E"/>
        <n v="9"/>
        <n v="5" u="1"/>
        <n v="8" u="1"/>
        <n v="4" u="1"/>
      </sharedItems>
    </cacheField>
    <cacheField name="history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presumpt" numFmtId="0">
      <sharedItems count="2">
        <s v="Commit"/>
        <s v="Stay"/>
      </sharedItems>
    </cacheField>
    <cacheField name="count" numFmtId="0">
      <sharedItems containsSemiMixedTypes="0" containsString="0" containsNumber="1" containsInteger="1" minValue="1" maxValue="5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2">
  <r>
    <x v="0"/>
    <x v="0"/>
    <x v="0"/>
    <x v="0"/>
    <x v="0"/>
    <x v="0"/>
    <x v="0"/>
    <n v="1"/>
  </r>
  <r>
    <x v="0"/>
    <x v="0"/>
    <x v="1"/>
    <x v="0"/>
    <x v="0"/>
    <x v="0"/>
    <x v="0"/>
    <n v="26"/>
  </r>
  <r>
    <x v="0"/>
    <x v="0"/>
    <x v="1"/>
    <x v="0"/>
    <x v="0"/>
    <x v="1"/>
    <x v="0"/>
    <n v="14"/>
  </r>
  <r>
    <x v="0"/>
    <x v="0"/>
    <x v="1"/>
    <x v="0"/>
    <x v="0"/>
    <x v="2"/>
    <x v="0"/>
    <n v="10"/>
  </r>
  <r>
    <x v="0"/>
    <x v="0"/>
    <x v="1"/>
    <x v="0"/>
    <x v="0"/>
    <x v="3"/>
    <x v="0"/>
    <n v="11"/>
  </r>
  <r>
    <x v="0"/>
    <x v="0"/>
    <x v="1"/>
    <x v="0"/>
    <x v="0"/>
    <x v="4"/>
    <x v="0"/>
    <n v="3"/>
  </r>
  <r>
    <x v="0"/>
    <x v="0"/>
    <x v="1"/>
    <x v="0"/>
    <x v="0"/>
    <x v="5"/>
    <x v="0"/>
    <n v="12"/>
  </r>
  <r>
    <x v="0"/>
    <x v="0"/>
    <x v="1"/>
    <x v="0"/>
    <x v="0"/>
    <x v="6"/>
    <x v="0"/>
    <n v="15"/>
  </r>
  <r>
    <x v="0"/>
    <x v="0"/>
    <x v="1"/>
    <x v="1"/>
    <x v="0"/>
    <x v="0"/>
    <x v="0"/>
    <n v="8"/>
  </r>
  <r>
    <x v="0"/>
    <x v="0"/>
    <x v="1"/>
    <x v="1"/>
    <x v="0"/>
    <x v="1"/>
    <x v="0"/>
    <n v="2"/>
  </r>
  <r>
    <x v="0"/>
    <x v="0"/>
    <x v="1"/>
    <x v="1"/>
    <x v="0"/>
    <x v="2"/>
    <x v="0"/>
    <n v="1"/>
  </r>
  <r>
    <x v="0"/>
    <x v="0"/>
    <x v="1"/>
    <x v="1"/>
    <x v="0"/>
    <x v="5"/>
    <x v="0"/>
    <n v="1"/>
  </r>
  <r>
    <x v="0"/>
    <x v="0"/>
    <x v="1"/>
    <x v="2"/>
    <x v="0"/>
    <x v="0"/>
    <x v="0"/>
    <n v="3"/>
  </r>
  <r>
    <x v="0"/>
    <x v="0"/>
    <x v="1"/>
    <x v="2"/>
    <x v="0"/>
    <x v="3"/>
    <x v="0"/>
    <n v="1"/>
  </r>
  <r>
    <x v="0"/>
    <x v="0"/>
    <x v="1"/>
    <x v="2"/>
    <x v="0"/>
    <x v="6"/>
    <x v="0"/>
    <n v="1"/>
  </r>
  <r>
    <x v="0"/>
    <x v="0"/>
    <x v="1"/>
    <x v="3"/>
    <x v="0"/>
    <x v="0"/>
    <x v="0"/>
    <n v="16"/>
  </r>
  <r>
    <x v="0"/>
    <x v="0"/>
    <x v="1"/>
    <x v="3"/>
    <x v="0"/>
    <x v="1"/>
    <x v="0"/>
    <n v="10"/>
  </r>
  <r>
    <x v="0"/>
    <x v="0"/>
    <x v="1"/>
    <x v="3"/>
    <x v="0"/>
    <x v="2"/>
    <x v="0"/>
    <n v="9"/>
  </r>
  <r>
    <x v="0"/>
    <x v="0"/>
    <x v="1"/>
    <x v="3"/>
    <x v="0"/>
    <x v="3"/>
    <x v="0"/>
    <n v="8"/>
  </r>
  <r>
    <x v="0"/>
    <x v="0"/>
    <x v="1"/>
    <x v="3"/>
    <x v="0"/>
    <x v="4"/>
    <x v="0"/>
    <n v="7"/>
  </r>
  <r>
    <x v="0"/>
    <x v="0"/>
    <x v="1"/>
    <x v="3"/>
    <x v="0"/>
    <x v="5"/>
    <x v="0"/>
    <n v="9"/>
  </r>
  <r>
    <x v="0"/>
    <x v="0"/>
    <x v="1"/>
    <x v="3"/>
    <x v="0"/>
    <x v="6"/>
    <x v="0"/>
    <n v="16"/>
  </r>
  <r>
    <x v="0"/>
    <x v="0"/>
    <x v="1"/>
    <x v="4"/>
    <x v="0"/>
    <x v="2"/>
    <x v="0"/>
    <n v="1"/>
  </r>
  <r>
    <x v="0"/>
    <x v="0"/>
    <x v="1"/>
    <x v="4"/>
    <x v="0"/>
    <x v="4"/>
    <x v="0"/>
    <n v="1"/>
  </r>
  <r>
    <x v="0"/>
    <x v="0"/>
    <x v="2"/>
    <x v="0"/>
    <x v="0"/>
    <x v="0"/>
    <x v="0"/>
    <n v="10"/>
  </r>
  <r>
    <x v="0"/>
    <x v="0"/>
    <x v="2"/>
    <x v="0"/>
    <x v="0"/>
    <x v="1"/>
    <x v="0"/>
    <n v="1"/>
  </r>
  <r>
    <x v="0"/>
    <x v="0"/>
    <x v="2"/>
    <x v="0"/>
    <x v="0"/>
    <x v="4"/>
    <x v="0"/>
    <n v="1"/>
  </r>
  <r>
    <x v="0"/>
    <x v="0"/>
    <x v="2"/>
    <x v="0"/>
    <x v="0"/>
    <x v="6"/>
    <x v="0"/>
    <n v="1"/>
  </r>
  <r>
    <x v="0"/>
    <x v="0"/>
    <x v="2"/>
    <x v="1"/>
    <x v="0"/>
    <x v="0"/>
    <x v="0"/>
    <n v="2"/>
  </r>
  <r>
    <x v="0"/>
    <x v="0"/>
    <x v="2"/>
    <x v="1"/>
    <x v="0"/>
    <x v="6"/>
    <x v="0"/>
    <n v="1"/>
  </r>
  <r>
    <x v="0"/>
    <x v="0"/>
    <x v="2"/>
    <x v="2"/>
    <x v="0"/>
    <x v="0"/>
    <x v="0"/>
    <n v="1"/>
  </r>
  <r>
    <x v="0"/>
    <x v="0"/>
    <x v="2"/>
    <x v="3"/>
    <x v="0"/>
    <x v="0"/>
    <x v="0"/>
    <n v="3"/>
  </r>
  <r>
    <x v="0"/>
    <x v="0"/>
    <x v="2"/>
    <x v="3"/>
    <x v="0"/>
    <x v="1"/>
    <x v="0"/>
    <n v="1"/>
  </r>
  <r>
    <x v="0"/>
    <x v="0"/>
    <x v="2"/>
    <x v="4"/>
    <x v="0"/>
    <x v="2"/>
    <x v="0"/>
    <n v="1"/>
  </r>
  <r>
    <x v="0"/>
    <x v="1"/>
    <x v="0"/>
    <x v="1"/>
    <x v="0"/>
    <x v="0"/>
    <x v="0"/>
    <n v="2"/>
  </r>
  <r>
    <x v="0"/>
    <x v="1"/>
    <x v="0"/>
    <x v="1"/>
    <x v="0"/>
    <x v="2"/>
    <x v="0"/>
    <n v="1"/>
  </r>
  <r>
    <x v="0"/>
    <x v="1"/>
    <x v="0"/>
    <x v="1"/>
    <x v="0"/>
    <x v="3"/>
    <x v="0"/>
    <n v="1"/>
  </r>
  <r>
    <x v="0"/>
    <x v="1"/>
    <x v="0"/>
    <x v="2"/>
    <x v="0"/>
    <x v="0"/>
    <x v="0"/>
    <n v="1"/>
  </r>
  <r>
    <x v="1"/>
    <x v="1"/>
    <x v="2"/>
    <x v="0"/>
    <x v="1"/>
    <x v="0"/>
    <x v="1"/>
    <n v="551"/>
  </r>
  <r>
    <x v="1"/>
    <x v="1"/>
    <x v="2"/>
    <x v="0"/>
    <x v="1"/>
    <x v="1"/>
    <x v="1"/>
    <n v="126"/>
  </r>
  <r>
    <x v="2"/>
    <x v="1"/>
    <x v="2"/>
    <x v="0"/>
    <x v="2"/>
    <x v="0"/>
    <x v="1"/>
    <n v="119"/>
  </r>
  <r>
    <x v="1"/>
    <x v="1"/>
    <x v="0"/>
    <x v="0"/>
    <x v="1"/>
    <x v="0"/>
    <x v="1"/>
    <n v="44"/>
  </r>
  <r>
    <x v="2"/>
    <x v="1"/>
    <x v="2"/>
    <x v="0"/>
    <x v="2"/>
    <x v="1"/>
    <x v="1"/>
    <n v="32"/>
  </r>
  <r>
    <x v="0"/>
    <x v="1"/>
    <x v="1"/>
    <x v="1"/>
    <x v="0"/>
    <x v="0"/>
    <x v="0"/>
    <n v="45"/>
  </r>
  <r>
    <x v="0"/>
    <x v="1"/>
    <x v="1"/>
    <x v="1"/>
    <x v="0"/>
    <x v="1"/>
    <x v="0"/>
    <n v="17"/>
  </r>
  <r>
    <x v="0"/>
    <x v="1"/>
    <x v="1"/>
    <x v="1"/>
    <x v="0"/>
    <x v="2"/>
    <x v="0"/>
    <n v="1"/>
  </r>
  <r>
    <x v="0"/>
    <x v="1"/>
    <x v="1"/>
    <x v="1"/>
    <x v="0"/>
    <x v="3"/>
    <x v="0"/>
    <n v="15"/>
  </r>
  <r>
    <x v="0"/>
    <x v="1"/>
    <x v="1"/>
    <x v="1"/>
    <x v="0"/>
    <x v="4"/>
    <x v="0"/>
    <n v="2"/>
  </r>
  <r>
    <x v="0"/>
    <x v="1"/>
    <x v="1"/>
    <x v="1"/>
    <x v="0"/>
    <x v="5"/>
    <x v="0"/>
    <n v="4"/>
  </r>
  <r>
    <x v="0"/>
    <x v="1"/>
    <x v="1"/>
    <x v="1"/>
    <x v="0"/>
    <x v="6"/>
    <x v="0"/>
    <n v="8"/>
  </r>
  <r>
    <x v="0"/>
    <x v="1"/>
    <x v="1"/>
    <x v="2"/>
    <x v="0"/>
    <x v="0"/>
    <x v="0"/>
    <n v="18"/>
  </r>
  <r>
    <x v="0"/>
    <x v="1"/>
    <x v="1"/>
    <x v="2"/>
    <x v="0"/>
    <x v="1"/>
    <x v="0"/>
    <n v="2"/>
  </r>
  <r>
    <x v="0"/>
    <x v="1"/>
    <x v="1"/>
    <x v="2"/>
    <x v="0"/>
    <x v="2"/>
    <x v="0"/>
    <n v="2"/>
  </r>
  <r>
    <x v="0"/>
    <x v="1"/>
    <x v="1"/>
    <x v="2"/>
    <x v="0"/>
    <x v="3"/>
    <x v="0"/>
    <n v="7"/>
  </r>
  <r>
    <x v="0"/>
    <x v="1"/>
    <x v="1"/>
    <x v="2"/>
    <x v="0"/>
    <x v="4"/>
    <x v="0"/>
    <n v="2"/>
  </r>
  <r>
    <x v="0"/>
    <x v="1"/>
    <x v="1"/>
    <x v="2"/>
    <x v="0"/>
    <x v="5"/>
    <x v="0"/>
    <n v="1"/>
  </r>
  <r>
    <x v="0"/>
    <x v="1"/>
    <x v="1"/>
    <x v="2"/>
    <x v="0"/>
    <x v="6"/>
    <x v="0"/>
    <n v="7"/>
  </r>
  <r>
    <x v="1"/>
    <x v="1"/>
    <x v="1"/>
    <x v="0"/>
    <x v="1"/>
    <x v="3"/>
    <x v="0"/>
    <n v="30"/>
  </r>
  <r>
    <x v="1"/>
    <x v="1"/>
    <x v="1"/>
    <x v="0"/>
    <x v="1"/>
    <x v="2"/>
    <x v="0"/>
    <n v="26"/>
  </r>
  <r>
    <x v="0"/>
    <x v="1"/>
    <x v="2"/>
    <x v="1"/>
    <x v="0"/>
    <x v="0"/>
    <x v="0"/>
    <n v="23"/>
  </r>
  <r>
    <x v="0"/>
    <x v="1"/>
    <x v="2"/>
    <x v="1"/>
    <x v="0"/>
    <x v="1"/>
    <x v="0"/>
    <n v="4"/>
  </r>
  <r>
    <x v="0"/>
    <x v="1"/>
    <x v="2"/>
    <x v="1"/>
    <x v="0"/>
    <x v="4"/>
    <x v="0"/>
    <n v="2"/>
  </r>
  <r>
    <x v="0"/>
    <x v="1"/>
    <x v="2"/>
    <x v="2"/>
    <x v="0"/>
    <x v="0"/>
    <x v="0"/>
    <n v="11"/>
  </r>
  <r>
    <x v="0"/>
    <x v="1"/>
    <x v="2"/>
    <x v="2"/>
    <x v="0"/>
    <x v="2"/>
    <x v="0"/>
    <n v="1"/>
  </r>
  <r>
    <x v="0"/>
    <x v="1"/>
    <x v="2"/>
    <x v="2"/>
    <x v="0"/>
    <x v="6"/>
    <x v="0"/>
    <n v="1"/>
  </r>
  <r>
    <x v="0"/>
    <x v="1"/>
    <x v="2"/>
    <x v="4"/>
    <x v="0"/>
    <x v="0"/>
    <x v="0"/>
    <n v="1"/>
  </r>
  <r>
    <x v="0"/>
    <x v="2"/>
    <x v="0"/>
    <x v="1"/>
    <x v="0"/>
    <x v="2"/>
    <x v="0"/>
    <n v="1"/>
  </r>
  <r>
    <x v="0"/>
    <x v="2"/>
    <x v="1"/>
    <x v="0"/>
    <x v="0"/>
    <x v="0"/>
    <x v="0"/>
    <n v="5"/>
  </r>
  <r>
    <x v="0"/>
    <x v="2"/>
    <x v="1"/>
    <x v="0"/>
    <x v="0"/>
    <x v="2"/>
    <x v="0"/>
    <n v="1"/>
  </r>
  <r>
    <x v="0"/>
    <x v="2"/>
    <x v="1"/>
    <x v="0"/>
    <x v="0"/>
    <x v="3"/>
    <x v="0"/>
    <n v="2"/>
  </r>
  <r>
    <x v="0"/>
    <x v="2"/>
    <x v="1"/>
    <x v="0"/>
    <x v="0"/>
    <x v="4"/>
    <x v="0"/>
    <n v="1"/>
  </r>
  <r>
    <x v="0"/>
    <x v="2"/>
    <x v="1"/>
    <x v="0"/>
    <x v="0"/>
    <x v="6"/>
    <x v="0"/>
    <n v="2"/>
  </r>
  <r>
    <x v="0"/>
    <x v="2"/>
    <x v="1"/>
    <x v="1"/>
    <x v="0"/>
    <x v="0"/>
    <x v="0"/>
    <n v="30"/>
  </r>
  <r>
    <x v="0"/>
    <x v="2"/>
    <x v="1"/>
    <x v="1"/>
    <x v="0"/>
    <x v="1"/>
    <x v="0"/>
    <n v="4"/>
  </r>
  <r>
    <x v="0"/>
    <x v="2"/>
    <x v="1"/>
    <x v="1"/>
    <x v="0"/>
    <x v="2"/>
    <x v="0"/>
    <n v="4"/>
  </r>
  <r>
    <x v="0"/>
    <x v="2"/>
    <x v="1"/>
    <x v="1"/>
    <x v="0"/>
    <x v="3"/>
    <x v="0"/>
    <n v="9"/>
  </r>
  <r>
    <x v="0"/>
    <x v="2"/>
    <x v="1"/>
    <x v="1"/>
    <x v="0"/>
    <x v="6"/>
    <x v="0"/>
    <n v="4"/>
  </r>
  <r>
    <x v="0"/>
    <x v="2"/>
    <x v="1"/>
    <x v="2"/>
    <x v="0"/>
    <x v="0"/>
    <x v="0"/>
    <n v="1"/>
  </r>
  <r>
    <x v="0"/>
    <x v="2"/>
    <x v="2"/>
    <x v="0"/>
    <x v="0"/>
    <x v="0"/>
    <x v="0"/>
    <n v="2"/>
  </r>
  <r>
    <x v="0"/>
    <x v="2"/>
    <x v="2"/>
    <x v="1"/>
    <x v="0"/>
    <x v="0"/>
    <x v="0"/>
    <n v="11"/>
  </r>
  <r>
    <x v="0"/>
    <x v="2"/>
    <x v="2"/>
    <x v="1"/>
    <x v="0"/>
    <x v="1"/>
    <x v="0"/>
    <n v="1"/>
  </r>
  <r>
    <x v="0"/>
    <x v="2"/>
    <x v="2"/>
    <x v="2"/>
    <x v="0"/>
    <x v="0"/>
    <x v="0"/>
    <n v="1"/>
  </r>
  <r>
    <x v="0"/>
    <x v="2"/>
    <x v="2"/>
    <x v="2"/>
    <x v="0"/>
    <x v="2"/>
    <x v="0"/>
    <n v="1"/>
  </r>
  <r>
    <x v="3"/>
    <x v="0"/>
    <x v="1"/>
    <x v="0"/>
    <x v="3"/>
    <x v="0"/>
    <x v="0"/>
    <n v="10"/>
  </r>
  <r>
    <x v="3"/>
    <x v="0"/>
    <x v="1"/>
    <x v="0"/>
    <x v="3"/>
    <x v="1"/>
    <x v="0"/>
    <n v="6"/>
  </r>
  <r>
    <x v="3"/>
    <x v="0"/>
    <x v="1"/>
    <x v="0"/>
    <x v="3"/>
    <x v="2"/>
    <x v="0"/>
    <n v="2"/>
  </r>
  <r>
    <x v="3"/>
    <x v="0"/>
    <x v="1"/>
    <x v="0"/>
    <x v="3"/>
    <x v="3"/>
    <x v="0"/>
    <n v="3"/>
  </r>
  <r>
    <x v="3"/>
    <x v="0"/>
    <x v="1"/>
    <x v="0"/>
    <x v="3"/>
    <x v="5"/>
    <x v="0"/>
    <n v="1"/>
  </r>
  <r>
    <x v="3"/>
    <x v="0"/>
    <x v="1"/>
    <x v="1"/>
    <x v="3"/>
    <x v="0"/>
    <x v="0"/>
    <n v="5"/>
  </r>
  <r>
    <x v="3"/>
    <x v="0"/>
    <x v="1"/>
    <x v="1"/>
    <x v="3"/>
    <x v="1"/>
    <x v="0"/>
    <n v="2"/>
  </r>
  <r>
    <x v="3"/>
    <x v="0"/>
    <x v="1"/>
    <x v="2"/>
    <x v="3"/>
    <x v="0"/>
    <x v="0"/>
    <n v="1"/>
  </r>
  <r>
    <x v="3"/>
    <x v="0"/>
    <x v="1"/>
    <x v="3"/>
    <x v="3"/>
    <x v="0"/>
    <x v="0"/>
    <n v="6"/>
  </r>
  <r>
    <x v="3"/>
    <x v="0"/>
    <x v="1"/>
    <x v="3"/>
    <x v="3"/>
    <x v="2"/>
    <x v="0"/>
    <n v="4"/>
  </r>
  <r>
    <x v="3"/>
    <x v="0"/>
    <x v="1"/>
    <x v="3"/>
    <x v="3"/>
    <x v="3"/>
    <x v="0"/>
    <n v="3"/>
  </r>
  <r>
    <x v="3"/>
    <x v="0"/>
    <x v="1"/>
    <x v="3"/>
    <x v="3"/>
    <x v="6"/>
    <x v="0"/>
    <n v="2"/>
  </r>
  <r>
    <x v="3"/>
    <x v="0"/>
    <x v="2"/>
    <x v="0"/>
    <x v="3"/>
    <x v="0"/>
    <x v="0"/>
    <n v="6"/>
  </r>
  <r>
    <x v="3"/>
    <x v="0"/>
    <x v="2"/>
    <x v="0"/>
    <x v="3"/>
    <x v="1"/>
    <x v="0"/>
    <n v="1"/>
  </r>
  <r>
    <x v="3"/>
    <x v="0"/>
    <x v="2"/>
    <x v="0"/>
    <x v="3"/>
    <x v="3"/>
    <x v="0"/>
    <n v="1"/>
  </r>
  <r>
    <x v="3"/>
    <x v="0"/>
    <x v="2"/>
    <x v="0"/>
    <x v="3"/>
    <x v="5"/>
    <x v="0"/>
    <n v="2"/>
  </r>
  <r>
    <x v="3"/>
    <x v="0"/>
    <x v="2"/>
    <x v="1"/>
    <x v="3"/>
    <x v="0"/>
    <x v="0"/>
    <n v="1"/>
  </r>
  <r>
    <x v="3"/>
    <x v="0"/>
    <x v="2"/>
    <x v="1"/>
    <x v="3"/>
    <x v="4"/>
    <x v="0"/>
    <n v="1"/>
  </r>
  <r>
    <x v="3"/>
    <x v="0"/>
    <x v="2"/>
    <x v="2"/>
    <x v="3"/>
    <x v="0"/>
    <x v="0"/>
    <n v="1"/>
  </r>
  <r>
    <x v="3"/>
    <x v="0"/>
    <x v="2"/>
    <x v="3"/>
    <x v="3"/>
    <x v="0"/>
    <x v="0"/>
    <n v="2"/>
  </r>
  <r>
    <x v="1"/>
    <x v="1"/>
    <x v="1"/>
    <x v="0"/>
    <x v="1"/>
    <x v="0"/>
    <x v="1"/>
    <n v="22"/>
  </r>
  <r>
    <x v="2"/>
    <x v="1"/>
    <x v="0"/>
    <x v="0"/>
    <x v="2"/>
    <x v="0"/>
    <x v="1"/>
    <n v="21"/>
  </r>
  <r>
    <x v="3"/>
    <x v="1"/>
    <x v="0"/>
    <x v="1"/>
    <x v="1"/>
    <x v="0"/>
    <x v="1"/>
    <n v="8"/>
  </r>
  <r>
    <x v="3"/>
    <x v="1"/>
    <x v="0"/>
    <x v="1"/>
    <x v="1"/>
    <x v="1"/>
    <x v="1"/>
    <n v="4"/>
  </r>
  <r>
    <x v="3"/>
    <x v="1"/>
    <x v="0"/>
    <x v="1"/>
    <x v="1"/>
    <x v="6"/>
    <x v="0"/>
    <n v="1"/>
  </r>
  <r>
    <x v="3"/>
    <x v="1"/>
    <x v="0"/>
    <x v="2"/>
    <x v="1"/>
    <x v="0"/>
    <x v="1"/>
    <n v="3"/>
  </r>
  <r>
    <x v="3"/>
    <x v="1"/>
    <x v="0"/>
    <x v="2"/>
    <x v="1"/>
    <x v="1"/>
    <x v="1"/>
    <n v="1"/>
  </r>
  <r>
    <x v="3"/>
    <x v="1"/>
    <x v="0"/>
    <x v="2"/>
    <x v="1"/>
    <x v="2"/>
    <x v="0"/>
    <n v="1"/>
  </r>
  <r>
    <x v="1"/>
    <x v="1"/>
    <x v="0"/>
    <x v="0"/>
    <x v="1"/>
    <x v="1"/>
    <x v="1"/>
    <n v="19"/>
  </r>
  <r>
    <x v="1"/>
    <x v="1"/>
    <x v="2"/>
    <x v="0"/>
    <x v="1"/>
    <x v="2"/>
    <x v="0"/>
    <n v="18"/>
  </r>
  <r>
    <x v="2"/>
    <x v="1"/>
    <x v="1"/>
    <x v="0"/>
    <x v="2"/>
    <x v="3"/>
    <x v="0"/>
    <n v="18"/>
  </r>
  <r>
    <x v="3"/>
    <x v="1"/>
    <x v="2"/>
    <x v="0"/>
    <x v="1"/>
    <x v="0"/>
    <x v="1"/>
    <n v="17"/>
  </r>
  <r>
    <x v="1"/>
    <x v="1"/>
    <x v="2"/>
    <x v="0"/>
    <x v="1"/>
    <x v="3"/>
    <x v="0"/>
    <n v="16"/>
  </r>
  <r>
    <x v="3"/>
    <x v="1"/>
    <x v="1"/>
    <x v="1"/>
    <x v="1"/>
    <x v="0"/>
    <x v="1"/>
    <n v="2"/>
  </r>
  <r>
    <x v="3"/>
    <x v="1"/>
    <x v="1"/>
    <x v="1"/>
    <x v="1"/>
    <x v="1"/>
    <x v="1"/>
    <n v="1"/>
  </r>
  <r>
    <x v="3"/>
    <x v="1"/>
    <x v="1"/>
    <x v="1"/>
    <x v="1"/>
    <x v="2"/>
    <x v="0"/>
    <n v="3"/>
  </r>
  <r>
    <x v="3"/>
    <x v="1"/>
    <x v="1"/>
    <x v="1"/>
    <x v="1"/>
    <x v="3"/>
    <x v="0"/>
    <n v="1"/>
  </r>
  <r>
    <x v="3"/>
    <x v="1"/>
    <x v="1"/>
    <x v="1"/>
    <x v="1"/>
    <x v="4"/>
    <x v="0"/>
    <n v="3"/>
  </r>
  <r>
    <x v="3"/>
    <x v="1"/>
    <x v="1"/>
    <x v="1"/>
    <x v="1"/>
    <x v="5"/>
    <x v="0"/>
    <n v="1"/>
  </r>
  <r>
    <x v="3"/>
    <x v="1"/>
    <x v="1"/>
    <x v="1"/>
    <x v="1"/>
    <x v="6"/>
    <x v="0"/>
    <n v="2"/>
  </r>
  <r>
    <x v="3"/>
    <x v="1"/>
    <x v="1"/>
    <x v="2"/>
    <x v="1"/>
    <x v="0"/>
    <x v="1"/>
    <n v="2"/>
  </r>
  <r>
    <x v="3"/>
    <x v="1"/>
    <x v="1"/>
    <x v="2"/>
    <x v="1"/>
    <x v="2"/>
    <x v="0"/>
    <n v="1"/>
  </r>
  <r>
    <x v="3"/>
    <x v="1"/>
    <x v="1"/>
    <x v="2"/>
    <x v="1"/>
    <x v="3"/>
    <x v="0"/>
    <n v="1"/>
  </r>
  <r>
    <x v="3"/>
    <x v="1"/>
    <x v="1"/>
    <x v="2"/>
    <x v="1"/>
    <x v="4"/>
    <x v="0"/>
    <n v="1"/>
  </r>
  <r>
    <x v="3"/>
    <x v="1"/>
    <x v="1"/>
    <x v="2"/>
    <x v="1"/>
    <x v="5"/>
    <x v="0"/>
    <n v="2"/>
  </r>
  <r>
    <x v="3"/>
    <x v="1"/>
    <x v="1"/>
    <x v="2"/>
    <x v="1"/>
    <x v="6"/>
    <x v="0"/>
    <n v="4"/>
  </r>
  <r>
    <x v="0"/>
    <x v="1"/>
    <x v="1"/>
    <x v="0"/>
    <x v="0"/>
    <x v="0"/>
    <x v="0"/>
    <n v="14"/>
  </r>
  <r>
    <x v="1"/>
    <x v="1"/>
    <x v="1"/>
    <x v="0"/>
    <x v="1"/>
    <x v="4"/>
    <x v="0"/>
    <n v="10"/>
  </r>
  <r>
    <x v="1"/>
    <x v="1"/>
    <x v="1"/>
    <x v="0"/>
    <x v="1"/>
    <x v="5"/>
    <x v="0"/>
    <n v="10"/>
  </r>
  <r>
    <x v="3"/>
    <x v="1"/>
    <x v="2"/>
    <x v="1"/>
    <x v="1"/>
    <x v="0"/>
    <x v="1"/>
    <n v="71"/>
  </r>
  <r>
    <x v="3"/>
    <x v="1"/>
    <x v="2"/>
    <x v="1"/>
    <x v="1"/>
    <x v="1"/>
    <x v="1"/>
    <n v="17"/>
  </r>
  <r>
    <x v="3"/>
    <x v="1"/>
    <x v="2"/>
    <x v="1"/>
    <x v="1"/>
    <x v="2"/>
    <x v="0"/>
    <n v="2"/>
  </r>
  <r>
    <x v="3"/>
    <x v="1"/>
    <x v="2"/>
    <x v="1"/>
    <x v="1"/>
    <x v="3"/>
    <x v="0"/>
    <n v="4"/>
  </r>
  <r>
    <x v="3"/>
    <x v="1"/>
    <x v="2"/>
    <x v="2"/>
    <x v="1"/>
    <x v="0"/>
    <x v="1"/>
    <n v="20"/>
  </r>
  <r>
    <x v="3"/>
    <x v="1"/>
    <x v="2"/>
    <x v="2"/>
    <x v="1"/>
    <x v="1"/>
    <x v="1"/>
    <n v="4"/>
  </r>
  <r>
    <x v="3"/>
    <x v="1"/>
    <x v="2"/>
    <x v="2"/>
    <x v="1"/>
    <x v="2"/>
    <x v="0"/>
    <n v="2"/>
  </r>
  <r>
    <x v="3"/>
    <x v="1"/>
    <x v="2"/>
    <x v="2"/>
    <x v="1"/>
    <x v="4"/>
    <x v="0"/>
    <n v="1"/>
  </r>
  <r>
    <x v="3"/>
    <x v="2"/>
    <x v="0"/>
    <x v="1"/>
    <x v="3"/>
    <x v="0"/>
    <x v="0"/>
    <n v="2"/>
  </r>
  <r>
    <x v="3"/>
    <x v="2"/>
    <x v="0"/>
    <x v="1"/>
    <x v="3"/>
    <x v="3"/>
    <x v="0"/>
    <n v="1"/>
  </r>
  <r>
    <x v="3"/>
    <x v="2"/>
    <x v="1"/>
    <x v="0"/>
    <x v="3"/>
    <x v="0"/>
    <x v="0"/>
    <n v="12"/>
  </r>
  <r>
    <x v="3"/>
    <x v="2"/>
    <x v="1"/>
    <x v="0"/>
    <x v="3"/>
    <x v="1"/>
    <x v="0"/>
    <n v="6"/>
  </r>
  <r>
    <x v="3"/>
    <x v="2"/>
    <x v="1"/>
    <x v="0"/>
    <x v="3"/>
    <x v="3"/>
    <x v="0"/>
    <n v="1"/>
  </r>
  <r>
    <x v="3"/>
    <x v="2"/>
    <x v="1"/>
    <x v="0"/>
    <x v="3"/>
    <x v="4"/>
    <x v="0"/>
    <n v="2"/>
  </r>
  <r>
    <x v="3"/>
    <x v="2"/>
    <x v="1"/>
    <x v="0"/>
    <x v="3"/>
    <x v="5"/>
    <x v="0"/>
    <n v="2"/>
  </r>
  <r>
    <x v="3"/>
    <x v="2"/>
    <x v="1"/>
    <x v="0"/>
    <x v="3"/>
    <x v="6"/>
    <x v="0"/>
    <n v="1"/>
  </r>
  <r>
    <x v="3"/>
    <x v="2"/>
    <x v="1"/>
    <x v="1"/>
    <x v="3"/>
    <x v="0"/>
    <x v="0"/>
    <n v="58"/>
  </r>
  <r>
    <x v="3"/>
    <x v="2"/>
    <x v="1"/>
    <x v="1"/>
    <x v="3"/>
    <x v="1"/>
    <x v="0"/>
    <n v="12"/>
  </r>
  <r>
    <x v="3"/>
    <x v="2"/>
    <x v="1"/>
    <x v="1"/>
    <x v="3"/>
    <x v="2"/>
    <x v="0"/>
    <n v="8"/>
  </r>
  <r>
    <x v="3"/>
    <x v="2"/>
    <x v="1"/>
    <x v="1"/>
    <x v="3"/>
    <x v="3"/>
    <x v="0"/>
    <n v="5"/>
  </r>
  <r>
    <x v="3"/>
    <x v="2"/>
    <x v="1"/>
    <x v="1"/>
    <x v="3"/>
    <x v="4"/>
    <x v="0"/>
    <n v="4"/>
  </r>
  <r>
    <x v="3"/>
    <x v="2"/>
    <x v="1"/>
    <x v="1"/>
    <x v="3"/>
    <x v="5"/>
    <x v="0"/>
    <n v="1"/>
  </r>
  <r>
    <x v="3"/>
    <x v="2"/>
    <x v="1"/>
    <x v="1"/>
    <x v="3"/>
    <x v="6"/>
    <x v="0"/>
    <n v="6"/>
  </r>
  <r>
    <x v="3"/>
    <x v="2"/>
    <x v="1"/>
    <x v="2"/>
    <x v="3"/>
    <x v="0"/>
    <x v="0"/>
    <n v="10"/>
  </r>
  <r>
    <x v="3"/>
    <x v="2"/>
    <x v="1"/>
    <x v="2"/>
    <x v="3"/>
    <x v="1"/>
    <x v="0"/>
    <n v="1"/>
  </r>
  <r>
    <x v="3"/>
    <x v="2"/>
    <x v="1"/>
    <x v="2"/>
    <x v="3"/>
    <x v="2"/>
    <x v="0"/>
    <n v="1"/>
  </r>
  <r>
    <x v="3"/>
    <x v="2"/>
    <x v="1"/>
    <x v="2"/>
    <x v="3"/>
    <x v="3"/>
    <x v="0"/>
    <n v="1"/>
  </r>
  <r>
    <x v="3"/>
    <x v="2"/>
    <x v="1"/>
    <x v="4"/>
    <x v="3"/>
    <x v="0"/>
    <x v="0"/>
    <n v="2"/>
  </r>
  <r>
    <x v="3"/>
    <x v="2"/>
    <x v="1"/>
    <x v="4"/>
    <x v="3"/>
    <x v="1"/>
    <x v="0"/>
    <n v="1"/>
  </r>
  <r>
    <x v="3"/>
    <x v="2"/>
    <x v="1"/>
    <x v="4"/>
    <x v="3"/>
    <x v="3"/>
    <x v="0"/>
    <n v="1"/>
  </r>
  <r>
    <x v="3"/>
    <x v="2"/>
    <x v="2"/>
    <x v="0"/>
    <x v="3"/>
    <x v="0"/>
    <x v="0"/>
    <n v="6"/>
  </r>
  <r>
    <x v="3"/>
    <x v="2"/>
    <x v="2"/>
    <x v="0"/>
    <x v="3"/>
    <x v="1"/>
    <x v="0"/>
    <n v="1"/>
  </r>
  <r>
    <x v="3"/>
    <x v="2"/>
    <x v="2"/>
    <x v="1"/>
    <x v="3"/>
    <x v="0"/>
    <x v="0"/>
    <n v="22"/>
  </r>
  <r>
    <x v="3"/>
    <x v="2"/>
    <x v="2"/>
    <x v="1"/>
    <x v="3"/>
    <x v="1"/>
    <x v="0"/>
    <n v="5"/>
  </r>
  <r>
    <x v="3"/>
    <x v="2"/>
    <x v="2"/>
    <x v="1"/>
    <x v="3"/>
    <x v="2"/>
    <x v="0"/>
    <n v="5"/>
  </r>
  <r>
    <x v="3"/>
    <x v="2"/>
    <x v="2"/>
    <x v="1"/>
    <x v="3"/>
    <x v="6"/>
    <x v="0"/>
    <n v="1"/>
  </r>
  <r>
    <x v="3"/>
    <x v="2"/>
    <x v="2"/>
    <x v="2"/>
    <x v="3"/>
    <x v="0"/>
    <x v="0"/>
    <n v="1"/>
  </r>
  <r>
    <x v="1"/>
    <x v="3"/>
    <x v="1"/>
    <x v="2"/>
    <x v="4"/>
    <x v="0"/>
    <x v="0"/>
    <n v="4"/>
  </r>
  <r>
    <x v="1"/>
    <x v="3"/>
    <x v="1"/>
    <x v="2"/>
    <x v="4"/>
    <x v="2"/>
    <x v="0"/>
    <n v="1"/>
  </r>
  <r>
    <x v="1"/>
    <x v="3"/>
    <x v="1"/>
    <x v="2"/>
    <x v="4"/>
    <x v="4"/>
    <x v="0"/>
    <n v="1"/>
  </r>
  <r>
    <x v="1"/>
    <x v="3"/>
    <x v="1"/>
    <x v="4"/>
    <x v="4"/>
    <x v="6"/>
    <x v="0"/>
    <n v="1"/>
  </r>
  <r>
    <x v="1"/>
    <x v="3"/>
    <x v="2"/>
    <x v="2"/>
    <x v="4"/>
    <x v="0"/>
    <x v="0"/>
    <n v="6"/>
  </r>
  <r>
    <x v="1"/>
    <x v="3"/>
    <x v="2"/>
    <x v="2"/>
    <x v="4"/>
    <x v="2"/>
    <x v="0"/>
    <n v="1"/>
  </r>
  <r>
    <x v="1"/>
    <x v="0"/>
    <x v="0"/>
    <x v="0"/>
    <x v="4"/>
    <x v="0"/>
    <x v="0"/>
    <n v="9"/>
  </r>
  <r>
    <x v="1"/>
    <x v="0"/>
    <x v="0"/>
    <x v="0"/>
    <x v="4"/>
    <x v="2"/>
    <x v="0"/>
    <n v="2"/>
  </r>
  <r>
    <x v="1"/>
    <x v="0"/>
    <x v="0"/>
    <x v="0"/>
    <x v="4"/>
    <x v="4"/>
    <x v="0"/>
    <n v="1"/>
  </r>
  <r>
    <x v="1"/>
    <x v="0"/>
    <x v="0"/>
    <x v="3"/>
    <x v="4"/>
    <x v="0"/>
    <x v="0"/>
    <n v="1"/>
  </r>
  <r>
    <x v="1"/>
    <x v="0"/>
    <x v="0"/>
    <x v="3"/>
    <x v="4"/>
    <x v="5"/>
    <x v="0"/>
    <n v="1"/>
  </r>
  <r>
    <x v="1"/>
    <x v="0"/>
    <x v="1"/>
    <x v="0"/>
    <x v="4"/>
    <x v="0"/>
    <x v="0"/>
    <n v="63"/>
  </r>
  <r>
    <x v="1"/>
    <x v="0"/>
    <x v="1"/>
    <x v="0"/>
    <x v="4"/>
    <x v="1"/>
    <x v="0"/>
    <n v="30"/>
  </r>
  <r>
    <x v="1"/>
    <x v="0"/>
    <x v="1"/>
    <x v="0"/>
    <x v="4"/>
    <x v="2"/>
    <x v="0"/>
    <n v="21"/>
  </r>
  <r>
    <x v="1"/>
    <x v="0"/>
    <x v="1"/>
    <x v="0"/>
    <x v="4"/>
    <x v="3"/>
    <x v="0"/>
    <n v="13"/>
  </r>
  <r>
    <x v="1"/>
    <x v="0"/>
    <x v="1"/>
    <x v="0"/>
    <x v="4"/>
    <x v="4"/>
    <x v="0"/>
    <n v="24"/>
  </r>
  <r>
    <x v="1"/>
    <x v="0"/>
    <x v="1"/>
    <x v="0"/>
    <x v="4"/>
    <x v="5"/>
    <x v="0"/>
    <n v="9"/>
  </r>
  <r>
    <x v="1"/>
    <x v="0"/>
    <x v="1"/>
    <x v="0"/>
    <x v="4"/>
    <x v="6"/>
    <x v="0"/>
    <n v="11"/>
  </r>
  <r>
    <x v="1"/>
    <x v="0"/>
    <x v="1"/>
    <x v="1"/>
    <x v="4"/>
    <x v="0"/>
    <x v="0"/>
    <n v="22"/>
  </r>
  <r>
    <x v="1"/>
    <x v="0"/>
    <x v="1"/>
    <x v="1"/>
    <x v="4"/>
    <x v="1"/>
    <x v="0"/>
    <n v="5"/>
  </r>
  <r>
    <x v="1"/>
    <x v="0"/>
    <x v="1"/>
    <x v="1"/>
    <x v="4"/>
    <x v="2"/>
    <x v="0"/>
    <n v="2"/>
  </r>
  <r>
    <x v="1"/>
    <x v="0"/>
    <x v="1"/>
    <x v="1"/>
    <x v="4"/>
    <x v="3"/>
    <x v="0"/>
    <n v="2"/>
  </r>
  <r>
    <x v="1"/>
    <x v="0"/>
    <x v="1"/>
    <x v="1"/>
    <x v="4"/>
    <x v="4"/>
    <x v="0"/>
    <n v="1"/>
  </r>
  <r>
    <x v="1"/>
    <x v="0"/>
    <x v="1"/>
    <x v="1"/>
    <x v="4"/>
    <x v="5"/>
    <x v="0"/>
    <n v="1"/>
  </r>
  <r>
    <x v="1"/>
    <x v="0"/>
    <x v="1"/>
    <x v="1"/>
    <x v="4"/>
    <x v="6"/>
    <x v="0"/>
    <n v="4"/>
  </r>
  <r>
    <x v="1"/>
    <x v="0"/>
    <x v="1"/>
    <x v="2"/>
    <x v="4"/>
    <x v="0"/>
    <x v="0"/>
    <n v="4"/>
  </r>
  <r>
    <x v="1"/>
    <x v="0"/>
    <x v="1"/>
    <x v="2"/>
    <x v="4"/>
    <x v="1"/>
    <x v="0"/>
    <n v="1"/>
  </r>
  <r>
    <x v="1"/>
    <x v="0"/>
    <x v="1"/>
    <x v="3"/>
    <x v="4"/>
    <x v="0"/>
    <x v="0"/>
    <n v="15"/>
  </r>
  <r>
    <x v="1"/>
    <x v="0"/>
    <x v="1"/>
    <x v="3"/>
    <x v="4"/>
    <x v="1"/>
    <x v="0"/>
    <n v="5"/>
  </r>
  <r>
    <x v="1"/>
    <x v="0"/>
    <x v="1"/>
    <x v="3"/>
    <x v="4"/>
    <x v="2"/>
    <x v="0"/>
    <n v="8"/>
  </r>
  <r>
    <x v="1"/>
    <x v="0"/>
    <x v="1"/>
    <x v="3"/>
    <x v="4"/>
    <x v="3"/>
    <x v="0"/>
    <n v="6"/>
  </r>
  <r>
    <x v="1"/>
    <x v="0"/>
    <x v="1"/>
    <x v="3"/>
    <x v="4"/>
    <x v="4"/>
    <x v="0"/>
    <n v="5"/>
  </r>
  <r>
    <x v="1"/>
    <x v="0"/>
    <x v="1"/>
    <x v="3"/>
    <x v="4"/>
    <x v="5"/>
    <x v="0"/>
    <n v="3"/>
  </r>
  <r>
    <x v="1"/>
    <x v="0"/>
    <x v="1"/>
    <x v="3"/>
    <x v="4"/>
    <x v="6"/>
    <x v="0"/>
    <n v="6"/>
  </r>
  <r>
    <x v="1"/>
    <x v="0"/>
    <x v="1"/>
    <x v="4"/>
    <x v="4"/>
    <x v="0"/>
    <x v="0"/>
    <n v="4"/>
  </r>
  <r>
    <x v="1"/>
    <x v="0"/>
    <x v="1"/>
    <x v="4"/>
    <x v="4"/>
    <x v="1"/>
    <x v="0"/>
    <n v="1"/>
  </r>
  <r>
    <x v="1"/>
    <x v="0"/>
    <x v="1"/>
    <x v="4"/>
    <x v="4"/>
    <x v="3"/>
    <x v="0"/>
    <n v="2"/>
  </r>
  <r>
    <x v="1"/>
    <x v="0"/>
    <x v="1"/>
    <x v="4"/>
    <x v="4"/>
    <x v="4"/>
    <x v="0"/>
    <n v="1"/>
  </r>
  <r>
    <x v="1"/>
    <x v="0"/>
    <x v="2"/>
    <x v="0"/>
    <x v="4"/>
    <x v="0"/>
    <x v="0"/>
    <n v="82"/>
  </r>
  <r>
    <x v="1"/>
    <x v="0"/>
    <x v="2"/>
    <x v="0"/>
    <x v="4"/>
    <x v="1"/>
    <x v="0"/>
    <n v="12"/>
  </r>
  <r>
    <x v="1"/>
    <x v="0"/>
    <x v="2"/>
    <x v="0"/>
    <x v="4"/>
    <x v="2"/>
    <x v="0"/>
    <n v="7"/>
  </r>
  <r>
    <x v="1"/>
    <x v="0"/>
    <x v="2"/>
    <x v="0"/>
    <x v="4"/>
    <x v="3"/>
    <x v="0"/>
    <n v="6"/>
  </r>
  <r>
    <x v="1"/>
    <x v="0"/>
    <x v="2"/>
    <x v="0"/>
    <x v="4"/>
    <x v="4"/>
    <x v="0"/>
    <n v="1"/>
  </r>
  <r>
    <x v="1"/>
    <x v="0"/>
    <x v="2"/>
    <x v="1"/>
    <x v="4"/>
    <x v="0"/>
    <x v="0"/>
    <n v="11"/>
  </r>
  <r>
    <x v="1"/>
    <x v="0"/>
    <x v="2"/>
    <x v="1"/>
    <x v="4"/>
    <x v="1"/>
    <x v="0"/>
    <n v="1"/>
  </r>
  <r>
    <x v="1"/>
    <x v="0"/>
    <x v="2"/>
    <x v="1"/>
    <x v="4"/>
    <x v="4"/>
    <x v="0"/>
    <n v="1"/>
  </r>
  <r>
    <x v="1"/>
    <x v="0"/>
    <x v="2"/>
    <x v="2"/>
    <x v="4"/>
    <x v="0"/>
    <x v="0"/>
    <n v="2"/>
  </r>
  <r>
    <x v="1"/>
    <x v="0"/>
    <x v="2"/>
    <x v="3"/>
    <x v="4"/>
    <x v="0"/>
    <x v="0"/>
    <n v="11"/>
  </r>
  <r>
    <x v="1"/>
    <x v="0"/>
    <x v="2"/>
    <x v="3"/>
    <x v="4"/>
    <x v="1"/>
    <x v="0"/>
    <n v="1"/>
  </r>
  <r>
    <x v="1"/>
    <x v="0"/>
    <x v="2"/>
    <x v="3"/>
    <x v="4"/>
    <x v="2"/>
    <x v="0"/>
    <n v="2"/>
  </r>
  <r>
    <x v="1"/>
    <x v="0"/>
    <x v="2"/>
    <x v="3"/>
    <x v="4"/>
    <x v="6"/>
    <x v="0"/>
    <n v="1"/>
  </r>
  <r>
    <x v="1"/>
    <x v="0"/>
    <x v="2"/>
    <x v="4"/>
    <x v="4"/>
    <x v="1"/>
    <x v="0"/>
    <n v="1"/>
  </r>
  <r>
    <x v="2"/>
    <x v="1"/>
    <x v="2"/>
    <x v="0"/>
    <x v="2"/>
    <x v="2"/>
    <x v="1"/>
    <n v="9"/>
  </r>
  <r>
    <x v="1"/>
    <x v="1"/>
    <x v="1"/>
    <x v="0"/>
    <x v="1"/>
    <x v="1"/>
    <x v="1"/>
    <n v="8"/>
  </r>
  <r>
    <x v="1"/>
    <x v="1"/>
    <x v="2"/>
    <x v="0"/>
    <x v="5"/>
    <x v="0"/>
    <x v="1"/>
    <n v="8"/>
  </r>
  <r>
    <x v="0"/>
    <x v="1"/>
    <x v="2"/>
    <x v="0"/>
    <x v="0"/>
    <x v="0"/>
    <x v="0"/>
    <n v="7"/>
  </r>
  <r>
    <x v="1"/>
    <x v="1"/>
    <x v="1"/>
    <x v="0"/>
    <x v="1"/>
    <x v="6"/>
    <x v="0"/>
    <n v="7"/>
  </r>
  <r>
    <x v="2"/>
    <x v="1"/>
    <x v="2"/>
    <x v="0"/>
    <x v="2"/>
    <x v="3"/>
    <x v="0"/>
    <n v="7"/>
  </r>
  <r>
    <x v="1"/>
    <x v="1"/>
    <x v="2"/>
    <x v="0"/>
    <x v="1"/>
    <x v="4"/>
    <x v="0"/>
    <n v="6"/>
  </r>
  <r>
    <x v="2"/>
    <x v="1"/>
    <x v="1"/>
    <x v="0"/>
    <x v="2"/>
    <x v="5"/>
    <x v="0"/>
    <n v="6"/>
  </r>
  <r>
    <x v="3"/>
    <x v="1"/>
    <x v="1"/>
    <x v="0"/>
    <x v="1"/>
    <x v="6"/>
    <x v="0"/>
    <n v="4"/>
  </r>
  <r>
    <x v="1"/>
    <x v="1"/>
    <x v="0"/>
    <x v="1"/>
    <x v="1"/>
    <x v="0"/>
    <x v="1"/>
    <n v="3"/>
  </r>
  <r>
    <x v="1"/>
    <x v="1"/>
    <x v="0"/>
    <x v="1"/>
    <x v="1"/>
    <x v="1"/>
    <x v="1"/>
    <n v="1"/>
  </r>
  <r>
    <x v="1"/>
    <x v="1"/>
    <x v="0"/>
    <x v="2"/>
    <x v="1"/>
    <x v="0"/>
    <x v="1"/>
    <n v="2"/>
  </r>
  <r>
    <x v="1"/>
    <x v="1"/>
    <x v="0"/>
    <x v="2"/>
    <x v="1"/>
    <x v="1"/>
    <x v="1"/>
    <n v="1"/>
  </r>
  <r>
    <x v="1"/>
    <x v="1"/>
    <x v="0"/>
    <x v="0"/>
    <x v="1"/>
    <x v="2"/>
    <x v="0"/>
    <n v="4"/>
  </r>
  <r>
    <x v="1"/>
    <x v="1"/>
    <x v="0"/>
    <x v="0"/>
    <x v="1"/>
    <x v="3"/>
    <x v="0"/>
    <n v="4"/>
  </r>
  <r>
    <x v="2"/>
    <x v="1"/>
    <x v="1"/>
    <x v="0"/>
    <x v="2"/>
    <x v="6"/>
    <x v="0"/>
    <n v="4"/>
  </r>
  <r>
    <x v="0"/>
    <x v="1"/>
    <x v="1"/>
    <x v="0"/>
    <x v="0"/>
    <x v="3"/>
    <x v="0"/>
    <n v="3"/>
  </r>
  <r>
    <x v="0"/>
    <x v="1"/>
    <x v="1"/>
    <x v="0"/>
    <x v="0"/>
    <x v="6"/>
    <x v="0"/>
    <n v="3"/>
  </r>
  <r>
    <x v="3"/>
    <x v="1"/>
    <x v="1"/>
    <x v="0"/>
    <x v="1"/>
    <x v="3"/>
    <x v="0"/>
    <n v="3"/>
  </r>
  <r>
    <x v="3"/>
    <x v="1"/>
    <x v="1"/>
    <x v="0"/>
    <x v="1"/>
    <x v="5"/>
    <x v="0"/>
    <n v="3"/>
  </r>
  <r>
    <x v="1"/>
    <x v="1"/>
    <x v="2"/>
    <x v="0"/>
    <x v="1"/>
    <x v="5"/>
    <x v="0"/>
    <n v="3"/>
  </r>
  <r>
    <x v="1"/>
    <x v="1"/>
    <x v="2"/>
    <x v="0"/>
    <x v="1"/>
    <x v="6"/>
    <x v="0"/>
    <n v="3"/>
  </r>
  <r>
    <x v="2"/>
    <x v="1"/>
    <x v="1"/>
    <x v="0"/>
    <x v="2"/>
    <x v="1"/>
    <x v="1"/>
    <n v="3"/>
  </r>
  <r>
    <x v="1"/>
    <x v="1"/>
    <x v="1"/>
    <x v="1"/>
    <x v="1"/>
    <x v="0"/>
    <x v="1"/>
    <n v="3"/>
  </r>
  <r>
    <x v="1"/>
    <x v="1"/>
    <x v="1"/>
    <x v="1"/>
    <x v="1"/>
    <x v="2"/>
    <x v="0"/>
    <n v="5"/>
  </r>
  <r>
    <x v="1"/>
    <x v="1"/>
    <x v="1"/>
    <x v="1"/>
    <x v="1"/>
    <x v="3"/>
    <x v="0"/>
    <n v="8"/>
  </r>
  <r>
    <x v="1"/>
    <x v="1"/>
    <x v="1"/>
    <x v="1"/>
    <x v="1"/>
    <x v="4"/>
    <x v="0"/>
    <n v="1"/>
  </r>
  <r>
    <x v="1"/>
    <x v="1"/>
    <x v="1"/>
    <x v="1"/>
    <x v="1"/>
    <x v="5"/>
    <x v="0"/>
    <n v="2"/>
  </r>
  <r>
    <x v="1"/>
    <x v="1"/>
    <x v="1"/>
    <x v="1"/>
    <x v="1"/>
    <x v="6"/>
    <x v="0"/>
    <n v="2"/>
  </r>
  <r>
    <x v="1"/>
    <x v="1"/>
    <x v="1"/>
    <x v="2"/>
    <x v="1"/>
    <x v="0"/>
    <x v="1"/>
    <n v="1"/>
  </r>
  <r>
    <x v="1"/>
    <x v="1"/>
    <x v="1"/>
    <x v="2"/>
    <x v="1"/>
    <x v="1"/>
    <x v="1"/>
    <n v="1"/>
  </r>
  <r>
    <x v="1"/>
    <x v="1"/>
    <x v="1"/>
    <x v="2"/>
    <x v="1"/>
    <x v="2"/>
    <x v="0"/>
    <n v="3"/>
  </r>
  <r>
    <x v="1"/>
    <x v="1"/>
    <x v="1"/>
    <x v="2"/>
    <x v="1"/>
    <x v="3"/>
    <x v="0"/>
    <n v="3"/>
  </r>
  <r>
    <x v="1"/>
    <x v="1"/>
    <x v="1"/>
    <x v="3"/>
    <x v="1"/>
    <x v="2"/>
    <x v="0"/>
    <n v="2"/>
  </r>
  <r>
    <x v="1"/>
    <x v="1"/>
    <x v="1"/>
    <x v="3"/>
    <x v="1"/>
    <x v="3"/>
    <x v="0"/>
    <n v="2"/>
  </r>
  <r>
    <x v="1"/>
    <x v="1"/>
    <x v="1"/>
    <x v="3"/>
    <x v="1"/>
    <x v="5"/>
    <x v="0"/>
    <n v="2"/>
  </r>
  <r>
    <x v="1"/>
    <x v="1"/>
    <x v="1"/>
    <x v="3"/>
    <x v="1"/>
    <x v="6"/>
    <x v="0"/>
    <n v="1"/>
  </r>
  <r>
    <x v="1"/>
    <x v="1"/>
    <x v="1"/>
    <x v="4"/>
    <x v="1"/>
    <x v="0"/>
    <x v="1"/>
    <n v="1"/>
  </r>
  <r>
    <x v="1"/>
    <x v="1"/>
    <x v="1"/>
    <x v="4"/>
    <x v="1"/>
    <x v="2"/>
    <x v="0"/>
    <n v="2"/>
  </r>
  <r>
    <x v="1"/>
    <x v="1"/>
    <x v="1"/>
    <x v="4"/>
    <x v="1"/>
    <x v="3"/>
    <x v="0"/>
    <n v="1"/>
  </r>
  <r>
    <x v="1"/>
    <x v="1"/>
    <x v="1"/>
    <x v="4"/>
    <x v="1"/>
    <x v="4"/>
    <x v="0"/>
    <n v="1"/>
  </r>
  <r>
    <x v="2"/>
    <x v="1"/>
    <x v="1"/>
    <x v="0"/>
    <x v="2"/>
    <x v="4"/>
    <x v="0"/>
    <n v="3"/>
  </r>
  <r>
    <x v="0"/>
    <x v="1"/>
    <x v="1"/>
    <x v="0"/>
    <x v="0"/>
    <x v="1"/>
    <x v="0"/>
    <n v="2"/>
  </r>
  <r>
    <x v="0"/>
    <x v="1"/>
    <x v="1"/>
    <x v="0"/>
    <x v="0"/>
    <x v="4"/>
    <x v="0"/>
    <n v="2"/>
  </r>
  <r>
    <x v="3"/>
    <x v="1"/>
    <x v="0"/>
    <x v="0"/>
    <x v="1"/>
    <x v="0"/>
    <x v="1"/>
    <n v="2"/>
  </r>
  <r>
    <x v="3"/>
    <x v="1"/>
    <x v="2"/>
    <x v="0"/>
    <x v="1"/>
    <x v="1"/>
    <x v="1"/>
    <n v="2"/>
  </r>
  <r>
    <x v="3"/>
    <x v="1"/>
    <x v="2"/>
    <x v="0"/>
    <x v="1"/>
    <x v="3"/>
    <x v="0"/>
    <n v="2"/>
  </r>
  <r>
    <x v="1"/>
    <x v="1"/>
    <x v="2"/>
    <x v="0"/>
    <x v="5"/>
    <x v="1"/>
    <x v="1"/>
    <n v="2"/>
  </r>
  <r>
    <x v="1"/>
    <x v="1"/>
    <x v="3"/>
    <x v="0"/>
    <x v="1"/>
    <x v="0"/>
    <x v="1"/>
    <n v="2"/>
  </r>
  <r>
    <x v="2"/>
    <x v="1"/>
    <x v="0"/>
    <x v="0"/>
    <x v="2"/>
    <x v="1"/>
    <x v="1"/>
    <n v="2"/>
  </r>
  <r>
    <x v="2"/>
    <x v="1"/>
    <x v="0"/>
    <x v="0"/>
    <x v="2"/>
    <x v="2"/>
    <x v="1"/>
    <n v="2"/>
  </r>
  <r>
    <x v="1"/>
    <x v="1"/>
    <x v="2"/>
    <x v="1"/>
    <x v="1"/>
    <x v="0"/>
    <x v="1"/>
    <n v="49"/>
  </r>
  <r>
    <x v="1"/>
    <x v="1"/>
    <x v="2"/>
    <x v="1"/>
    <x v="1"/>
    <x v="1"/>
    <x v="1"/>
    <n v="10"/>
  </r>
  <r>
    <x v="1"/>
    <x v="1"/>
    <x v="2"/>
    <x v="1"/>
    <x v="1"/>
    <x v="3"/>
    <x v="0"/>
    <n v="2"/>
  </r>
  <r>
    <x v="1"/>
    <x v="1"/>
    <x v="2"/>
    <x v="1"/>
    <x v="1"/>
    <x v="6"/>
    <x v="0"/>
    <n v="1"/>
  </r>
  <r>
    <x v="1"/>
    <x v="1"/>
    <x v="2"/>
    <x v="1"/>
    <x v="5"/>
    <x v="0"/>
    <x v="1"/>
    <n v="1"/>
  </r>
  <r>
    <x v="1"/>
    <x v="1"/>
    <x v="2"/>
    <x v="2"/>
    <x v="1"/>
    <x v="0"/>
    <x v="1"/>
    <n v="33"/>
  </r>
  <r>
    <x v="1"/>
    <x v="1"/>
    <x v="2"/>
    <x v="2"/>
    <x v="1"/>
    <x v="1"/>
    <x v="1"/>
    <n v="8"/>
  </r>
  <r>
    <x v="1"/>
    <x v="1"/>
    <x v="2"/>
    <x v="2"/>
    <x v="1"/>
    <x v="2"/>
    <x v="0"/>
    <n v="3"/>
  </r>
  <r>
    <x v="1"/>
    <x v="1"/>
    <x v="2"/>
    <x v="2"/>
    <x v="1"/>
    <x v="5"/>
    <x v="0"/>
    <n v="1"/>
  </r>
  <r>
    <x v="1"/>
    <x v="1"/>
    <x v="2"/>
    <x v="2"/>
    <x v="1"/>
    <x v="6"/>
    <x v="0"/>
    <n v="1"/>
  </r>
  <r>
    <x v="1"/>
    <x v="1"/>
    <x v="2"/>
    <x v="3"/>
    <x v="1"/>
    <x v="0"/>
    <x v="1"/>
    <n v="18"/>
  </r>
  <r>
    <x v="1"/>
    <x v="1"/>
    <x v="2"/>
    <x v="3"/>
    <x v="1"/>
    <x v="1"/>
    <x v="1"/>
    <n v="2"/>
  </r>
  <r>
    <x v="1"/>
    <x v="1"/>
    <x v="2"/>
    <x v="4"/>
    <x v="1"/>
    <x v="0"/>
    <x v="1"/>
    <n v="9"/>
  </r>
  <r>
    <x v="1"/>
    <x v="1"/>
    <x v="2"/>
    <x v="4"/>
    <x v="1"/>
    <x v="1"/>
    <x v="1"/>
    <n v="4"/>
  </r>
  <r>
    <x v="1"/>
    <x v="1"/>
    <x v="2"/>
    <x v="4"/>
    <x v="1"/>
    <x v="4"/>
    <x v="0"/>
    <n v="1"/>
  </r>
  <r>
    <x v="2"/>
    <x v="1"/>
    <x v="0"/>
    <x v="0"/>
    <x v="2"/>
    <x v="4"/>
    <x v="0"/>
    <n v="2"/>
  </r>
  <r>
    <x v="1"/>
    <x v="2"/>
    <x v="0"/>
    <x v="0"/>
    <x v="4"/>
    <x v="0"/>
    <x v="0"/>
    <n v="1"/>
  </r>
  <r>
    <x v="1"/>
    <x v="2"/>
    <x v="1"/>
    <x v="0"/>
    <x v="4"/>
    <x v="0"/>
    <x v="0"/>
    <n v="1"/>
  </r>
  <r>
    <x v="1"/>
    <x v="2"/>
    <x v="1"/>
    <x v="1"/>
    <x v="4"/>
    <x v="0"/>
    <x v="0"/>
    <n v="3"/>
  </r>
  <r>
    <x v="1"/>
    <x v="2"/>
    <x v="1"/>
    <x v="1"/>
    <x v="4"/>
    <x v="2"/>
    <x v="0"/>
    <n v="1"/>
  </r>
  <r>
    <x v="1"/>
    <x v="2"/>
    <x v="1"/>
    <x v="1"/>
    <x v="4"/>
    <x v="5"/>
    <x v="0"/>
    <n v="1"/>
  </r>
  <r>
    <x v="1"/>
    <x v="2"/>
    <x v="1"/>
    <x v="3"/>
    <x v="4"/>
    <x v="0"/>
    <x v="0"/>
    <n v="1"/>
  </r>
  <r>
    <x v="1"/>
    <x v="2"/>
    <x v="1"/>
    <x v="3"/>
    <x v="4"/>
    <x v="6"/>
    <x v="0"/>
    <n v="1"/>
  </r>
  <r>
    <x v="1"/>
    <x v="2"/>
    <x v="2"/>
    <x v="0"/>
    <x v="4"/>
    <x v="0"/>
    <x v="0"/>
    <n v="1"/>
  </r>
  <r>
    <x v="1"/>
    <x v="2"/>
    <x v="2"/>
    <x v="1"/>
    <x v="4"/>
    <x v="0"/>
    <x v="0"/>
    <n v="3"/>
  </r>
  <r>
    <x v="2"/>
    <x v="3"/>
    <x v="0"/>
    <x v="2"/>
    <x v="6"/>
    <x v="0"/>
    <x v="1"/>
    <n v="4"/>
  </r>
  <r>
    <x v="2"/>
    <x v="3"/>
    <x v="0"/>
    <x v="3"/>
    <x v="6"/>
    <x v="1"/>
    <x v="1"/>
    <n v="1"/>
  </r>
  <r>
    <x v="2"/>
    <x v="3"/>
    <x v="1"/>
    <x v="2"/>
    <x v="6"/>
    <x v="0"/>
    <x v="1"/>
    <n v="1"/>
  </r>
  <r>
    <x v="2"/>
    <x v="3"/>
    <x v="2"/>
    <x v="2"/>
    <x v="6"/>
    <x v="0"/>
    <x v="1"/>
    <n v="9"/>
  </r>
  <r>
    <x v="2"/>
    <x v="3"/>
    <x v="2"/>
    <x v="2"/>
    <x v="6"/>
    <x v="1"/>
    <x v="1"/>
    <n v="5"/>
  </r>
  <r>
    <x v="2"/>
    <x v="3"/>
    <x v="2"/>
    <x v="2"/>
    <x v="6"/>
    <x v="4"/>
    <x v="0"/>
    <n v="1"/>
  </r>
  <r>
    <x v="2"/>
    <x v="3"/>
    <x v="2"/>
    <x v="3"/>
    <x v="6"/>
    <x v="0"/>
    <x v="1"/>
    <n v="1"/>
  </r>
  <r>
    <x v="2"/>
    <x v="0"/>
    <x v="0"/>
    <x v="0"/>
    <x v="6"/>
    <x v="0"/>
    <x v="1"/>
    <n v="19"/>
  </r>
  <r>
    <x v="2"/>
    <x v="0"/>
    <x v="0"/>
    <x v="0"/>
    <x v="6"/>
    <x v="1"/>
    <x v="1"/>
    <n v="2"/>
  </r>
  <r>
    <x v="2"/>
    <x v="0"/>
    <x v="0"/>
    <x v="0"/>
    <x v="6"/>
    <x v="2"/>
    <x v="1"/>
    <n v="1"/>
  </r>
  <r>
    <x v="2"/>
    <x v="0"/>
    <x v="0"/>
    <x v="0"/>
    <x v="6"/>
    <x v="6"/>
    <x v="0"/>
    <n v="1"/>
  </r>
  <r>
    <x v="2"/>
    <x v="0"/>
    <x v="0"/>
    <x v="1"/>
    <x v="6"/>
    <x v="1"/>
    <x v="1"/>
    <n v="2"/>
  </r>
  <r>
    <x v="2"/>
    <x v="0"/>
    <x v="0"/>
    <x v="1"/>
    <x v="6"/>
    <x v="2"/>
    <x v="1"/>
    <n v="1"/>
  </r>
  <r>
    <x v="2"/>
    <x v="0"/>
    <x v="0"/>
    <x v="2"/>
    <x v="6"/>
    <x v="0"/>
    <x v="1"/>
    <n v="1"/>
  </r>
  <r>
    <x v="2"/>
    <x v="0"/>
    <x v="0"/>
    <x v="3"/>
    <x v="6"/>
    <x v="0"/>
    <x v="1"/>
    <n v="1"/>
  </r>
  <r>
    <x v="2"/>
    <x v="0"/>
    <x v="1"/>
    <x v="0"/>
    <x v="6"/>
    <x v="0"/>
    <x v="1"/>
    <n v="4"/>
  </r>
  <r>
    <x v="2"/>
    <x v="0"/>
    <x v="1"/>
    <x v="0"/>
    <x v="6"/>
    <x v="1"/>
    <x v="1"/>
    <n v="1"/>
  </r>
  <r>
    <x v="2"/>
    <x v="0"/>
    <x v="1"/>
    <x v="0"/>
    <x v="6"/>
    <x v="2"/>
    <x v="1"/>
    <n v="8"/>
  </r>
  <r>
    <x v="2"/>
    <x v="0"/>
    <x v="1"/>
    <x v="0"/>
    <x v="6"/>
    <x v="3"/>
    <x v="0"/>
    <n v="10"/>
  </r>
  <r>
    <x v="2"/>
    <x v="0"/>
    <x v="1"/>
    <x v="0"/>
    <x v="6"/>
    <x v="4"/>
    <x v="0"/>
    <n v="3"/>
  </r>
  <r>
    <x v="2"/>
    <x v="0"/>
    <x v="1"/>
    <x v="0"/>
    <x v="6"/>
    <x v="5"/>
    <x v="0"/>
    <n v="5"/>
  </r>
  <r>
    <x v="2"/>
    <x v="0"/>
    <x v="1"/>
    <x v="0"/>
    <x v="6"/>
    <x v="6"/>
    <x v="0"/>
    <n v="5"/>
  </r>
  <r>
    <x v="2"/>
    <x v="0"/>
    <x v="1"/>
    <x v="1"/>
    <x v="6"/>
    <x v="0"/>
    <x v="1"/>
    <n v="2"/>
  </r>
  <r>
    <x v="2"/>
    <x v="0"/>
    <x v="1"/>
    <x v="1"/>
    <x v="6"/>
    <x v="2"/>
    <x v="1"/>
    <n v="1"/>
  </r>
  <r>
    <x v="2"/>
    <x v="0"/>
    <x v="1"/>
    <x v="1"/>
    <x v="6"/>
    <x v="3"/>
    <x v="0"/>
    <n v="4"/>
  </r>
  <r>
    <x v="2"/>
    <x v="0"/>
    <x v="1"/>
    <x v="1"/>
    <x v="6"/>
    <x v="5"/>
    <x v="0"/>
    <n v="2"/>
  </r>
  <r>
    <x v="2"/>
    <x v="0"/>
    <x v="1"/>
    <x v="3"/>
    <x v="6"/>
    <x v="0"/>
    <x v="1"/>
    <n v="2"/>
  </r>
  <r>
    <x v="2"/>
    <x v="0"/>
    <x v="1"/>
    <x v="3"/>
    <x v="6"/>
    <x v="3"/>
    <x v="0"/>
    <n v="1"/>
  </r>
  <r>
    <x v="2"/>
    <x v="0"/>
    <x v="1"/>
    <x v="3"/>
    <x v="6"/>
    <x v="4"/>
    <x v="0"/>
    <n v="1"/>
  </r>
  <r>
    <x v="2"/>
    <x v="0"/>
    <x v="1"/>
    <x v="3"/>
    <x v="6"/>
    <x v="5"/>
    <x v="0"/>
    <n v="1"/>
  </r>
  <r>
    <x v="2"/>
    <x v="0"/>
    <x v="1"/>
    <x v="4"/>
    <x v="6"/>
    <x v="4"/>
    <x v="0"/>
    <n v="1"/>
  </r>
  <r>
    <x v="2"/>
    <x v="0"/>
    <x v="1"/>
    <x v="4"/>
    <x v="6"/>
    <x v="6"/>
    <x v="0"/>
    <n v="1"/>
  </r>
  <r>
    <x v="2"/>
    <x v="0"/>
    <x v="2"/>
    <x v="0"/>
    <x v="6"/>
    <x v="0"/>
    <x v="1"/>
    <n v="137"/>
  </r>
  <r>
    <x v="2"/>
    <x v="0"/>
    <x v="2"/>
    <x v="0"/>
    <x v="6"/>
    <x v="1"/>
    <x v="1"/>
    <n v="30"/>
  </r>
  <r>
    <x v="2"/>
    <x v="0"/>
    <x v="2"/>
    <x v="0"/>
    <x v="6"/>
    <x v="2"/>
    <x v="1"/>
    <n v="15"/>
  </r>
  <r>
    <x v="2"/>
    <x v="0"/>
    <x v="2"/>
    <x v="0"/>
    <x v="6"/>
    <x v="3"/>
    <x v="0"/>
    <n v="11"/>
  </r>
  <r>
    <x v="2"/>
    <x v="0"/>
    <x v="2"/>
    <x v="0"/>
    <x v="6"/>
    <x v="5"/>
    <x v="0"/>
    <n v="2"/>
  </r>
  <r>
    <x v="2"/>
    <x v="0"/>
    <x v="2"/>
    <x v="1"/>
    <x v="6"/>
    <x v="0"/>
    <x v="1"/>
    <n v="14"/>
  </r>
  <r>
    <x v="2"/>
    <x v="0"/>
    <x v="2"/>
    <x v="1"/>
    <x v="6"/>
    <x v="1"/>
    <x v="1"/>
    <n v="6"/>
  </r>
  <r>
    <x v="2"/>
    <x v="0"/>
    <x v="2"/>
    <x v="1"/>
    <x v="6"/>
    <x v="2"/>
    <x v="1"/>
    <n v="3"/>
  </r>
  <r>
    <x v="2"/>
    <x v="0"/>
    <x v="2"/>
    <x v="1"/>
    <x v="6"/>
    <x v="3"/>
    <x v="0"/>
    <n v="1"/>
  </r>
  <r>
    <x v="2"/>
    <x v="0"/>
    <x v="2"/>
    <x v="2"/>
    <x v="6"/>
    <x v="0"/>
    <x v="1"/>
    <n v="8"/>
  </r>
  <r>
    <x v="2"/>
    <x v="0"/>
    <x v="2"/>
    <x v="2"/>
    <x v="6"/>
    <x v="1"/>
    <x v="1"/>
    <n v="2"/>
  </r>
  <r>
    <x v="2"/>
    <x v="0"/>
    <x v="2"/>
    <x v="3"/>
    <x v="6"/>
    <x v="0"/>
    <x v="1"/>
    <n v="20"/>
  </r>
  <r>
    <x v="2"/>
    <x v="0"/>
    <x v="2"/>
    <x v="3"/>
    <x v="6"/>
    <x v="1"/>
    <x v="1"/>
    <n v="1"/>
  </r>
  <r>
    <x v="2"/>
    <x v="0"/>
    <x v="2"/>
    <x v="3"/>
    <x v="6"/>
    <x v="2"/>
    <x v="1"/>
    <n v="4"/>
  </r>
  <r>
    <x v="2"/>
    <x v="0"/>
    <x v="2"/>
    <x v="3"/>
    <x v="6"/>
    <x v="5"/>
    <x v="0"/>
    <n v="1"/>
  </r>
  <r>
    <x v="2"/>
    <x v="0"/>
    <x v="2"/>
    <x v="4"/>
    <x v="6"/>
    <x v="0"/>
    <x v="1"/>
    <n v="8"/>
  </r>
  <r>
    <x v="2"/>
    <x v="0"/>
    <x v="2"/>
    <x v="4"/>
    <x v="6"/>
    <x v="1"/>
    <x v="1"/>
    <n v="3"/>
  </r>
  <r>
    <x v="2"/>
    <x v="0"/>
    <x v="2"/>
    <x v="4"/>
    <x v="6"/>
    <x v="2"/>
    <x v="1"/>
    <n v="1"/>
  </r>
  <r>
    <x v="2"/>
    <x v="0"/>
    <x v="2"/>
    <x v="4"/>
    <x v="6"/>
    <x v="4"/>
    <x v="0"/>
    <n v="1"/>
  </r>
  <r>
    <x v="2"/>
    <x v="1"/>
    <x v="1"/>
    <x v="0"/>
    <x v="2"/>
    <x v="0"/>
    <x v="1"/>
    <n v="2"/>
  </r>
  <r>
    <x v="2"/>
    <x v="1"/>
    <x v="2"/>
    <x v="0"/>
    <x v="2"/>
    <x v="4"/>
    <x v="0"/>
    <n v="2"/>
  </r>
  <r>
    <x v="0"/>
    <x v="1"/>
    <x v="2"/>
    <x v="0"/>
    <x v="0"/>
    <x v="2"/>
    <x v="0"/>
    <n v="1"/>
  </r>
  <r>
    <x v="3"/>
    <x v="1"/>
    <x v="0"/>
    <x v="0"/>
    <x v="1"/>
    <x v="1"/>
    <x v="1"/>
    <n v="1"/>
  </r>
  <r>
    <x v="3"/>
    <x v="1"/>
    <x v="1"/>
    <x v="0"/>
    <x v="1"/>
    <x v="1"/>
    <x v="1"/>
    <n v="1"/>
  </r>
  <r>
    <x v="2"/>
    <x v="1"/>
    <x v="0"/>
    <x v="1"/>
    <x v="2"/>
    <x v="0"/>
    <x v="1"/>
    <n v="4"/>
  </r>
  <r>
    <x v="2"/>
    <x v="1"/>
    <x v="0"/>
    <x v="1"/>
    <x v="2"/>
    <x v="1"/>
    <x v="1"/>
    <n v="1"/>
  </r>
  <r>
    <x v="2"/>
    <x v="1"/>
    <x v="0"/>
    <x v="1"/>
    <x v="2"/>
    <x v="2"/>
    <x v="1"/>
    <n v="2"/>
  </r>
  <r>
    <x v="2"/>
    <x v="1"/>
    <x v="0"/>
    <x v="1"/>
    <x v="2"/>
    <x v="3"/>
    <x v="0"/>
    <n v="1"/>
  </r>
  <r>
    <x v="2"/>
    <x v="1"/>
    <x v="0"/>
    <x v="2"/>
    <x v="2"/>
    <x v="0"/>
    <x v="1"/>
    <n v="2"/>
  </r>
  <r>
    <x v="2"/>
    <x v="1"/>
    <x v="0"/>
    <x v="2"/>
    <x v="2"/>
    <x v="2"/>
    <x v="1"/>
    <n v="1"/>
  </r>
  <r>
    <x v="2"/>
    <x v="1"/>
    <x v="0"/>
    <x v="3"/>
    <x v="2"/>
    <x v="0"/>
    <x v="1"/>
    <n v="1"/>
  </r>
  <r>
    <x v="2"/>
    <x v="1"/>
    <x v="0"/>
    <x v="3"/>
    <x v="2"/>
    <x v="1"/>
    <x v="1"/>
    <n v="1"/>
  </r>
  <r>
    <x v="2"/>
    <x v="1"/>
    <x v="0"/>
    <x v="4"/>
    <x v="2"/>
    <x v="0"/>
    <x v="1"/>
    <n v="1"/>
  </r>
  <r>
    <x v="3"/>
    <x v="1"/>
    <x v="1"/>
    <x v="0"/>
    <x v="1"/>
    <x v="4"/>
    <x v="0"/>
    <n v="1"/>
  </r>
  <r>
    <x v="1"/>
    <x v="1"/>
    <x v="0"/>
    <x v="0"/>
    <x v="1"/>
    <x v="2"/>
    <x v="1"/>
    <n v="1"/>
  </r>
  <r>
    <x v="1"/>
    <x v="1"/>
    <x v="0"/>
    <x v="0"/>
    <x v="1"/>
    <x v="4"/>
    <x v="0"/>
    <n v="1"/>
  </r>
  <r>
    <x v="1"/>
    <x v="1"/>
    <x v="0"/>
    <x v="0"/>
    <x v="5"/>
    <x v="0"/>
    <x v="1"/>
    <n v="1"/>
  </r>
  <r>
    <x v="1"/>
    <x v="1"/>
    <x v="0"/>
    <x v="0"/>
    <x v="5"/>
    <x v="1"/>
    <x v="1"/>
    <n v="1"/>
  </r>
  <r>
    <x v="1"/>
    <x v="1"/>
    <x v="0"/>
    <x v="0"/>
    <x v="5"/>
    <x v="2"/>
    <x v="1"/>
    <n v="1"/>
  </r>
  <r>
    <x v="1"/>
    <x v="1"/>
    <x v="1"/>
    <x v="0"/>
    <x v="1"/>
    <x v="3"/>
    <x v="1"/>
    <n v="1"/>
  </r>
  <r>
    <x v="1"/>
    <x v="1"/>
    <x v="1"/>
    <x v="0"/>
    <x v="5"/>
    <x v="0"/>
    <x v="1"/>
    <n v="1"/>
  </r>
  <r>
    <x v="2"/>
    <x v="1"/>
    <x v="1"/>
    <x v="1"/>
    <x v="2"/>
    <x v="1"/>
    <x v="1"/>
    <n v="1"/>
  </r>
  <r>
    <x v="2"/>
    <x v="1"/>
    <x v="1"/>
    <x v="1"/>
    <x v="2"/>
    <x v="3"/>
    <x v="0"/>
    <n v="2"/>
  </r>
  <r>
    <x v="2"/>
    <x v="1"/>
    <x v="1"/>
    <x v="1"/>
    <x v="2"/>
    <x v="5"/>
    <x v="0"/>
    <n v="2"/>
  </r>
  <r>
    <x v="2"/>
    <x v="1"/>
    <x v="1"/>
    <x v="1"/>
    <x v="2"/>
    <x v="6"/>
    <x v="0"/>
    <n v="1"/>
  </r>
  <r>
    <x v="2"/>
    <x v="1"/>
    <x v="1"/>
    <x v="2"/>
    <x v="2"/>
    <x v="3"/>
    <x v="0"/>
    <n v="1"/>
  </r>
  <r>
    <x v="2"/>
    <x v="1"/>
    <x v="1"/>
    <x v="2"/>
    <x v="2"/>
    <x v="4"/>
    <x v="0"/>
    <n v="2"/>
  </r>
  <r>
    <x v="2"/>
    <x v="1"/>
    <x v="1"/>
    <x v="2"/>
    <x v="2"/>
    <x v="5"/>
    <x v="0"/>
    <n v="1"/>
  </r>
  <r>
    <x v="2"/>
    <x v="1"/>
    <x v="1"/>
    <x v="2"/>
    <x v="2"/>
    <x v="6"/>
    <x v="0"/>
    <n v="1"/>
  </r>
  <r>
    <x v="2"/>
    <x v="1"/>
    <x v="1"/>
    <x v="3"/>
    <x v="2"/>
    <x v="6"/>
    <x v="0"/>
    <n v="1"/>
  </r>
  <r>
    <x v="2"/>
    <x v="1"/>
    <x v="1"/>
    <x v="4"/>
    <x v="2"/>
    <x v="3"/>
    <x v="0"/>
    <n v="1"/>
  </r>
  <r>
    <x v="2"/>
    <x v="1"/>
    <x v="1"/>
    <x v="4"/>
    <x v="2"/>
    <x v="5"/>
    <x v="0"/>
    <n v="1"/>
  </r>
  <r>
    <x v="1"/>
    <x v="1"/>
    <x v="1"/>
    <x v="0"/>
    <x v="5"/>
    <x v="1"/>
    <x v="1"/>
    <n v="1"/>
  </r>
  <r>
    <x v="1"/>
    <x v="1"/>
    <x v="2"/>
    <x v="0"/>
    <x v="1"/>
    <x v="2"/>
    <x v="1"/>
    <n v="1"/>
  </r>
  <r>
    <x v="2"/>
    <x v="1"/>
    <x v="0"/>
    <x v="0"/>
    <x v="2"/>
    <x v="3"/>
    <x v="0"/>
    <n v="1"/>
  </r>
  <r>
    <x v="2"/>
    <x v="1"/>
    <x v="1"/>
    <x v="0"/>
    <x v="2"/>
    <x v="1"/>
    <x v="0"/>
    <n v="1"/>
  </r>
  <r>
    <x v="2"/>
    <x v="1"/>
    <x v="1"/>
    <x v="0"/>
    <x v="2"/>
    <x v="2"/>
    <x v="1"/>
    <n v="1"/>
  </r>
  <r>
    <x v="2"/>
    <x v="1"/>
    <x v="2"/>
    <x v="1"/>
    <x v="2"/>
    <x v="0"/>
    <x v="1"/>
    <n v="49"/>
  </r>
  <r>
    <x v="2"/>
    <x v="1"/>
    <x v="2"/>
    <x v="1"/>
    <x v="2"/>
    <x v="1"/>
    <x v="1"/>
    <n v="6"/>
  </r>
  <r>
    <x v="2"/>
    <x v="1"/>
    <x v="2"/>
    <x v="1"/>
    <x v="2"/>
    <x v="2"/>
    <x v="1"/>
    <n v="7"/>
  </r>
  <r>
    <x v="2"/>
    <x v="1"/>
    <x v="2"/>
    <x v="1"/>
    <x v="2"/>
    <x v="3"/>
    <x v="0"/>
    <n v="1"/>
  </r>
  <r>
    <x v="2"/>
    <x v="1"/>
    <x v="2"/>
    <x v="1"/>
    <x v="2"/>
    <x v="6"/>
    <x v="0"/>
    <n v="1"/>
  </r>
  <r>
    <x v="2"/>
    <x v="1"/>
    <x v="2"/>
    <x v="2"/>
    <x v="2"/>
    <x v="0"/>
    <x v="1"/>
    <n v="22"/>
  </r>
  <r>
    <x v="2"/>
    <x v="1"/>
    <x v="2"/>
    <x v="2"/>
    <x v="2"/>
    <x v="1"/>
    <x v="1"/>
    <n v="4"/>
  </r>
  <r>
    <x v="2"/>
    <x v="1"/>
    <x v="2"/>
    <x v="2"/>
    <x v="2"/>
    <x v="2"/>
    <x v="1"/>
    <n v="2"/>
  </r>
  <r>
    <x v="2"/>
    <x v="1"/>
    <x v="2"/>
    <x v="2"/>
    <x v="2"/>
    <x v="3"/>
    <x v="0"/>
    <n v="2"/>
  </r>
  <r>
    <x v="2"/>
    <x v="1"/>
    <x v="2"/>
    <x v="3"/>
    <x v="2"/>
    <x v="0"/>
    <x v="1"/>
    <n v="3"/>
  </r>
  <r>
    <x v="2"/>
    <x v="1"/>
    <x v="2"/>
    <x v="3"/>
    <x v="2"/>
    <x v="1"/>
    <x v="1"/>
    <n v="3"/>
  </r>
  <r>
    <x v="2"/>
    <x v="1"/>
    <x v="2"/>
    <x v="3"/>
    <x v="2"/>
    <x v="2"/>
    <x v="1"/>
    <n v="4"/>
  </r>
  <r>
    <x v="2"/>
    <x v="1"/>
    <x v="2"/>
    <x v="3"/>
    <x v="2"/>
    <x v="3"/>
    <x v="0"/>
    <n v="1"/>
  </r>
  <r>
    <x v="2"/>
    <x v="1"/>
    <x v="2"/>
    <x v="4"/>
    <x v="2"/>
    <x v="0"/>
    <x v="1"/>
    <n v="4"/>
  </r>
  <r>
    <x v="2"/>
    <x v="1"/>
    <x v="2"/>
    <x v="4"/>
    <x v="2"/>
    <x v="2"/>
    <x v="1"/>
    <n v="2"/>
  </r>
  <r>
    <x v="2"/>
    <x v="2"/>
    <x v="2"/>
    <x v="1"/>
    <x v="6"/>
    <x v="0"/>
    <x v="1"/>
    <n v="4"/>
  </r>
  <r>
    <x v="2"/>
    <x v="2"/>
    <x v="2"/>
    <x v="2"/>
    <x v="6"/>
    <x v="0"/>
    <x v="1"/>
    <n v="1"/>
  </r>
  <r>
    <x v="4"/>
    <x v="4"/>
    <x v="2"/>
    <x v="0"/>
    <x v="2"/>
    <x v="2"/>
    <x v="1"/>
    <n v="1"/>
  </r>
  <r>
    <x v="4"/>
    <x v="4"/>
    <x v="2"/>
    <x v="0"/>
    <x v="2"/>
    <x v="3"/>
    <x v="0"/>
    <n v="1"/>
  </r>
  <r>
    <x v="4"/>
    <x v="4"/>
    <x v="2"/>
    <x v="0"/>
    <x v="5"/>
    <x v="2"/>
    <x v="1"/>
    <n v="1"/>
  </r>
  <r>
    <x v="4"/>
    <x v="4"/>
    <x v="2"/>
    <x v="1"/>
    <x v="5"/>
    <x v="2"/>
    <x v="1"/>
    <n v="1"/>
  </r>
  <r>
    <x v="4"/>
    <x v="4"/>
    <x v="2"/>
    <x v="3"/>
    <x v="2"/>
    <x v="0"/>
    <x v="1"/>
    <n v="1"/>
  </r>
  <r>
    <x v="4"/>
    <x v="4"/>
    <x v="2"/>
    <x v="3"/>
    <x v="2"/>
    <x v="1"/>
    <x v="1"/>
    <n v="1"/>
  </r>
  <r>
    <x v="4"/>
    <x v="4"/>
    <x v="2"/>
    <x v="3"/>
    <x v="5"/>
    <x v="0"/>
    <x v="1"/>
    <n v="1"/>
  </r>
  <r>
    <x v="4"/>
    <x v="4"/>
    <x v="2"/>
    <x v="3"/>
    <x v="5"/>
    <x v="1"/>
    <x v="1"/>
    <n v="2"/>
  </r>
  <r>
    <x v="4"/>
    <x v="4"/>
    <x v="2"/>
    <x v="3"/>
    <x v="5"/>
    <x v="5"/>
    <x v="0"/>
    <n v="1"/>
  </r>
  <r>
    <x v="4"/>
    <x v="4"/>
    <x v="2"/>
    <x v="4"/>
    <x v="5"/>
    <x v="0"/>
    <x v="1"/>
    <n v="3"/>
  </r>
  <r>
    <x v="0"/>
    <x v="0"/>
    <x v="1"/>
    <x v="0"/>
    <x v="0"/>
    <x v="0"/>
    <x v="0"/>
    <n v="12"/>
  </r>
  <r>
    <x v="0"/>
    <x v="0"/>
    <x v="1"/>
    <x v="0"/>
    <x v="0"/>
    <x v="1"/>
    <x v="0"/>
    <n v="5"/>
  </r>
  <r>
    <x v="0"/>
    <x v="0"/>
    <x v="1"/>
    <x v="0"/>
    <x v="0"/>
    <x v="2"/>
    <x v="0"/>
    <n v="2"/>
  </r>
  <r>
    <x v="0"/>
    <x v="0"/>
    <x v="1"/>
    <x v="0"/>
    <x v="0"/>
    <x v="5"/>
    <x v="0"/>
    <n v="3"/>
  </r>
  <r>
    <x v="0"/>
    <x v="0"/>
    <x v="1"/>
    <x v="1"/>
    <x v="0"/>
    <x v="0"/>
    <x v="0"/>
    <n v="1"/>
  </r>
  <r>
    <x v="0"/>
    <x v="0"/>
    <x v="1"/>
    <x v="1"/>
    <x v="0"/>
    <x v="1"/>
    <x v="0"/>
    <n v="2"/>
  </r>
  <r>
    <x v="0"/>
    <x v="0"/>
    <x v="1"/>
    <x v="1"/>
    <x v="0"/>
    <x v="4"/>
    <x v="0"/>
    <n v="1"/>
  </r>
  <r>
    <x v="0"/>
    <x v="0"/>
    <x v="1"/>
    <x v="2"/>
    <x v="0"/>
    <x v="0"/>
    <x v="0"/>
    <n v="1"/>
  </r>
  <r>
    <x v="0"/>
    <x v="0"/>
    <x v="1"/>
    <x v="3"/>
    <x v="0"/>
    <x v="0"/>
    <x v="0"/>
    <n v="1"/>
  </r>
  <r>
    <x v="0"/>
    <x v="0"/>
    <x v="1"/>
    <x v="3"/>
    <x v="0"/>
    <x v="3"/>
    <x v="0"/>
    <n v="1"/>
  </r>
  <r>
    <x v="0"/>
    <x v="0"/>
    <x v="1"/>
    <x v="3"/>
    <x v="0"/>
    <x v="5"/>
    <x v="0"/>
    <n v="1"/>
  </r>
  <r>
    <x v="0"/>
    <x v="0"/>
    <x v="1"/>
    <x v="3"/>
    <x v="0"/>
    <x v="6"/>
    <x v="0"/>
    <n v="4"/>
  </r>
  <r>
    <x v="0"/>
    <x v="0"/>
    <x v="2"/>
    <x v="0"/>
    <x v="0"/>
    <x v="1"/>
    <x v="0"/>
    <n v="1"/>
  </r>
  <r>
    <x v="0"/>
    <x v="0"/>
    <x v="2"/>
    <x v="3"/>
    <x v="0"/>
    <x v="0"/>
    <x v="0"/>
    <n v="2"/>
  </r>
  <r>
    <x v="0"/>
    <x v="1"/>
    <x v="1"/>
    <x v="0"/>
    <x v="0"/>
    <x v="3"/>
    <x v="0"/>
    <n v="1"/>
  </r>
  <r>
    <x v="0"/>
    <x v="1"/>
    <x v="1"/>
    <x v="1"/>
    <x v="7"/>
    <x v="2"/>
    <x v="0"/>
    <n v="1"/>
  </r>
  <r>
    <x v="0"/>
    <x v="1"/>
    <x v="1"/>
    <x v="1"/>
    <x v="0"/>
    <x v="0"/>
    <x v="0"/>
    <n v="3"/>
  </r>
  <r>
    <x v="0"/>
    <x v="1"/>
    <x v="1"/>
    <x v="1"/>
    <x v="0"/>
    <x v="1"/>
    <x v="0"/>
    <n v="1"/>
  </r>
  <r>
    <x v="0"/>
    <x v="1"/>
    <x v="1"/>
    <x v="1"/>
    <x v="0"/>
    <x v="3"/>
    <x v="0"/>
    <n v="5"/>
  </r>
  <r>
    <x v="0"/>
    <x v="1"/>
    <x v="1"/>
    <x v="2"/>
    <x v="0"/>
    <x v="0"/>
    <x v="0"/>
    <n v="3"/>
  </r>
  <r>
    <x v="0"/>
    <x v="1"/>
    <x v="1"/>
    <x v="2"/>
    <x v="0"/>
    <x v="2"/>
    <x v="0"/>
    <n v="1"/>
  </r>
  <r>
    <x v="0"/>
    <x v="1"/>
    <x v="1"/>
    <x v="4"/>
    <x v="0"/>
    <x v="5"/>
    <x v="0"/>
    <n v="1"/>
  </r>
  <r>
    <x v="0"/>
    <x v="1"/>
    <x v="2"/>
    <x v="1"/>
    <x v="0"/>
    <x v="0"/>
    <x v="0"/>
    <n v="5"/>
  </r>
  <r>
    <x v="0"/>
    <x v="2"/>
    <x v="1"/>
    <x v="0"/>
    <x v="0"/>
    <x v="0"/>
    <x v="0"/>
    <n v="1"/>
  </r>
  <r>
    <x v="0"/>
    <x v="2"/>
    <x v="1"/>
    <x v="1"/>
    <x v="0"/>
    <x v="0"/>
    <x v="0"/>
    <n v="4"/>
  </r>
  <r>
    <x v="0"/>
    <x v="2"/>
    <x v="1"/>
    <x v="1"/>
    <x v="0"/>
    <x v="3"/>
    <x v="0"/>
    <n v="2"/>
  </r>
  <r>
    <x v="0"/>
    <x v="2"/>
    <x v="1"/>
    <x v="1"/>
    <x v="0"/>
    <x v="4"/>
    <x v="0"/>
    <n v="1"/>
  </r>
  <r>
    <x v="0"/>
    <x v="2"/>
    <x v="2"/>
    <x v="0"/>
    <x v="0"/>
    <x v="3"/>
    <x v="0"/>
    <n v="1"/>
  </r>
  <r>
    <x v="0"/>
    <x v="2"/>
    <x v="2"/>
    <x v="1"/>
    <x v="7"/>
    <x v="0"/>
    <x v="0"/>
    <n v="1"/>
  </r>
  <r>
    <x v="0"/>
    <x v="2"/>
    <x v="2"/>
    <x v="1"/>
    <x v="0"/>
    <x v="0"/>
    <x v="0"/>
    <n v="5"/>
  </r>
  <r>
    <x v="0"/>
    <x v="2"/>
    <x v="2"/>
    <x v="1"/>
    <x v="0"/>
    <x v="1"/>
    <x v="0"/>
    <n v="1"/>
  </r>
  <r>
    <x v="3"/>
    <x v="0"/>
    <x v="1"/>
    <x v="0"/>
    <x v="0"/>
    <x v="1"/>
    <x v="0"/>
    <n v="1"/>
  </r>
  <r>
    <x v="3"/>
    <x v="0"/>
    <x v="1"/>
    <x v="0"/>
    <x v="3"/>
    <x v="6"/>
    <x v="0"/>
    <n v="1"/>
  </r>
  <r>
    <x v="3"/>
    <x v="0"/>
    <x v="1"/>
    <x v="1"/>
    <x v="3"/>
    <x v="0"/>
    <x v="0"/>
    <n v="1"/>
  </r>
  <r>
    <x v="3"/>
    <x v="0"/>
    <x v="1"/>
    <x v="1"/>
    <x v="3"/>
    <x v="2"/>
    <x v="0"/>
    <n v="1"/>
  </r>
  <r>
    <x v="3"/>
    <x v="0"/>
    <x v="1"/>
    <x v="1"/>
    <x v="3"/>
    <x v="4"/>
    <x v="0"/>
    <n v="1"/>
  </r>
  <r>
    <x v="3"/>
    <x v="0"/>
    <x v="2"/>
    <x v="0"/>
    <x v="3"/>
    <x v="0"/>
    <x v="0"/>
    <n v="1"/>
  </r>
  <r>
    <x v="3"/>
    <x v="1"/>
    <x v="0"/>
    <x v="1"/>
    <x v="1"/>
    <x v="0"/>
    <x v="1"/>
    <n v="1"/>
  </r>
  <r>
    <x v="3"/>
    <x v="1"/>
    <x v="1"/>
    <x v="1"/>
    <x v="1"/>
    <x v="3"/>
    <x v="0"/>
    <n v="2"/>
  </r>
  <r>
    <x v="3"/>
    <x v="1"/>
    <x v="1"/>
    <x v="1"/>
    <x v="1"/>
    <x v="6"/>
    <x v="0"/>
    <n v="2"/>
  </r>
  <r>
    <x v="3"/>
    <x v="1"/>
    <x v="1"/>
    <x v="2"/>
    <x v="1"/>
    <x v="2"/>
    <x v="0"/>
    <n v="1"/>
  </r>
  <r>
    <x v="3"/>
    <x v="1"/>
    <x v="2"/>
    <x v="1"/>
    <x v="1"/>
    <x v="0"/>
    <x v="1"/>
    <n v="13"/>
  </r>
  <r>
    <x v="3"/>
    <x v="1"/>
    <x v="2"/>
    <x v="1"/>
    <x v="1"/>
    <x v="1"/>
    <x v="1"/>
    <n v="1"/>
  </r>
  <r>
    <x v="3"/>
    <x v="1"/>
    <x v="2"/>
    <x v="1"/>
    <x v="1"/>
    <x v="2"/>
    <x v="0"/>
    <n v="1"/>
  </r>
  <r>
    <x v="3"/>
    <x v="1"/>
    <x v="2"/>
    <x v="2"/>
    <x v="1"/>
    <x v="0"/>
    <x v="1"/>
    <n v="1"/>
  </r>
  <r>
    <x v="3"/>
    <x v="1"/>
    <x v="2"/>
    <x v="2"/>
    <x v="1"/>
    <x v="1"/>
    <x v="1"/>
    <n v="3"/>
  </r>
  <r>
    <x v="3"/>
    <x v="2"/>
    <x v="1"/>
    <x v="1"/>
    <x v="0"/>
    <x v="0"/>
    <x v="0"/>
    <n v="1"/>
  </r>
  <r>
    <x v="3"/>
    <x v="2"/>
    <x v="1"/>
    <x v="1"/>
    <x v="3"/>
    <x v="0"/>
    <x v="0"/>
    <n v="14"/>
  </r>
  <r>
    <x v="3"/>
    <x v="2"/>
    <x v="1"/>
    <x v="1"/>
    <x v="3"/>
    <x v="6"/>
    <x v="0"/>
    <n v="1"/>
  </r>
  <r>
    <x v="3"/>
    <x v="2"/>
    <x v="1"/>
    <x v="2"/>
    <x v="3"/>
    <x v="0"/>
    <x v="0"/>
    <n v="1"/>
  </r>
  <r>
    <x v="3"/>
    <x v="2"/>
    <x v="2"/>
    <x v="0"/>
    <x v="0"/>
    <x v="0"/>
    <x v="0"/>
    <n v="1"/>
  </r>
  <r>
    <x v="3"/>
    <x v="2"/>
    <x v="2"/>
    <x v="1"/>
    <x v="0"/>
    <x v="0"/>
    <x v="0"/>
    <n v="1"/>
  </r>
  <r>
    <x v="3"/>
    <x v="2"/>
    <x v="2"/>
    <x v="1"/>
    <x v="3"/>
    <x v="0"/>
    <x v="0"/>
    <n v="3"/>
  </r>
  <r>
    <x v="3"/>
    <x v="2"/>
    <x v="2"/>
    <x v="1"/>
    <x v="3"/>
    <x v="2"/>
    <x v="0"/>
    <n v="1"/>
  </r>
  <r>
    <x v="1"/>
    <x v="3"/>
    <x v="2"/>
    <x v="0"/>
    <x v="4"/>
    <x v="1"/>
    <x v="0"/>
    <n v="1"/>
  </r>
  <r>
    <x v="1"/>
    <x v="3"/>
    <x v="2"/>
    <x v="2"/>
    <x v="4"/>
    <x v="0"/>
    <x v="0"/>
    <n v="1"/>
  </r>
  <r>
    <x v="1"/>
    <x v="3"/>
    <x v="2"/>
    <x v="4"/>
    <x v="4"/>
    <x v="0"/>
    <x v="0"/>
    <n v="1"/>
  </r>
  <r>
    <x v="1"/>
    <x v="0"/>
    <x v="1"/>
    <x v="0"/>
    <x v="0"/>
    <x v="0"/>
    <x v="0"/>
    <n v="1"/>
  </r>
  <r>
    <x v="1"/>
    <x v="0"/>
    <x v="1"/>
    <x v="0"/>
    <x v="4"/>
    <x v="0"/>
    <x v="0"/>
    <n v="9"/>
  </r>
  <r>
    <x v="1"/>
    <x v="0"/>
    <x v="1"/>
    <x v="0"/>
    <x v="4"/>
    <x v="1"/>
    <x v="0"/>
    <n v="4"/>
  </r>
  <r>
    <x v="1"/>
    <x v="0"/>
    <x v="1"/>
    <x v="0"/>
    <x v="4"/>
    <x v="2"/>
    <x v="0"/>
    <n v="3"/>
  </r>
  <r>
    <x v="1"/>
    <x v="0"/>
    <x v="1"/>
    <x v="0"/>
    <x v="4"/>
    <x v="3"/>
    <x v="0"/>
    <n v="1"/>
  </r>
  <r>
    <x v="1"/>
    <x v="0"/>
    <x v="1"/>
    <x v="0"/>
    <x v="4"/>
    <x v="5"/>
    <x v="0"/>
    <n v="2"/>
  </r>
  <r>
    <x v="1"/>
    <x v="0"/>
    <x v="1"/>
    <x v="0"/>
    <x v="4"/>
    <x v="6"/>
    <x v="0"/>
    <n v="1"/>
  </r>
  <r>
    <x v="1"/>
    <x v="0"/>
    <x v="1"/>
    <x v="1"/>
    <x v="4"/>
    <x v="0"/>
    <x v="0"/>
    <n v="1"/>
  </r>
  <r>
    <x v="1"/>
    <x v="0"/>
    <x v="1"/>
    <x v="1"/>
    <x v="4"/>
    <x v="1"/>
    <x v="0"/>
    <n v="1"/>
  </r>
  <r>
    <x v="1"/>
    <x v="0"/>
    <x v="1"/>
    <x v="1"/>
    <x v="4"/>
    <x v="3"/>
    <x v="0"/>
    <n v="1"/>
  </r>
  <r>
    <x v="1"/>
    <x v="0"/>
    <x v="1"/>
    <x v="1"/>
    <x v="4"/>
    <x v="5"/>
    <x v="0"/>
    <n v="1"/>
  </r>
  <r>
    <x v="1"/>
    <x v="0"/>
    <x v="1"/>
    <x v="3"/>
    <x v="4"/>
    <x v="0"/>
    <x v="0"/>
    <n v="1"/>
  </r>
  <r>
    <x v="1"/>
    <x v="0"/>
    <x v="1"/>
    <x v="3"/>
    <x v="4"/>
    <x v="3"/>
    <x v="0"/>
    <n v="1"/>
  </r>
  <r>
    <x v="1"/>
    <x v="0"/>
    <x v="1"/>
    <x v="3"/>
    <x v="4"/>
    <x v="4"/>
    <x v="0"/>
    <n v="2"/>
  </r>
  <r>
    <x v="1"/>
    <x v="0"/>
    <x v="1"/>
    <x v="4"/>
    <x v="4"/>
    <x v="1"/>
    <x v="0"/>
    <n v="1"/>
  </r>
  <r>
    <x v="1"/>
    <x v="0"/>
    <x v="2"/>
    <x v="0"/>
    <x v="4"/>
    <x v="0"/>
    <x v="0"/>
    <n v="5"/>
  </r>
  <r>
    <x v="1"/>
    <x v="0"/>
    <x v="2"/>
    <x v="0"/>
    <x v="4"/>
    <x v="1"/>
    <x v="0"/>
    <n v="2"/>
  </r>
  <r>
    <x v="1"/>
    <x v="0"/>
    <x v="2"/>
    <x v="0"/>
    <x v="4"/>
    <x v="3"/>
    <x v="0"/>
    <n v="1"/>
  </r>
  <r>
    <x v="1"/>
    <x v="0"/>
    <x v="2"/>
    <x v="1"/>
    <x v="4"/>
    <x v="0"/>
    <x v="0"/>
    <n v="1"/>
  </r>
  <r>
    <x v="1"/>
    <x v="0"/>
    <x v="2"/>
    <x v="2"/>
    <x v="4"/>
    <x v="0"/>
    <x v="0"/>
    <n v="1"/>
  </r>
  <r>
    <x v="1"/>
    <x v="0"/>
    <x v="2"/>
    <x v="3"/>
    <x v="4"/>
    <x v="2"/>
    <x v="0"/>
    <n v="1"/>
  </r>
  <r>
    <x v="1"/>
    <x v="0"/>
    <x v="2"/>
    <x v="4"/>
    <x v="4"/>
    <x v="0"/>
    <x v="0"/>
    <n v="1"/>
  </r>
  <r>
    <x v="1"/>
    <x v="1"/>
    <x v="0"/>
    <x v="0"/>
    <x v="1"/>
    <x v="0"/>
    <x v="1"/>
    <n v="6"/>
  </r>
  <r>
    <x v="1"/>
    <x v="1"/>
    <x v="0"/>
    <x v="0"/>
    <x v="1"/>
    <x v="1"/>
    <x v="1"/>
    <n v="1"/>
  </r>
  <r>
    <x v="1"/>
    <x v="1"/>
    <x v="0"/>
    <x v="0"/>
    <x v="5"/>
    <x v="0"/>
    <x v="1"/>
    <n v="1"/>
  </r>
  <r>
    <x v="1"/>
    <x v="1"/>
    <x v="0"/>
    <x v="0"/>
    <x v="5"/>
    <x v="1"/>
    <x v="1"/>
    <n v="1"/>
  </r>
  <r>
    <x v="1"/>
    <x v="1"/>
    <x v="0"/>
    <x v="1"/>
    <x v="1"/>
    <x v="0"/>
    <x v="1"/>
    <n v="1"/>
  </r>
  <r>
    <x v="1"/>
    <x v="1"/>
    <x v="0"/>
    <x v="4"/>
    <x v="5"/>
    <x v="1"/>
    <x v="1"/>
    <n v="1"/>
  </r>
  <r>
    <x v="1"/>
    <x v="1"/>
    <x v="1"/>
    <x v="0"/>
    <x v="1"/>
    <x v="0"/>
    <x v="1"/>
    <n v="1"/>
  </r>
  <r>
    <x v="1"/>
    <x v="1"/>
    <x v="1"/>
    <x v="0"/>
    <x v="1"/>
    <x v="1"/>
    <x v="1"/>
    <n v="2"/>
  </r>
  <r>
    <x v="1"/>
    <x v="1"/>
    <x v="1"/>
    <x v="0"/>
    <x v="1"/>
    <x v="3"/>
    <x v="0"/>
    <n v="4"/>
  </r>
  <r>
    <x v="1"/>
    <x v="1"/>
    <x v="1"/>
    <x v="0"/>
    <x v="1"/>
    <x v="4"/>
    <x v="0"/>
    <n v="3"/>
  </r>
  <r>
    <x v="1"/>
    <x v="1"/>
    <x v="1"/>
    <x v="0"/>
    <x v="1"/>
    <x v="6"/>
    <x v="0"/>
    <n v="3"/>
  </r>
  <r>
    <x v="1"/>
    <x v="1"/>
    <x v="1"/>
    <x v="0"/>
    <x v="5"/>
    <x v="6"/>
    <x v="0"/>
    <n v="1"/>
  </r>
  <r>
    <x v="1"/>
    <x v="1"/>
    <x v="1"/>
    <x v="2"/>
    <x v="1"/>
    <x v="2"/>
    <x v="0"/>
    <n v="1"/>
  </r>
  <r>
    <x v="1"/>
    <x v="1"/>
    <x v="1"/>
    <x v="2"/>
    <x v="1"/>
    <x v="5"/>
    <x v="0"/>
    <n v="1"/>
  </r>
  <r>
    <x v="1"/>
    <x v="1"/>
    <x v="1"/>
    <x v="2"/>
    <x v="1"/>
    <x v="6"/>
    <x v="0"/>
    <n v="1"/>
  </r>
  <r>
    <x v="1"/>
    <x v="1"/>
    <x v="1"/>
    <x v="3"/>
    <x v="1"/>
    <x v="0"/>
    <x v="1"/>
    <n v="1"/>
  </r>
  <r>
    <x v="1"/>
    <x v="1"/>
    <x v="1"/>
    <x v="3"/>
    <x v="1"/>
    <x v="2"/>
    <x v="0"/>
    <n v="1"/>
  </r>
  <r>
    <x v="1"/>
    <x v="1"/>
    <x v="2"/>
    <x v="0"/>
    <x v="1"/>
    <x v="0"/>
    <x v="1"/>
    <n v="1"/>
  </r>
  <r>
    <x v="1"/>
    <x v="1"/>
    <x v="2"/>
    <x v="0"/>
    <x v="1"/>
    <x v="1"/>
    <x v="1"/>
    <n v="1"/>
  </r>
  <r>
    <x v="1"/>
    <x v="1"/>
    <x v="2"/>
    <x v="0"/>
    <x v="1"/>
    <x v="0"/>
    <x v="1"/>
    <n v="47"/>
  </r>
  <r>
    <x v="1"/>
    <x v="1"/>
    <x v="2"/>
    <x v="0"/>
    <x v="1"/>
    <x v="1"/>
    <x v="1"/>
    <n v="12"/>
  </r>
  <r>
    <x v="1"/>
    <x v="1"/>
    <x v="2"/>
    <x v="0"/>
    <x v="1"/>
    <x v="2"/>
    <x v="0"/>
    <n v="1"/>
  </r>
  <r>
    <x v="1"/>
    <x v="1"/>
    <x v="2"/>
    <x v="0"/>
    <x v="1"/>
    <x v="3"/>
    <x v="0"/>
    <n v="1"/>
  </r>
  <r>
    <x v="1"/>
    <x v="1"/>
    <x v="2"/>
    <x v="0"/>
    <x v="1"/>
    <x v="4"/>
    <x v="0"/>
    <n v="1"/>
  </r>
  <r>
    <x v="1"/>
    <x v="1"/>
    <x v="2"/>
    <x v="0"/>
    <x v="1"/>
    <x v="6"/>
    <x v="0"/>
    <n v="3"/>
  </r>
  <r>
    <x v="1"/>
    <x v="1"/>
    <x v="2"/>
    <x v="0"/>
    <x v="5"/>
    <x v="0"/>
    <x v="1"/>
    <n v="9"/>
  </r>
  <r>
    <x v="1"/>
    <x v="1"/>
    <x v="2"/>
    <x v="0"/>
    <x v="5"/>
    <x v="1"/>
    <x v="1"/>
    <n v="4"/>
  </r>
  <r>
    <x v="1"/>
    <x v="1"/>
    <x v="2"/>
    <x v="0"/>
    <x v="5"/>
    <x v="3"/>
    <x v="1"/>
    <n v="1"/>
  </r>
  <r>
    <x v="1"/>
    <x v="1"/>
    <x v="2"/>
    <x v="0"/>
    <x v="5"/>
    <x v="6"/>
    <x v="0"/>
    <n v="1"/>
  </r>
  <r>
    <x v="1"/>
    <x v="1"/>
    <x v="2"/>
    <x v="1"/>
    <x v="1"/>
    <x v="0"/>
    <x v="1"/>
    <n v="1"/>
  </r>
  <r>
    <x v="1"/>
    <x v="1"/>
    <x v="2"/>
    <x v="1"/>
    <x v="1"/>
    <x v="0"/>
    <x v="1"/>
    <n v="7"/>
  </r>
  <r>
    <x v="1"/>
    <x v="1"/>
    <x v="2"/>
    <x v="1"/>
    <x v="1"/>
    <x v="2"/>
    <x v="0"/>
    <n v="1"/>
  </r>
  <r>
    <x v="1"/>
    <x v="1"/>
    <x v="2"/>
    <x v="1"/>
    <x v="5"/>
    <x v="1"/>
    <x v="1"/>
    <n v="1"/>
  </r>
  <r>
    <x v="1"/>
    <x v="1"/>
    <x v="2"/>
    <x v="2"/>
    <x v="1"/>
    <x v="0"/>
    <x v="1"/>
    <n v="3"/>
  </r>
  <r>
    <x v="1"/>
    <x v="1"/>
    <x v="2"/>
    <x v="2"/>
    <x v="1"/>
    <x v="3"/>
    <x v="0"/>
    <n v="1"/>
  </r>
  <r>
    <x v="1"/>
    <x v="1"/>
    <x v="2"/>
    <x v="3"/>
    <x v="1"/>
    <x v="0"/>
    <x v="1"/>
    <n v="3"/>
  </r>
  <r>
    <x v="1"/>
    <x v="1"/>
    <x v="2"/>
    <x v="4"/>
    <x v="1"/>
    <x v="0"/>
    <x v="1"/>
    <n v="4"/>
  </r>
  <r>
    <x v="1"/>
    <x v="1"/>
    <x v="2"/>
    <x v="4"/>
    <x v="1"/>
    <x v="1"/>
    <x v="1"/>
    <n v="1"/>
  </r>
  <r>
    <x v="1"/>
    <x v="1"/>
    <x v="2"/>
    <x v="4"/>
    <x v="1"/>
    <x v="3"/>
    <x v="0"/>
    <n v="1"/>
  </r>
  <r>
    <x v="1"/>
    <x v="1"/>
    <x v="2"/>
    <x v="4"/>
    <x v="5"/>
    <x v="0"/>
    <x v="1"/>
    <n v="1"/>
  </r>
  <r>
    <x v="1"/>
    <x v="2"/>
    <x v="0"/>
    <x v="1"/>
    <x v="4"/>
    <x v="0"/>
    <x v="0"/>
    <n v="1"/>
  </r>
  <r>
    <x v="1"/>
    <x v="2"/>
    <x v="1"/>
    <x v="1"/>
    <x v="4"/>
    <x v="0"/>
    <x v="0"/>
    <n v="1"/>
  </r>
  <r>
    <x v="1"/>
    <x v="2"/>
    <x v="1"/>
    <x v="2"/>
    <x v="4"/>
    <x v="0"/>
    <x v="0"/>
    <n v="1"/>
  </r>
  <r>
    <x v="2"/>
    <x v="3"/>
    <x v="0"/>
    <x v="2"/>
    <x v="6"/>
    <x v="0"/>
    <x v="1"/>
    <n v="1"/>
  </r>
  <r>
    <x v="2"/>
    <x v="3"/>
    <x v="2"/>
    <x v="2"/>
    <x v="6"/>
    <x v="0"/>
    <x v="1"/>
    <n v="2"/>
  </r>
  <r>
    <x v="2"/>
    <x v="0"/>
    <x v="0"/>
    <x v="0"/>
    <x v="6"/>
    <x v="0"/>
    <x v="1"/>
    <n v="3"/>
  </r>
  <r>
    <x v="2"/>
    <x v="0"/>
    <x v="0"/>
    <x v="1"/>
    <x v="6"/>
    <x v="0"/>
    <x v="1"/>
    <n v="1"/>
  </r>
  <r>
    <x v="2"/>
    <x v="0"/>
    <x v="1"/>
    <x v="0"/>
    <x v="6"/>
    <x v="1"/>
    <x v="1"/>
    <n v="1"/>
  </r>
  <r>
    <x v="2"/>
    <x v="0"/>
    <x v="1"/>
    <x v="0"/>
    <x v="6"/>
    <x v="3"/>
    <x v="0"/>
    <n v="1"/>
  </r>
  <r>
    <x v="2"/>
    <x v="0"/>
    <x v="1"/>
    <x v="0"/>
    <x v="6"/>
    <x v="4"/>
    <x v="0"/>
    <n v="3"/>
  </r>
  <r>
    <x v="2"/>
    <x v="0"/>
    <x v="1"/>
    <x v="0"/>
    <x v="6"/>
    <x v="5"/>
    <x v="0"/>
    <n v="1"/>
  </r>
  <r>
    <x v="2"/>
    <x v="0"/>
    <x v="1"/>
    <x v="3"/>
    <x v="6"/>
    <x v="3"/>
    <x v="0"/>
    <n v="2"/>
  </r>
  <r>
    <x v="2"/>
    <x v="0"/>
    <x v="2"/>
    <x v="0"/>
    <x v="6"/>
    <x v="0"/>
    <x v="1"/>
    <n v="6"/>
  </r>
  <r>
    <x v="2"/>
    <x v="0"/>
    <x v="2"/>
    <x v="0"/>
    <x v="6"/>
    <x v="1"/>
    <x v="1"/>
    <n v="5"/>
  </r>
  <r>
    <x v="2"/>
    <x v="0"/>
    <x v="2"/>
    <x v="0"/>
    <x v="6"/>
    <x v="2"/>
    <x v="1"/>
    <n v="2"/>
  </r>
  <r>
    <x v="2"/>
    <x v="0"/>
    <x v="2"/>
    <x v="0"/>
    <x v="6"/>
    <x v="3"/>
    <x v="0"/>
    <n v="1"/>
  </r>
  <r>
    <x v="2"/>
    <x v="0"/>
    <x v="2"/>
    <x v="1"/>
    <x v="6"/>
    <x v="0"/>
    <x v="1"/>
    <n v="4"/>
  </r>
  <r>
    <x v="2"/>
    <x v="0"/>
    <x v="2"/>
    <x v="1"/>
    <x v="6"/>
    <x v="1"/>
    <x v="1"/>
    <n v="1"/>
  </r>
  <r>
    <x v="2"/>
    <x v="0"/>
    <x v="2"/>
    <x v="2"/>
    <x v="6"/>
    <x v="0"/>
    <x v="1"/>
    <n v="1"/>
  </r>
  <r>
    <x v="2"/>
    <x v="0"/>
    <x v="2"/>
    <x v="3"/>
    <x v="6"/>
    <x v="1"/>
    <x v="1"/>
    <n v="2"/>
  </r>
  <r>
    <x v="2"/>
    <x v="0"/>
    <x v="2"/>
    <x v="3"/>
    <x v="6"/>
    <x v="2"/>
    <x v="1"/>
    <n v="1"/>
  </r>
  <r>
    <x v="2"/>
    <x v="0"/>
    <x v="2"/>
    <x v="3"/>
    <x v="6"/>
    <x v="4"/>
    <x v="0"/>
    <n v="1"/>
  </r>
  <r>
    <x v="2"/>
    <x v="0"/>
    <x v="2"/>
    <x v="4"/>
    <x v="6"/>
    <x v="0"/>
    <x v="1"/>
    <n v="1"/>
  </r>
  <r>
    <x v="2"/>
    <x v="0"/>
    <x v="2"/>
    <x v="4"/>
    <x v="6"/>
    <x v="5"/>
    <x v="0"/>
    <n v="1"/>
  </r>
  <r>
    <x v="2"/>
    <x v="1"/>
    <x v="0"/>
    <x v="0"/>
    <x v="2"/>
    <x v="0"/>
    <x v="1"/>
    <n v="2"/>
  </r>
  <r>
    <x v="2"/>
    <x v="1"/>
    <x v="0"/>
    <x v="2"/>
    <x v="6"/>
    <x v="0"/>
    <x v="1"/>
    <n v="1"/>
  </r>
  <r>
    <x v="2"/>
    <x v="1"/>
    <x v="1"/>
    <x v="0"/>
    <x v="2"/>
    <x v="2"/>
    <x v="1"/>
    <n v="1"/>
  </r>
  <r>
    <x v="2"/>
    <x v="1"/>
    <x v="1"/>
    <x v="0"/>
    <x v="2"/>
    <x v="3"/>
    <x v="0"/>
    <n v="2"/>
  </r>
  <r>
    <x v="2"/>
    <x v="1"/>
    <x v="1"/>
    <x v="0"/>
    <x v="2"/>
    <x v="4"/>
    <x v="0"/>
    <n v="2"/>
  </r>
  <r>
    <x v="2"/>
    <x v="1"/>
    <x v="1"/>
    <x v="1"/>
    <x v="2"/>
    <x v="3"/>
    <x v="0"/>
    <n v="1"/>
  </r>
  <r>
    <x v="2"/>
    <x v="1"/>
    <x v="2"/>
    <x v="0"/>
    <x v="2"/>
    <x v="0"/>
    <x v="1"/>
    <n v="11"/>
  </r>
  <r>
    <x v="2"/>
    <x v="1"/>
    <x v="2"/>
    <x v="0"/>
    <x v="2"/>
    <x v="3"/>
    <x v="0"/>
    <n v="1"/>
  </r>
  <r>
    <x v="2"/>
    <x v="1"/>
    <x v="2"/>
    <x v="1"/>
    <x v="2"/>
    <x v="0"/>
    <x v="1"/>
    <n v="4"/>
  </r>
  <r>
    <x v="2"/>
    <x v="1"/>
    <x v="2"/>
    <x v="2"/>
    <x v="2"/>
    <x v="0"/>
    <x v="1"/>
    <n v="2"/>
  </r>
  <r>
    <x v="2"/>
    <x v="1"/>
    <x v="2"/>
    <x v="3"/>
    <x v="2"/>
    <x v="0"/>
    <x v="1"/>
    <n v="2"/>
  </r>
  <r>
    <x v="2"/>
    <x v="1"/>
    <x v="2"/>
    <x v="3"/>
    <x v="2"/>
    <x v="2"/>
    <x v="1"/>
    <n v="1"/>
  </r>
  <r>
    <x v="2"/>
    <x v="1"/>
    <x v="2"/>
    <x v="4"/>
    <x v="2"/>
    <x v="0"/>
    <x v="1"/>
    <n v="4"/>
  </r>
  <r>
    <x v="2"/>
    <x v="1"/>
    <x v="2"/>
    <x v="4"/>
    <x v="2"/>
    <x v="6"/>
    <x v="0"/>
    <n v="1"/>
  </r>
  <r>
    <x v="5"/>
    <x v="5"/>
    <x v="1"/>
    <x v="3"/>
    <x v="2"/>
    <x v="4"/>
    <x v="0"/>
    <n v="1"/>
  </r>
  <r>
    <x v="5"/>
    <x v="5"/>
    <x v="1"/>
    <x v="4"/>
    <x v="2"/>
    <x v="3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4755D-376F-487D-8BC8-5F81B2029785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G25" firstHeaderRow="1" firstDataRow="2" firstDataCol="1" rowPageCount="2" colPageCount="1"/>
  <pivotFields count="8">
    <pivotField axis="axisRow" showAll="0">
      <items count="7">
        <item x="0"/>
        <item x="3"/>
        <item x="1"/>
        <item x="2"/>
        <item x="4"/>
        <item x="5"/>
        <item t="default"/>
      </items>
    </pivotField>
    <pivotField axis="axisRow" showAll="0">
      <items count="7">
        <item x="3"/>
        <item x="0"/>
        <item x="4"/>
        <item x="1"/>
        <item x="2"/>
        <item x="5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multipleItemSelectionAllowed="1" showAll="0"/>
    <pivotField multipleItemSelectionAllowed="1" showAll="0"/>
    <pivotField axis="axisPage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19">
    <i>
      <x/>
    </i>
    <i r="1">
      <x v="1"/>
    </i>
    <i r="1">
      <x v="3"/>
    </i>
    <i r="1">
      <x v="4"/>
    </i>
    <i>
      <x v="1"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 v="1"/>
    </i>
    <i r="1">
      <x v="3"/>
    </i>
    <i>
      <x v="5"/>
    </i>
    <i r="1"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item="3" hier="-1"/>
    <pageField fld="6" item="0" hier="-1"/>
  </pageFields>
  <dataFields count="1">
    <dataField name="Sum of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84E9E-39F6-4274-93AE-81AE477399AA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12" firstHeaderRow="1" firstDataRow="2" firstDataCol="1" rowPageCount="2" colPageCount="1"/>
  <pivotFields count="8">
    <pivotField showAll="0"/>
    <pivotField axis="axisPage" multipleItemSelectionAllowed="1" showAll="0">
      <items count="7">
        <item x="3"/>
        <item x="0"/>
        <item x="4"/>
        <item x="5"/>
        <item h="1" x="1"/>
        <item h="1" x="2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m="1" x="10"/>
        <item m="1" x="8"/>
        <item m="1" x="9"/>
        <item x="7"/>
        <item x="0"/>
        <item x="3"/>
        <item x="4"/>
        <item x="1"/>
        <item x="6"/>
        <item x="2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4"/>
  </rowFields>
  <rowItems count="7"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" hier="-1"/>
    <pageField fld="3" item="3" hier="-1"/>
  </pageFields>
  <dataFields count="1">
    <dataField name="Sum of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478FA-F64B-4C8A-9082-3BC06528FE53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11" firstHeaderRow="1" firstDataRow="2" firstDataCol="1" rowPageCount="2" colPageCount="1"/>
  <pivotFields count="8">
    <pivotField showAll="0">
      <items count="7">
        <item x="0"/>
        <item x="3"/>
        <item x="1"/>
        <item x="2"/>
        <item x="4"/>
        <item x="5"/>
        <item t="default"/>
      </items>
    </pivotField>
    <pivotField axis="axisPage" multipleItemSelectionAllowed="1" showAll="0">
      <items count="7">
        <item x="3"/>
        <item x="0"/>
        <item x="4"/>
        <item x="5"/>
        <item h="1" x="1"/>
        <item h="1"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2"/>
    </i>
    <i>
      <x v="3"/>
    </i>
    <i t="grand">
      <x/>
    </i>
  </colItems>
  <pageFields count="2">
    <pageField fld="1" hier="-1"/>
    <pageField fld="6" item="0" hier="-1"/>
  </pageFields>
  <dataFields count="1">
    <dataField name="Sum of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8D67E-F331-4073-B746-FD4038034F1F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history" fld="5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2C84-2547-4D79-BF6A-13DF23D7FD1A}">
  <dimension ref="A1:C63"/>
  <sheetViews>
    <sheetView workbookViewId="0">
      <selection activeCell="C20" sqref="C20"/>
    </sheetView>
  </sheetViews>
  <sheetFormatPr defaultRowHeight="15" x14ac:dyDescent="0.25"/>
  <cols>
    <col min="1" max="1" width="16.140625" customWidth="1"/>
    <col min="3" max="3" width="35" bestFit="1" customWidth="1"/>
    <col min="4" max="4" width="19.42578125" bestFit="1" customWidth="1"/>
  </cols>
  <sheetData>
    <row r="1" spans="1:3" x14ac:dyDescent="0.25">
      <c r="A1" t="s">
        <v>50</v>
      </c>
    </row>
    <row r="2" spans="1:3" x14ac:dyDescent="0.25">
      <c r="A2" s="18">
        <v>609342110</v>
      </c>
      <c r="B2" t="s">
        <v>5</v>
      </c>
      <c r="C2" t="s">
        <v>43</v>
      </c>
    </row>
    <row r="3" spans="1:3" x14ac:dyDescent="0.25">
      <c r="A3" s="18">
        <v>609342120</v>
      </c>
      <c r="B3" t="s">
        <v>5</v>
      </c>
      <c r="C3" t="s">
        <v>14</v>
      </c>
    </row>
    <row r="4" spans="1:3" x14ac:dyDescent="0.25">
      <c r="A4" s="18">
        <v>609342130</v>
      </c>
      <c r="B4" t="s">
        <v>5</v>
      </c>
      <c r="C4" t="s">
        <v>45</v>
      </c>
    </row>
    <row r="5" spans="1:3" x14ac:dyDescent="0.25">
      <c r="A5" s="18">
        <v>609342140</v>
      </c>
      <c r="B5" t="s">
        <v>5</v>
      </c>
      <c r="C5" t="s">
        <v>45</v>
      </c>
    </row>
    <row r="6" spans="1:3" x14ac:dyDescent="0.25">
      <c r="A6" s="18">
        <v>609342151</v>
      </c>
      <c r="B6" t="s">
        <v>5</v>
      </c>
      <c r="C6" t="s">
        <v>45</v>
      </c>
    </row>
    <row r="7" spans="1:3" x14ac:dyDescent="0.25">
      <c r="A7" s="18">
        <v>609342152</v>
      </c>
      <c r="B7" t="s">
        <v>5</v>
      </c>
      <c r="C7" t="s">
        <v>45</v>
      </c>
    </row>
    <row r="8" spans="1:3" x14ac:dyDescent="0.25">
      <c r="A8" s="18">
        <v>609342161</v>
      </c>
      <c r="B8" t="s">
        <v>5</v>
      </c>
      <c r="C8" t="s">
        <v>45</v>
      </c>
    </row>
    <row r="9" spans="1:3" x14ac:dyDescent="0.25">
      <c r="A9" s="18">
        <v>609342162</v>
      </c>
      <c r="B9" t="s">
        <v>5</v>
      </c>
      <c r="C9" t="s">
        <v>45</v>
      </c>
    </row>
    <row r="10" spans="1:3" x14ac:dyDescent="0.25">
      <c r="A10" s="18">
        <v>609342170</v>
      </c>
      <c r="B10" t="s">
        <v>5</v>
      </c>
      <c r="C10" t="s">
        <v>14</v>
      </c>
    </row>
    <row r="11" spans="1:3" x14ac:dyDescent="0.25">
      <c r="A11" s="18">
        <v>609342181</v>
      </c>
      <c r="B11" t="s">
        <v>5</v>
      </c>
      <c r="C11" t="s">
        <v>47</v>
      </c>
    </row>
    <row r="12" spans="1:3" x14ac:dyDescent="0.25">
      <c r="A12" s="18">
        <v>609342182</v>
      </c>
      <c r="B12" t="s">
        <v>5</v>
      </c>
      <c r="C12" t="s">
        <v>47</v>
      </c>
    </row>
    <row r="13" spans="1:3" ht="15.75" thickBot="1" x14ac:dyDescent="0.3">
      <c r="A13" s="19">
        <v>609342183</v>
      </c>
      <c r="B13" t="s">
        <v>5</v>
      </c>
      <c r="C13" t="s">
        <v>47</v>
      </c>
    </row>
    <row r="14" spans="1:3" x14ac:dyDescent="0.25">
      <c r="A14" s="18">
        <v>609343110</v>
      </c>
      <c r="B14" t="s">
        <v>15</v>
      </c>
      <c r="C14" t="s">
        <v>43</v>
      </c>
    </row>
    <row r="15" spans="1:3" x14ac:dyDescent="0.25">
      <c r="A15" s="18">
        <v>609343120</v>
      </c>
      <c r="B15" t="s">
        <v>15</v>
      </c>
      <c r="C15" t="s">
        <v>14</v>
      </c>
    </row>
    <row r="16" spans="1:3" ht="15.75" thickBot="1" x14ac:dyDescent="0.3">
      <c r="A16" s="19">
        <v>609343170</v>
      </c>
      <c r="B16" t="s">
        <v>15</v>
      </c>
      <c r="C16" t="s">
        <v>14</v>
      </c>
    </row>
    <row r="17" spans="1:3" x14ac:dyDescent="0.25">
      <c r="A17" s="20">
        <v>609343100</v>
      </c>
      <c r="B17" t="s">
        <v>15</v>
      </c>
      <c r="C17" t="s">
        <v>49</v>
      </c>
    </row>
    <row r="18" spans="1:3" x14ac:dyDescent="0.25">
      <c r="A18" s="18">
        <v>609343130</v>
      </c>
      <c r="B18" t="s">
        <v>15</v>
      </c>
      <c r="C18" t="s">
        <v>45</v>
      </c>
    </row>
    <row r="19" spans="1:3" x14ac:dyDescent="0.25">
      <c r="A19" s="18">
        <v>609343140</v>
      </c>
      <c r="B19" t="s">
        <v>15</v>
      </c>
      <c r="C19" t="s">
        <v>45</v>
      </c>
    </row>
    <row r="20" spans="1:3" x14ac:dyDescent="0.25">
      <c r="A20" s="18">
        <v>609343151</v>
      </c>
      <c r="B20" t="s">
        <v>15</v>
      </c>
      <c r="C20" t="s">
        <v>45</v>
      </c>
    </row>
    <row r="21" spans="1:3" x14ac:dyDescent="0.25">
      <c r="A21" s="18">
        <v>609343152</v>
      </c>
      <c r="B21" t="s">
        <v>15</v>
      </c>
      <c r="C21" t="s">
        <v>45</v>
      </c>
    </row>
    <row r="22" spans="1:3" x14ac:dyDescent="0.25">
      <c r="A22" s="18">
        <v>609343161</v>
      </c>
      <c r="B22" t="s">
        <v>15</v>
      </c>
      <c r="C22" t="s">
        <v>45</v>
      </c>
    </row>
    <row r="23" spans="1:3" x14ac:dyDescent="0.25">
      <c r="A23" s="18">
        <v>609343162</v>
      </c>
      <c r="B23" t="s">
        <v>15</v>
      </c>
      <c r="C23" t="s">
        <v>45</v>
      </c>
    </row>
    <row r="24" spans="1:3" x14ac:dyDescent="0.25">
      <c r="A24" s="18">
        <v>609343181</v>
      </c>
      <c r="B24" t="s">
        <v>15</v>
      </c>
      <c r="C24" t="s">
        <v>47</v>
      </c>
    </row>
    <row r="25" spans="1:3" x14ac:dyDescent="0.25">
      <c r="A25" s="18">
        <v>609343182</v>
      </c>
      <c r="B25" t="s">
        <v>15</v>
      </c>
      <c r="C25" t="s">
        <v>47</v>
      </c>
    </row>
    <row r="26" spans="1:3" ht="15.75" thickBot="1" x14ac:dyDescent="0.3">
      <c r="A26" s="19">
        <v>609343183</v>
      </c>
      <c r="B26" t="s">
        <v>15</v>
      </c>
      <c r="C26" t="s">
        <v>47</v>
      </c>
    </row>
    <row r="27" spans="1:3" x14ac:dyDescent="0.25">
      <c r="A27" s="18">
        <v>609344100</v>
      </c>
      <c r="B27" t="s">
        <v>16</v>
      </c>
      <c r="C27" t="s">
        <v>49</v>
      </c>
    </row>
    <row r="28" spans="1:3" x14ac:dyDescent="0.25">
      <c r="A28" s="18">
        <v>609344110</v>
      </c>
      <c r="B28" t="s">
        <v>16</v>
      </c>
      <c r="C28" t="s">
        <v>43</v>
      </c>
    </row>
    <row r="29" spans="1:3" x14ac:dyDescent="0.25">
      <c r="A29" s="18">
        <v>609344120</v>
      </c>
      <c r="B29" t="s">
        <v>16</v>
      </c>
      <c r="C29" t="s">
        <v>14</v>
      </c>
    </row>
    <row r="30" spans="1:3" x14ac:dyDescent="0.25">
      <c r="A30" s="18">
        <v>609344150</v>
      </c>
      <c r="B30" t="s">
        <v>16</v>
      </c>
      <c r="C30" t="s">
        <v>14</v>
      </c>
    </row>
    <row r="31" spans="1:3" ht="15.75" thickBot="1" x14ac:dyDescent="0.3">
      <c r="A31" s="19">
        <v>609344160</v>
      </c>
      <c r="B31" t="s">
        <v>16</v>
      </c>
      <c r="C31" t="s">
        <v>14</v>
      </c>
    </row>
    <row r="32" spans="1:3" ht="15.75" thickBot="1" x14ac:dyDescent="0.3">
      <c r="A32" s="19">
        <v>609344122</v>
      </c>
      <c r="B32" t="s">
        <v>16</v>
      </c>
      <c r="C32" t="s">
        <v>14</v>
      </c>
    </row>
    <row r="33" spans="1:3" x14ac:dyDescent="0.25">
      <c r="A33" s="18">
        <v>609344130</v>
      </c>
      <c r="B33" t="s">
        <v>16</v>
      </c>
      <c r="C33" t="s">
        <v>45</v>
      </c>
    </row>
    <row r="34" spans="1:3" x14ac:dyDescent="0.25">
      <c r="A34" s="18">
        <v>609344140</v>
      </c>
      <c r="B34" t="s">
        <v>16</v>
      </c>
      <c r="C34" t="s">
        <v>45</v>
      </c>
    </row>
    <row r="35" spans="1:3" x14ac:dyDescent="0.25">
      <c r="A35" s="18">
        <v>609344171</v>
      </c>
      <c r="B35" t="s">
        <v>16</v>
      </c>
      <c r="C35" t="s">
        <v>47</v>
      </c>
    </row>
    <row r="36" spans="1:3" x14ac:dyDescent="0.25">
      <c r="A36" s="18">
        <v>609344172</v>
      </c>
      <c r="B36" t="s">
        <v>16</v>
      </c>
      <c r="C36" t="s">
        <v>47</v>
      </c>
    </row>
    <row r="37" spans="1:3" x14ac:dyDescent="0.25">
      <c r="A37" s="18">
        <v>609344173</v>
      </c>
      <c r="B37" t="s">
        <v>16</v>
      </c>
      <c r="C37" t="s">
        <v>47</v>
      </c>
    </row>
    <row r="38" spans="1:3" x14ac:dyDescent="0.25">
      <c r="A38" s="18">
        <v>609344180</v>
      </c>
      <c r="B38" t="s">
        <v>16</v>
      </c>
      <c r="C38" t="s">
        <v>17</v>
      </c>
    </row>
    <row r="39" spans="1:3" x14ac:dyDescent="0.25">
      <c r="A39" s="18">
        <v>609344190</v>
      </c>
      <c r="B39" t="s">
        <v>16</v>
      </c>
      <c r="C39" t="s">
        <v>17</v>
      </c>
    </row>
    <row r="40" spans="1:3" x14ac:dyDescent="0.25">
      <c r="A40" s="18">
        <v>609344010</v>
      </c>
      <c r="B40" t="s">
        <v>16</v>
      </c>
      <c r="C40" t="s">
        <v>17</v>
      </c>
    </row>
    <row r="41" spans="1:3" x14ac:dyDescent="0.25">
      <c r="A41" s="18">
        <v>609344011</v>
      </c>
      <c r="B41" t="s">
        <v>16</v>
      </c>
      <c r="C41" t="s">
        <v>17</v>
      </c>
    </row>
    <row r="42" spans="1:3" x14ac:dyDescent="0.25">
      <c r="A42" s="18">
        <v>609344012</v>
      </c>
      <c r="B42" t="s">
        <v>16</v>
      </c>
      <c r="C42" t="s">
        <v>17</v>
      </c>
    </row>
    <row r="43" spans="1:3" x14ac:dyDescent="0.25">
      <c r="A43" s="18">
        <v>609344013</v>
      </c>
      <c r="B43" t="s">
        <v>16</v>
      </c>
      <c r="C43" t="s">
        <v>17</v>
      </c>
    </row>
    <row r="44" spans="1:3" x14ac:dyDescent="0.25">
      <c r="A44" s="18">
        <v>609344014</v>
      </c>
      <c r="B44" t="s">
        <v>16</v>
      </c>
      <c r="C44" t="s">
        <v>17</v>
      </c>
    </row>
    <row r="45" spans="1:3" ht="15.75" thickBot="1" x14ac:dyDescent="0.3">
      <c r="A45" s="19">
        <v>609344015</v>
      </c>
      <c r="B45" t="s">
        <v>16</v>
      </c>
      <c r="C45" t="s">
        <v>17</v>
      </c>
    </row>
    <row r="46" spans="1:3" x14ac:dyDescent="0.25">
      <c r="A46" s="18">
        <v>609345100</v>
      </c>
      <c r="B46" t="s">
        <v>19</v>
      </c>
      <c r="C46" t="s">
        <v>49</v>
      </c>
    </row>
    <row r="47" spans="1:3" x14ac:dyDescent="0.25">
      <c r="A47" s="18">
        <v>609345110</v>
      </c>
      <c r="B47" t="s">
        <v>19</v>
      </c>
      <c r="C47" t="s">
        <v>43</v>
      </c>
    </row>
    <row r="48" spans="1:3" x14ac:dyDescent="0.25">
      <c r="A48" s="18">
        <v>609345120</v>
      </c>
      <c r="B48" t="s">
        <v>19</v>
      </c>
      <c r="C48" t="s">
        <v>14</v>
      </c>
    </row>
    <row r="49" spans="1:3" x14ac:dyDescent="0.25">
      <c r="A49" s="18">
        <v>609345150</v>
      </c>
      <c r="B49" t="s">
        <v>19</v>
      </c>
      <c r="C49" t="s">
        <v>14</v>
      </c>
    </row>
    <row r="50" spans="1:3" ht="15.75" thickBot="1" x14ac:dyDescent="0.3">
      <c r="A50" s="19">
        <v>609345160</v>
      </c>
      <c r="B50" t="s">
        <v>19</v>
      </c>
      <c r="C50" t="s">
        <v>14</v>
      </c>
    </row>
    <row r="51" spans="1:3" x14ac:dyDescent="0.25">
      <c r="A51" s="18">
        <v>609345130</v>
      </c>
      <c r="B51" t="s">
        <v>19</v>
      </c>
      <c r="C51" t="s">
        <v>45</v>
      </c>
    </row>
    <row r="52" spans="1:3" x14ac:dyDescent="0.25">
      <c r="A52" s="18">
        <v>609345140</v>
      </c>
      <c r="B52" t="s">
        <v>19</v>
      </c>
      <c r="C52" t="s">
        <v>45</v>
      </c>
    </row>
    <row r="53" spans="1:3" x14ac:dyDescent="0.25">
      <c r="A53" s="18">
        <v>609345171</v>
      </c>
      <c r="B53" t="s">
        <v>19</v>
      </c>
      <c r="C53" t="s">
        <v>47</v>
      </c>
    </row>
    <row r="54" spans="1:3" x14ac:dyDescent="0.25">
      <c r="A54" s="18">
        <v>609345172</v>
      </c>
      <c r="B54" t="s">
        <v>19</v>
      </c>
      <c r="C54" t="s">
        <v>47</v>
      </c>
    </row>
    <row r="55" spans="1:3" x14ac:dyDescent="0.25">
      <c r="A55" s="18">
        <v>609345173</v>
      </c>
      <c r="B55" t="s">
        <v>19</v>
      </c>
      <c r="C55" t="s">
        <v>47</v>
      </c>
    </row>
    <row r="56" spans="1:3" x14ac:dyDescent="0.25">
      <c r="A56" s="18">
        <v>609345180</v>
      </c>
      <c r="B56" t="s">
        <v>19</v>
      </c>
      <c r="C56" t="s">
        <v>17</v>
      </c>
    </row>
    <row r="57" spans="1:3" x14ac:dyDescent="0.25">
      <c r="A57" s="18">
        <v>609345190</v>
      </c>
      <c r="B57" t="s">
        <v>19</v>
      </c>
      <c r="C57" t="s">
        <v>17</v>
      </c>
    </row>
    <row r="58" spans="1:3" x14ac:dyDescent="0.25">
      <c r="A58" s="18">
        <v>609345010</v>
      </c>
      <c r="B58" t="s">
        <v>19</v>
      </c>
      <c r="C58" t="s">
        <v>17</v>
      </c>
    </row>
    <row r="59" spans="1:3" x14ac:dyDescent="0.25">
      <c r="A59" s="18">
        <v>609345011</v>
      </c>
      <c r="B59" t="s">
        <v>19</v>
      </c>
      <c r="C59" t="s">
        <v>17</v>
      </c>
    </row>
    <row r="60" spans="1:3" x14ac:dyDescent="0.25">
      <c r="A60" s="18">
        <v>609345012</v>
      </c>
      <c r="B60" t="s">
        <v>19</v>
      </c>
      <c r="C60" t="s">
        <v>17</v>
      </c>
    </row>
    <row r="61" spans="1:3" x14ac:dyDescent="0.25">
      <c r="A61" s="18">
        <v>609345013</v>
      </c>
      <c r="B61" t="s">
        <v>19</v>
      </c>
      <c r="C61" t="s">
        <v>17</v>
      </c>
    </row>
    <row r="62" spans="1:3" x14ac:dyDescent="0.25">
      <c r="A62" s="18">
        <v>609345014</v>
      </c>
      <c r="B62" t="s">
        <v>19</v>
      </c>
      <c r="C62" t="s">
        <v>17</v>
      </c>
    </row>
    <row r="63" spans="1:3" ht="15.75" thickBot="1" x14ac:dyDescent="0.3">
      <c r="A63" s="19">
        <v>609345015</v>
      </c>
      <c r="B63" t="s">
        <v>19</v>
      </c>
      <c r="C63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6774-F5A0-49BA-AADC-E5E655FE1976}">
  <sheetPr>
    <pageSetUpPr fitToPage="1"/>
  </sheetPr>
  <dimension ref="B1:AL88"/>
  <sheetViews>
    <sheetView workbookViewId="0">
      <selection activeCell="B2" sqref="B2"/>
    </sheetView>
  </sheetViews>
  <sheetFormatPr defaultColWidth="3.85546875" defaultRowHeight="15" x14ac:dyDescent="0.25"/>
  <cols>
    <col min="2" max="2" width="28.5703125" customWidth="1"/>
  </cols>
  <sheetData>
    <row r="1" spans="2:25" x14ac:dyDescent="0.25">
      <c r="B1" t="s">
        <v>95</v>
      </c>
    </row>
    <row r="3" spans="2:25" x14ac:dyDescent="0.25">
      <c r="C3" t="s">
        <v>46</v>
      </c>
      <c r="D3" t="s">
        <v>48</v>
      </c>
      <c r="V3" t="s">
        <v>48</v>
      </c>
      <c r="W3" s="43" t="s">
        <v>13</v>
      </c>
      <c r="X3" s="43" t="s">
        <v>6</v>
      </c>
      <c r="Y3" s="43" t="s">
        <v>9</v>
      </c>
    </row>
    <row r="4" spans="2:25" x14ac:dyDescent="0.25">
      <c r="B4" s="2" t="s">
        <v>79</v>
      </c>
      <c r="C4" s="6">
        <v>528</v>
      </c>
      <c r="D4" s="6">
        <v>236</v>
      </c>
      <c r="F4">
        <f>C4/SUM(C4:D4)</f>
        <v>0.69109947643979053</v>
      </c>
      <c r="V4" s="2" t="s">
        <v>7</v>
      </c>
      <c r="W4" s="6">
        <v>197</v>
      </c>
      <c r="X4" s="6">
        <v>25</v>
      </c>
      <c r="Y4" s="6">
        <v>14</v>
      </c>
    </row>
    <row r="5" spans="2:25" x14ac:dyDescent="0.25">
      <c r="B5" s="2" t="s">
        <v>80</v>
      </c>
      <c r="C5" s="6">
        <v>184</v>
      </c>
      <c r="D5" s="6">
        <v>38</v>
      </c>
      <c r="F5">
        <f>C5/SUM(C5:D5)</f>
        <v>0.8288288288288288</v>
      </c>
      <c r="V5" s="2" t="s">
        <v>8</v>
      </c>
      <c r="W5" s="6">
        <v>34</v>
      </c>
      <c r="X5" s="6">
        <v>2</v>
      </c>
      <c r="Y5" s="6">
        <v>2</v>
      </c>
    </row>
    <row r="8" spans="2:25" x14ac:dyDescent="0.25">
      <c r="B8" t="s">
        <v>46</v>
      </c>
    </row>
    <row r="9" spans="2:25" x14ac:dyDescent="0.25">
      <c r="C9" s="43" t="s">
        <v>13</v>
      </c>
      <c r="D9" s="43" t="s">
        <v>6</v>
      </c>
      <c r="E9" s="43" t="s">
        <v>9</v>
      </c>
    </row>
    <row r="10" spans="2:25" x14ac:dyDescent="0.25">
      <c r="B10" s="2" t="s">
        <v>7</v>
      </c>
      <c r="C10" s="6">
        <v>157</v>
      </c>
      <c r="D10" s="6">
        <v>14</v>
      </c>
      <c r="E10" s="6">
        <v>357</v>
      </c>
    </row>
    <row r="11" spans="2:25" x14ac:dyDescent="0.25">
      <c r="B11" s="2" t="s">
        <v>8</v>
      </c>
      <c r="C11" s="6">
        <v>27</v>
      </c>
      <c r="D11" s="6">
        <v>2</v>
      </c>
      <c r="E11" s="6">
        <v>155</v>
      </c>
      <c r="N11">
        <f>764+222</f>
        <v>986</v>
      </c>
    </row>
    <row r="12" spans="2:25" x14ac:dyDescent="0.25">
      <c r="N12">
        <f>764/N11</f>
        <v>0.77484787018255574</v>
      </c>
    </row>
    <row r="15" spans="2:25" x14ac:dyDescent="0.25">
      <c r="X15" s="5" t="s">
        <v>91</v>
      </c>
    </row>
    <row r="17" spans="3:38" x14ac:dyDescent="0.25">
      <c r="M17" s="5" t="s">
        <v>53</v>
      </c>
      <c r="AE17" s="5" t="s">
        <v>8</v>
      </c>
    </row>
    <row r="18" spans="3:38" x14ac:dyDescent="0.25">
      <c r="M18" t="s">
        <v>83</v>
      </c>
      <c r="AE18" t="s">
        <v>82</v>
      </c>
    </row>
    <row r="19" spans="3:38" x14ac:dyDescent="0.25">
      <c r="L19" t="s">
        <v>85</v>
      </c>
      <c r="AE19" t="s">
        <v>84</v>
      </c>
    </row>
    <row r="21" spans="3:38" ht="8.25" customHeight="1" x14ac:dyDescent="0.25"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7"/>
      <c r="V21" s="47"/>
      <c r="W21" s="47"/>
      <c r="X21" s="47"/>
      <c r="Y21" s="47"/>
      <c r="Z21" s="47"/>
      <c r="AA21" s="47"/>
      <c r="AE21" s="46"/>
      <c r="AF21" s="46"/>
      <c r="AG21" s="46"/>
      <c r="AH21" s="46"/>
      <c r="AI21" s="46"/>
      <c r="AJ21" s="46"/>
      <c r="AK21" s="46"/>
      <c r="AL21" s="46"/>
    </row>
    <row r="22" spans="3:38" ht="8.25" customHeight="1" x14ac:dyDescent="0.25"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7"/>
      <c r="U22" s="47"/>
      <c r="V22" s="47"/>
      <c r="W22" s="47"/>
      <c r="X22" s="47"/>
      <c r="Y22" s="47"/>
      <c r="Z22" s="47"/>
      <c r="AA22" s="47"/>
      <c r="AE22" s="46"/>
      <c r="AF22" s="46"/>
      <c r="AG22" s="46"/>
      <c r="AH22" s="46"/>
      <c r="AI22" s="46"/>
      <c r="AJ22" s="46"/>
      <c r="AK22" s="46"/>
      <c r="AL22" s="46"/>
    </row>
    <row r="23" spans="3:38" ht="8.25" customHeight="1" x14ac:dyDescent="0.25"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7"/>
      <c r="U23" s="47"/>
      <c r="V23" s="47"/>
      <c r="W23" s="47"/>
      <c r="X23" s="47"/>
      <c r="Y23" s="47"/>
      <c r="Z23" s="47"/>
      <c r="AA23" s="47"/>
      <c r="AE23" s="46"/>
      <c r="AF23" s="46"/>
      <c r="AG23" s="46"/>
      <c r="AH23" s="46"/>
      <c r="AI23" s="46"/>
      <c r="AJ23" s="46"/>
      <c r="AK23" s="46"/>
      <c r="AL23" s="46"/>
    </row>
    <row r="24" spans="3:38" ht="8.25" customHeight="1" x14ac:dyDescent="0.25"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7"/>
      <c r="U24" s="47"/>
      <c r="V24" s="47"/>
      <c r="W24" s="47"/>
      <c r="X24" s="47"/>
      <c r="Y24" s="47"/>
      <c r="Z24" s="47"/>
      <c r="AA24" s="47"/>
      <c r="AE24" s="46"/>
      <c r="AF24" s="46"/>
      <c r="AG24" s="46"/>
      <c r="AH24" s="46"/>
      <c r="AI24" s="46"/>
      <c r="AJ24" s="46"/>
      <c r="AK24" s="46"/>
      <c r="AL24" s="46"/>
    </row>
    <row r="25" spans="3:38" ht="8.25" customHeight="1" x14ac:dyDescent="0.25"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7"/>
      <c r="U25" s="47"/>
      <c r="V25" s="47"/>
      <c r="W25" s="47"/>
      <c r="X25" s="47"/>
      <c r="Y25" s="47"/>
      <c r="Z25" s="47"/>
      <c r="AA25" s="47"/>
      <c r="AE25" s="46"/>
      <c r="AF25" s="46"/>
      <c r="AG25" s="46"/>
      <c r="AH25" s="46"/>
      <c r="AI25" s="46"/>
      <c r="AJ25" s="46"/>
      <c r="AK25" s="46"/>
      <c r="AL25" s="46"/>
    </row>
    <row r="26" spans="3:38" ht="8.25" customHeight="1" x14ac:dyDescent="0.25"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7"/>
      <c r="U26" s="47"/>
      <c r="V26" s="47"/>
      <c r="W26" s="47"/>
      <c r="X26" s="47"/>
      <c r="Y26" s="47"/>
      <c r="Z26" s="47"/>
      <c r="AA26" s="47"/>
      <c r="AE26" s="46"/>
      <c r="AF26" s="46"/>
      <c r="AG26" s="46"/>
      <c r="AH26" s="46"/>
      <c r="AI26" s="46"/>
      <c r="AJ26" s="46"/>
      <c r="AK26" s="47"/>
    </row>
    <row r="27" spans="3:38" ht="8.25" customHeight="1" x14ac:dyDescent="0.25"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7"/>
      <c r="U27" s="47"/>
      <c r="V27" s="47"/>
      <c r="W27" s="47"/>
      <c r="X27" s="47"/>
      <c r="Y27" s="47"/>
      <c r="Z27" s="47"/>
      <c r="AA27" s="47"/>
      <c r="AE27" s="46"/>
      <c r="AF27" s="46"/>
      <c r="AG27" s="46"/>
      <c r="AH27" s="46"/>
      <c r="AI27" s="46"/>
      <c r="AJ27" s="46"/>
      <c r="AK27" s="47"/>
    </row>
    <row r="28" spans="3:38" ht="8.25" customHeight="1" x14ac:dyDescent="0.25"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7"/>
      <c r="U28" s="47"/>
      <c r="V28" s="47"/>
      <c r="W28" s="47"/>
      <c r="X28" s="47"/>
      <c r="Y28" s="47"/>
      <c r="Z28" s="47"/>
      <c r="AA28" s="47"/>
      <c r="AE28" s="46"/>
      <c r="AF28" s="46"/>
      <c r="AG28" s="46"/>
      <c r="AH28" s="46"/>
      <c r="AI28" s="46"/>
      <c r="AJ28" s="46"/>
      <c r="AK28" s="47"/>
    </row>
    <row r="29" spans="3:38" ht="8.25" customHeight="1" x14ac:dyDescent="0.25"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7"/>
      <c r="U29" s="47"/>
      <c r="V29" s="47"/>
      <c r="W29" s="47"/>
      <c r="X29" s="47"/>
      <c r="Y29" s="47"/>
      <c r="Z29" s="47"/>
      <c r="AA29" s="47"/>
      <c r="AE29" s="46"/>
      <c r="AF29" s="46"/>
      <c r="AG29" s="46"/>
      <c r="AH29" s="46"/>
      <c r="AI29" s="46"/>
      <c r="AJ29" s="46"/>
      <c r="AK29" s="47"/>
    </row>
    <row r="30" spans="3:38" ht="8.25" customHeight="1" x14ac:dyDescent="0.25"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7"/>
      <c r="U30" s="47"/>
      <c r="V30" s="47"/>
      <c r="W30" s="47"/>
      <c r="X30" s="47"/>
      <c r="Y30" s="47"/>
      <c r="Z30" s="47"/>
      <c r="AA30" s="47"/>
      <c r="AE30" s="46"/>
      <c r="AF30" s="46"/>
      <c r="AG30" s="46"/>
      <c r="AH30" s="46"/>
      <c r="AI30" s="46"/>
      <c r="AJ30" s="46"/>
      <c r="AK30" s="47"/>
    </row>
    <row r="31" spans="3:38" ht="8.25" customHeight="1" x14ac:dyDescent="0.25"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  <c r="U31" s="47"/>
      <c r="V31" s="47"/>
      <c r="W31" s="47"/>
      <c r="X31" s="47"/>
      <c r="Y31" s="47"/>
      <c r="Z31" s="47"/>
      <c r="AA31" s="47"/>
      <c r="AE31" s="46"/>
      <c r="AF31" s="46"/>
      <c r="AG31" s="46"/>
      <c r="AH31" s="46"/>
      <c r="AI31" s="46"/>
      <c r="AJ31" s="46"/>
      <c r="AK31" s="47"/>
    </row>
    <row r="32" spans="3:38" ht="8.25" customHeight="1" x14ac:dyDescent="0.25"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7"/>
      <c r="U32" s="47"/>
      <c r="V32" s="47"/>
      <c r="W32" s="47"/>
      <c r="X32" s="47"/>
      <c r="Y32" s="47"/>
      <c r="Z32" s="47"/>
      <c r="AA32" s="47"/>
      <c r="AE32" s="46"/>
      <c r="AF32" s="46"/>
      <c r="AG32" s="46"/>
      <c r="AH32" s="46"/>
      <c r="AI32" s="46"/>
      <c r="AJ32" s="46"/>
      <c r="AK32" s="47"/>
    </row>
    <row r="33" spans="3:37" ht="8.25" customHeight="1" x14ac:dyDescent="0.25"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7"/>
      <c r="U33" s="47"/>
      <c r="V33" s="47"/>
      <c r="W33" s="47"/>
      <c r="X33" s="47"/>
      <c r="Y33" s="47"/>
      <c r="Z33" s="47"/>
      <c r="AA33" s="47"/>
      <c r="AE33" s="46"/>
      <c r="AF33" s="46"/>
      <c r="AG33" s="46"/>
      <c r="AH33" s="46"/>
      <c r="AI33" s="46"/>
      <c r="AJ33" s="46"/>
      <c r="AK33" s="47"/>
    </row>
    <row r="34" spans="3:37" ht="8.25" customHeight="1" x14ac:dyDescent="0.25"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7"/>
      <c r="U34" s="47"/>
      <c r="V34" s="47"/>
      <c r="W34" s="47"/>
      <c r="X34" s="47"/>
      <c r="Y34" s="47"/>
      <c r="Z34" s="47"/>
      <c r="AA34" s="47"/>
      <c r="AE34" s="46"/>
      <c r="AF34" s="46"/>
      <c r="AG34" s="46"/>
      <c r="AH34" s="46"/>
      <c r="AI34" s="46"/>
      <c r="AJ34" s="46"/>
      <c r="AK34" s="47"/>
    </row>
    <row r="35" spans="3:37" ht="8.25" customHeight="1" x14ac:dyDescent="0.25"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7"/>
      <c r="U35" s="47"/>
      <c r="V35" s="47"/>
      <c r="W35" s="47"/>
      <c r="X35" s="47"/>
      <c r="Y35" s="47"/>
      <c r="Z35" s="47"/>
      <c r="AA35" s="47"/>
      <c r="AE35" s="46"/>
      <c r="AF35" s="46"/>
      <c r="AG35" s="46"/>
      <c r="AH35" s="46"/>
      <c r="AI35" s="46"/>
      <c r="AJ35" s="46"/>
      <c r="AK35" s="47"/>
    </row>
    <row r="36" spans="3:37" ht="8.25" customHeight="1" x14ac:dyDescent="0.25"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7"/>
      <c r="U36" s="47"/>
      <c r="V36" s="47"/>
      <c r="W36" s="47"/>
      <c r="X36" s="47"/>
      <c r="Y36" s="47"/>
      <c r="Z36" s="47"/>
      <c r="AA36" s="47"/>
      <c r="AE36" s="46"/>
      <c r="AF36" s="46"/>
      <c r="AG36" s="46"/>
      <c r="AH36" s="46"/>
      <c r="AI36" s="46"/>
      <c r="AJ36" s="46"/>
      <c r="AK36" s="47"/>
    </row>
    <row r="37" spans="3:37" ht="8.25" customHeight="1" x14ac:dyDescent="0.25"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7"/>
      <c r="U37" s="47"/>
      <c r="V37" s="47"/>
      <c r="W37" s="47"/>
      <c r="X37" s="47"/>
      <c r="Y37" s="47"/>
      <c r="Z37" s="47"/>
      <c r="AA37" s="47"/>
      <c r="AE37" s="46"/>
      <c r="AF37" s="46"/>
      <c r="AG37" s="46"/>
      <c r="AH37" s="46"/>
      <c r="AI37" s="46"/>
      <c r="AJ37" s="46"/>
      <c r="AK37" s="47"/>
    </row>
    <row r="38" spans="3:37" ht="8.25" customHeight="1" x14ac:dyDescent="0.25"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7"/>
      <c r="U38" s="47"/>
      <c r="V38" s="47"/>
      <c r="W38" s="47"/>
      <c r="X38" s="47"/>
      <c r="Y38" s="47"/>
      <c r="Z38" s="47"/>
      <c r="AA38" s="47"/>
      <c r="AE38" s="46"/>
      <c r="AF38" s="46"/>
      <c r="AG38" s="46"/>
      <c r="AH38" s="46"/>
      <c r="AI38" s="46"/>
      <c r="AJ38" s="46"/>
      <c r="AK38" s="47"/>
    </row>
    <row r="39" spans="3:37" ht="8.25" customHeight="1" x14ac:dyDescent="0.25"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7"/>
      <c r="U39" s="47"/>
      <c r="V39" s="47"/>
      <c r="W39" s="47"/>
      <c r="X39" s="47"/>
      <c r="Y39" s="47"/>
      <c r="Z39" s="47"/>
      <c r="AA39" s="47"/>
      <c r="AE39" s="46"/>
      <c r="AF39" s="46"/>
      <c r="AG39" s="46"/>
      <c r="AH39" s="46"/>
      <c r="AI39" s="46"/>
      <c r="AJ39" s="46"/>
      <c r="AK39" s="47"/>
    </row>
    <row r="40" spans="3:37" ht="8.25" customHeight="1" x14ac:dyDescent="0.25"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7"/>
      <c r="U40" s="47"/>
      <c r="V40" s="47"/>
      <c r="W40" s="47"/>
      <c r="X40" s="47"/>
      <c r="Y40" s="47"/>
      <c r="Z40" s="47"/>
      <c r="AA40" s="47"/>
      <c r="AE40" s="46"/>
      <c r="AF40" s="46"/>
      <c r="AG40" s="46"/>
      <c r="AH40" s="46"/>
      <c r="AI40" s="46"/>
      <c r="AJ40" s="46"/>
      <c r="AK40" s="47"/>
    </row>
    <row r="41" spans="3:37" ht="8.25" customHeight="1" x14ac:dyDescent="0.25"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7"/>
      <c r="U41" s="47"/>
      <c r="V41" s="47"/>
      <c r="W41" s="47"/>
      <c r="X41" s="47"/>
      <c r="Y41" s="47"/>
      <c r="Z41" s="47"/>
      <c r="AE41" s="46"/>
      <c r="AF41" s="46"/>
      <c r="AG41" s="46"/>
      <c r="AH41" s="46"/>
      <c r="AI41" s="46"/>
      <c r="AJ41" s="46"/>
      <c r="AK41" s="47"/>
    </row>
    <row r="42" spans="3:37" ht="8.25" customHeight="1" x14ac:dyDescent="0.25"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7"/>
      <c r="U42" s="47"/>
      <c r="V42" s="47"/>
      <c r="W42" s="47"/>
      <c r="X42" s="47"/>
      <c r="Y42" s="47"/>
      <c r="Z42" s="47"/>
      <c r="AE42" s="46"/>
      <c r="AF42" s="46"/>
      <c r="AG42" s="46"/>
      <c r="AH42" s="46"/>
      <c r="AI42" s="46"/>
      <c r="AJ42" s="46"/>
      <c r="AK42" s="47"/>
    </row>
    <row r="43" spans="3:37" ht="8.25" customHeight="1" x14ac:dyDescent="0.25"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7"/>
      <c r="U43" s="47"/>
      <c r="V43" s="47"/>
      <c r="W43" s="47"/>
      <c r="X43" s="47"/>
      <c r="Y43" s="47"/>
      <c r="Z43" s="47"/>
      <c r="AE43" s="46"/>
      <c r="AF43" s="46"/>
      <c r="AG43" s="46"/>
      <c r="AH43" s="46"/>
      <c r="AI43" s="46"/>
      <c r="AJ43" s="46"/>
      <c r="AK43" s="47"/>
    </row>
    <row r="44" spans="3:37" ht="8.25" customHeight="1" x14ac:dyDescent="0.25"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7"/>
      <c r="U44" s="47"/>
      <c r="V44" s="47"/>
      <c r="W44" s="47"/>
      <c r="X44" s="47"/>
      <c r="Y44" s="47"/>
      <c r="Z44" s="47"/>
      <c r="AE44" s="46"/>
      <c r="AF44" s="46"/>
      <c r="AG44" s="46"/>
      <c r="AH44" s="46"/>
      <c r="AI44" s="46"/>
      <c r="AJ44" s="46"/>
      <c r="AK44" s="47"/>
    </row>
    <row r="45" spans="3:37" ht="8.25" customHeight="1" x14ac:dyDescent="0.25"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7"/>
      <c r="U45" s="47"/>
      <c r="V45" s="47"/>
      <c r="W45" s="47"/>
      <c r="X45" s="47"/>
      <c r="Y45" s="47"/>
      <c r="Z45" s="47"/>
      <c r="AE45" s="46"/>
      <c r="AF45" s="46"/>
      <c r="AG45" s="46"/>
      <c r="AH45" s="46"/>
      <c r="AI45" s="46"/>
      <c r="AJ45" s="46"/>
      <c r="AK45" s="47"/>
    </row>
    <row r="46" spans="3:37" ht="8.25" customHeight="1" x14ac:dyDescent="0.25"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7"/>
      <c r="U46" s="47"/>
      <c r="V46" s="47"/>
      <c r="W46" s="47"/>
      <c r="X46" s="47"/>
      <c r="Y46" s="47"/>
      <c r="Z46" s="47"/>
      <c r="AE46" s="46"/>
      <c r="AF46" s="46"/>
      <c r="AG46" s="46"/>
      <c r="AH46" s="46"/>
      <c r="AI46" s="46"/>
      <c r="AJ46" s="46"/>
      <c r="AK46" s="47"/>
    </row>
    <row r="47" spans="3:37" ht="8.25" customHeight="1" x14ac:dyDescent="0.25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7"/>
      <c r="U47" s="47"/>
      <c r="V47" s="47"/>
      <c r="W47" s="47"/>
      <c r="X47" s="47"/>
      <c r="Y47" s="47"/>
      <c r="Z47" s="47"/>
      <c r="AE47" s="46"/>
      <c r="AF47" s="46"/>
      <c r="AG47" s="46"/>
      <c r="AH47" s="46"/>
      <c r="AI47" s="46"/>
      <c r="AJ47" s="46"/>
      <c r="AK47" s="47"/>
    </row>
    <row r="48" spans="3:37" ht="8.25" customHeight="1" x14ac:dyDescent="0.25"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7"/>
      <c r="U48" s="47"/>
      <c r="V48" s="47"/>
      <c r="W48" s="47"/>
      <c r="X48" s="47"/>
      <c r="Y48" s="47"/>
      <c r="Z48" s="47"/>
      <c r="AE48" s="46"/>
      <c r="AF48" s="46"/>
      <c r="AG48" s="46"/>
      <c r="AH48" s="46"/>
      <c r="AI48" s="46"/>
      <c r="AJ48" s="46"/>
      <c r="AK48" s="47"/>
    </row>
    <row r="49" spans="3:38" ht="8.25" customHeight="1" x14ac:dyDescent="0.25"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7"/>
      <c r="U49" s="47"/>
      <c r="V49" s="47"/>
      <c r="W49" s="47"/>
      <c r="X49" s="47"/>
      <c r="Y49" s="47"/>
      <c r="Z49" s="47"/>
      <c r="AE49" s="46"/>
      <c r="AF49" s="46"/>
      <c r="AG49" s="46"/>
      <c r="AH49" s="46"/>
      <c r="AI49" s="46"/>
      <c r="AJ49" s="46"/>
      <c r="AK49" s="47"/>
    </row>
    <row r="50" spans="3:38" ht="8.25" customHeight="1" x14ac:dyDescent="0.25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7"/>
      <c r="U50" s="47"/>
      <c r="V50" s="47"/>
      <c r="W50" s="47"/>
      <c r="X50" s="47"/>
      <c r="Y50" s="47"/>
      <c r="Z50" s="47"/>
      <c r="AE50" s="47"/>
      <c r="AF50" s="47"/>
      <c r="AG50" s="47"/>
      <c r="AH50" s="47"/>
      <c r="AI50" s="47"/>
      <c r="AJ50" s="47"/>
      <c r="AK50" s="47"/>
    </row>
    <row r="51" spans="3:38" ht="8.25" customHeight="1" x14ac:dyDescent="0.25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7"/>
      <c r="U51" s="47"/>
      <c r="V51" s="47"/>
      <c r="W51" s="47"/>
      <c r="X51" s="47"/>
      <c r="Y51" s="47"/>
      <c r="Z51" s="47"/>
      <c r="AE51" s="47"/>
      <c r="AF51" s="47"/>
      <c r="AG51" s="47"/>
      <c r="AH51" s="47"/>
      <c r="AI51" s="47"/>
      <c r="AJ51" s="47"/>
      <c r="AK51" s="47"/>
    </row>
    <row r="54" spans="3:38" x14ac:dyDescent="0.25">
      <c r="W54" s="5" t="s">
        <v>86</v>
      </c>
    </row>
    <row r="56" spans="3:38" x14ac:dyDescent="0.25">
      <c r="I56" t="s">
        <v>87</v>
      </c>
      <c r="AE56" t="s">
        <v>88</v>
      </c>
    </row>
    <row r="57" spans="3:38" x14ac:dyDescent="0.25">
      <c r="I57" t="s">
        <v>89</v>
      </c>
      <c r="AE57" t="s">
        <v>90</v>
      </c>
    </row>
    <row r="58" spans="3:38" ht="8.25" customHeight="1" x14ac:dyDescent="0.25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22"/>
      <c r="P58" s="22"/>
      <c r="Q58" s="22"/>
      <c r="R58" s="22"/>
      <c r="S58" s="22"/>
      <c r="T58" s="22"/>
      <c r="U58" s="47"/>
      <c r="V58" s="47"/>
      <c r="W58" s="47"/>
      <c r="X58" s="47"/>
      <c r="Y58" s="47"/>
      <c r="Z58" s="47"/>
      <c r="AA58" s="55"/>
      <c r="AE58" s="46"/>
      <c r="AF58" s="46"/>
      <c r="AG58" s="46"/>
      <c r="AH58" s="46"/>
      <c r="AI58" s="46"/>
      <c r="AJ58" s="46"/>
      <c r="AK58" s="46"/>
      <c r="AL58" s="46"/>
    </row>
    <row r="59" spans="3:38" ht="8.25" customHeight="1" x14ac:dyDescent="0.25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22"/>
      <c r="P59" s="22"/>
      <c r="Q59" s="22"/>
      <c r="R59" s="22"/>
      <c r="S59" s="22"/>
      <c r="T59" s="47"/>
      <c r="U59" s="47"/>
      <c r="V59" s="47"/>
      <c r="W59" s="47"/>
      <c r="X59" s="47"/>
      <c r="Y59" s="47"/>
      <c r="Z59" s="47"/>
      <c r="AA59" s="55"/>
      <c r="AE59" s="46"/>
      <c r="AF59" s="46"/>
      <c r="AG59" s="46"/>
      <c r="AH59" s="46"/>
      <c r="AI59" s="46"/>
      <c r="AJ59" s="46"/>
      <c r="AK59" s="46"/>
      <c r="AL59" s="46"/>
    </row>
    <row r="60" spans="3:38" ht="8.25" customHeight="1" x14ac:dyDescent="0.25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22"/>
      <c r="P60" s="22"/>
      <c r="Q60" s="22"/>
      <c r="R60" s="22"/>
      <c r="S60" s="22"/>
      <c r="T60" s="47"/>
      <c r="U60" s="47"/>
      <c r="V60" s="47"/>
      <c r="W60" s="47"/>
      <c r="X60" s="47"/>
      <c r="Y60" s="47"/>
      <c r="Z60" s="47"/>
      <c r="AA60" s="55"/>
      <c r="AE60" s="46"/>
      <c r="AF60" s="46"/>
      <c r="AG60" s="46"/>
      <c r="AH60" s="46"/>
      <c r="AI60" s="46"/>
      <c r="AJ60" s="46"/>
      <c r="AK60" s="46"/>
      <c r="AL60" s="46"/>
    </row>
    <row r="61" spans="3:38" ht="8.25" customHeight="1" x14ac:dyDescent="0.25"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22"/>
      <c r="P61" s="22"/>
      <c r="Q61" s="22"/>
      <c r="R61" s="22"/>
      <c r="S61" s="22"/>
      <c r="T61" s="47"/>
      <c r="U61" s="47"/>
      <c r="V61" s="47"/>
      <c r="W61" s="47"/>
      <c r="X61" s="47"/>
      <c r="Y61" s="47"/>
      <c r="Z61" s="47"/>
      <c r="AA61" s="55"/>
      <c r="AE61" s="46"/>
      <c r="AF61" s="46"/>
      <c r="AG61" s="46"/>
      <c r="AH61" s="46"/>
      <c r="AI61" s="46"/>
      <c r="AJ61" s="46"/>
      <c r="AK61" s="22"/>
      <c r="AL61" s="22"/>
    </row>
    <row r="62" spans="3:38" ht="8.25" customHeight="1" x14ac:dyDescent="0.25"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22"/>
      <c r="P62" s="22"/>
      <c r="Q62" s="22"/>
      <c r="R62" s="22"/>
      <c r="S62" s="22"/>
      <c r="T62" s="47"/>
      <c r="U62" s="47"/>
      <c r="V62" s="47"/>
      <c r="W62" s="47"/>
      <c r="X62" s="47"/>
      <c r="Y62" s="47"/>
      <c r="Z62" s="47"/>
      <c r="AA62" s="55"/>
      <c r="AE62" s="46"/>
      <c r="AF62" s="46"/>
      <c r="AG62" s="46"/>
      <c r="AH62" s="46"/>
      <c r="AI62" s="46"/>
      <c r="AJ62" s="46"/>
      <c r="AK62" s="22"/>
      <c r="AL62" s="22"/>
    </row>
    <row r="63" spans="3:38" ht="8.25" customHeight="1" x14ac:dyDescent="0.25"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22"/>
      <c r="P63" s="22"/>
      <c r="Q63" s="22"/>
      <c r="R63" s="22"/>
      <c r="S63" s="22"/>
      <c r="T63" s="47"/>
      <c r="U63" s="47"/>
      <c r="V63" s="47"/>
      <c r="W63" s="47"/>
      <c r="X63" s="47"/>
      <c r="Y63" s="47"/>
      <c r="Z63" s="47"/>
      <c r="AA63" s="55"/>
      <c r="AE63" s="46"/>
      <c r="AF63" s="46"/>
      <c r="AG63" s="46"/>
      <c r="AH63" s="46"/>
      <c r="AI63" s="46"/>
      <c r="AJ63" s="22"/>
      <c r="AK63" s="22"/>
    </row>
    <row r="64" spans="3:38" ht="8.25" customHeight="1" x14ac:dyDescent="0.25"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22"/>
      <c r="P64" s="22"/>
      <c r="Q64" s="22"/>
      <c r="R64" s="22"/>
      <c r="S64" s="22"/>
      <c r="T64" s="47"/>
      <c r="U64" s="47"/>
      <c r="V64" s="47"/>
      <c r="W64" s="47"/>
      <c r="X64" s="47"/>
      <c r="Y64" s="47"/>
      <c r="Z64" s="47"/>
      <c r="AA64" s="55"/>
      <c r="AE64" s="46"/>
      <c r="AF64" s="46"/>
      <c r="AG64" s="46"/>
      <c r="AH64" s="46"/>
      <c r="AI64" s="46"/>
      <c r="AJ64" s="22"/>
      <c r="AK64" s="55"/>
    </row>
    <row r="65" spans="3:37" ht="8.25" customHeight="1" x14ac:dyDescent="0.25"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22"/>
      <c r="P65" s="22"/>
      <c r="Q65" s="22"/>
      <c r="R65" s="22"/>
      <c r="S65" s="22"/>
      <c r="T65" s="47"/>
      <c r="U65" s="47"/>
      <c r="V65" s="47"/>
      <c r="W65" s="47"/>
      <c r="X65" s="47"/>
      <c r="Y65" s="47"/>
      <c r="Z65" s="47"/>
      <c r="AA65" s="55"/>
      <c r="AE65" s="46"/>
      <c r="AF65" s="46"/>
      <c r="AG65" s="46"/>
      <c r="AH65" s="46"/>
      <c r="AI65" s="46"/>
      <c r="AJ65" s="22"/>
      <c r="AK65" s="55"/>
    </row>
    <row r="66" spans="3:37" ht="8.25" customHeight="1" x14ac:dyDescent="0.25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22"/>
      <c r="P66" s="22"/>
      <c r="Q66" s="22"/>
      <c r="R66" s="22"/>
      <c r="S66" s="22"/>
      <c r="T66" s="47"/>
      <c r="U66" s="47"/>
      <c r="V66" s="47"/>
      <c r="W66" s="47"/>
      <c r="X66" s="47"/>
      <c r="Y66" s="47"/>
      <c r="Z66" s="47"/>
      <c r="AA66" s="55"/>
      <c r="AE66" s="46"/>
      <c r="AF66" s="46"/>
      <c r="AG66" s="46"/>
      <c r="AH66" s="46"/>
      <c r="AI66" s="46"/>
      <c r="AJ66" s="22"/>
      <c r="AK66" s="47"/>
    </row>
    <row r="67" spans="3:37" ht="8.25" customHeight="1" x14ac:dyDescent="0.25"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22"/>
      <c r="P67" s="22"/>
      <c r="Q67" s="22"/>
      <c r="R67" s="22"/>
      <c r="S67" s="22"/>
      <c r="T67" s="47"/>
      <c r="U67" s="47"/>
      <c r="V67" s="47"/>
      <c r="W67" s="47"/>
      <c r="X67" s="47"/>
      <c r="Y67" s="47"/>
      <c r="Z67" s="47"/>
      <c r="AA67" s="55"/>
      <c r="AE67" s="46"/>
      <c r="AF67" s="46"/>
      <c r="AG67" s="46"/>
      <c r="AH67" s="46"/>
      <c r="AI67" s="46"/>
      <c r="AJ67" s="22"/>
      <c r="AK67" s="47"/>
    </row>
    <row r="68" spans="3:37" ht="8.25" customHeight="1" x14ac:dyDescent="0.25"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2"/>
      <c r="P68" s="22"/>
      <c r="Q68" s="22"/>
      <c r="R68" s="22"/>
      <c r="S68" s="22"/>
      <c r="T68" s="47"/>
      <c r="U68" s="47"/>
      <c r="V68" s="47"/>
      <c r="W68" s="47"/>
      <c r="X68" s="47"/>
      <c r="Y68" s="47"/>
      <c r="Z68" s="47"/>
      <c r="AA68" s="55"/>
      <c r="AE68" s="46"/>
      <c r="AF68" s="46"/>
      <c r="AG68" s="46"/>
      <c r="AH68" s="46"/>
      <c r="AI68" s="46"/>
      <c r="AJ68" s="22"/>
      <c r="AK68" s="47"/>
    </row>
    <row r="69" spans="3:37" ht="8.25" customHeight="1" x14ac:dyDescent="0.25"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22"/>
      <c r="P69" s="22"/>
      <c r="Q69" s="22"/>
      <c r="R69" s="22"/>
      <c r="S69" s="22"/>
      <c r="T69" s="47"/>
      <c r="U69" s="47"/>
      <c r="V69" s="47"/>
      <c r="W69" s="47"/>
      <c r="X69" s="47"/>
      <c r="Y69" s="47"/>
      <c r="Z69" s="47"/>
      <c r="AA69" s="55"/>
      <c r="AE69" s="46"/>
      <c r="AF69" s="46"/>
      <c r="AG69" s="46"/>
      <c r="AH69" s="46"/>
      <c r="AI69" s="46"/>
      <c r="AJ69" s="22"/>
      <c r="AK69" s="47"/>
    </row>
    <row r="70" spans="3:37" ht="8.25" customHeight="1" x14ac:dyDescent="0.25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22"/>
      <c r="P70" s="22"/>
      <c r="Q70" s="22"/>
      <c r="R70" s="22"/>
      <c r="S70" s="22"/>
      <c r="T70" s="47"/>
      <c r="U70" s="47"/>
      <c r="V70" s="47"/>
      <c r="W70" s="47"/>
      <c r="X70" s="47"/>
      <c r="Y70" s="47"/>
      <c r="Z70" s="47"/>
      <c r="AA70" s="55"/>
      <c r="AE70" s="46"/>
      <c r="AF70" s="46"/>
      <c r="AG70" s="46"/>
      <c r="AH70" s="46"/>
      <c r="AI70" s="46"/>
      <c r="AJ70" s="22"/>
      <c r="AK70" s="47"/>
    </row>
    <row r="71" spans="3:37" ht="8.25" customHeight="1" x14ac:dyDescent="0.25"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22"/>
      <c r="P71" s="22"/>
      <c r="Q71" s="22"/>
      <c r="R71" s="22"/>
      <c r="S71" s="22"/>
      <c r="T71" s="47"/>
      <c r="U71" s="47"/>
      <c r="V71" s="47"/>
      <c r="W71" s="47"/>
      <c r="X71" s="47"/>
      <c r="Y71" s="47"/>
      <c r="Z71" s="47"/>
      <c r="AA71" s="55"/>
      <c r="AE71" s="46"/>
      <c r="AF71" s="46"/>
      <c r="AG71" s="46"/>
      <c r="AH71" s="46"/>
      <c r="AI71" s="46"/>
      <c r="AJ71" s="22"/>
      <c r="AK71" s="47"/>
    </row>
    <row r="72" spans="3:37" ht="8.25" customHeight="1" x14ac:dyDescent="0.25"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22"/>
      <c r="P72" s="22"/>
      <c r="Q72" s="22"/>
      <c r="R72" s="22"/>
      <c r="S72" s="22"/>
      <c r="T72" s="47"/>
      <c r="U72" s="47"/>
      <c r="V72" s="47"/>
      <c r="W72" s="47"/>
      <c r="X72" s="47"/>
      <c r="Y72" s="47"/>
      <c r="Z72" s="47"/>
      <c r="AA72" s="47"/>
      <c r="AE72" s="46"/>
      <c r="AF72" s="46"/>
      <c r="AG72" s="46"/>
      <c r="AH72" s="46"/>
      <c r="AI72" s="46"/>
      <c r="AJ72" s="22"/>
      <c r="AK72" s="47"/>
    </row>
    <row r="73" spans="3:37" ht="8.25" customHeight="1" x14ac:dyDescent="0.25"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22"/>
      <c r="P73" s="22"/>
      <c r="Q73" s="22"/>
      <c r="R73" s="22"/>
      <c r="S73" s="22"/>
      <c r="T73" s="47"/>
      <c r="U73" s="47"/>
      <c r="V73" s="47"/>
      <c r="W73" s="47"/>
      <c r="X73" s="47"/>
      <c r="Y73" s="47"/>
      <c r="Z73" s="47"/>
      <c r="AA73" s="47"/>
      <c r="AE73" s="46"/>
      <c r="AF73" s="46"/>
      <c r="AG73" s="46"/>
      <c r="AH73" s="46"/>
      <c r="AI73" s="46"/>
      <c r="AJ73" s="22"/>
      <c r="AK73" s="47"/>
    </row>
    <row r="74" spans="3:37" ht="8.25" customHeight="1" x14ac:dyDescent="0.25"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2"/>
      <c r="O74" s="22"/>
      <c r="P74" s="22"/>
      <c r="Q74" s="22"/>
      <c r="R74" s="22"/>
      <c r="S74" s="22"/>
      <c r="T74" s="47"/>
      <c r="U74" s="47"/>
      <c r="V74" s="47"/>
      <c r="W74" s="47"/>
      <c r="X74" s="47"/>
      <c r="Y74" s="47"/>
      <c r="Z74" s="47"/>
      <c r="AA74" s="47"/>
      <c r="AE74" s="46"/>
      <c r="AF74" s="46"/>
      <c r="AG74" s="46"/>
      <c r="AH74" s="46"/>
      <c r="AI74" s="46"/>
      <c r="AJ74" s="22"/>
      <c r="AK74" s="47"/>
    </row>
    <row r="75" spans="3:37" ht="8.25" customHeight="1" x14ac:dyDescent="0.25"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2"/>
      <c r="O75" s="22"/>
      <c r="P75" s="22"/>
      <c r="Q75" s="22"/>
      <c r="R75" s="22"/>
      <c r="S75" s="22"/>
      <c r="T75" s="47"/>
      <c r="U75" s="47"/>
      <c r="V75" s="47"/>
      <c r="W75" s="47"/>
      <c r="X75" s="47"/>
      <c r="Y75" s="47"/>
      <c r="Z75" s="47"/>
      <c r="AA75" s="47"/>
      <c r="AE75" s="46"/>
      <c r="AF75" s="46"/>
      <c r="AG75" s="46"/>
      <c r="AH75" s="46"/>
      <c r="AI75" s="46"/>
      <c r="AJ75" s="22"/>
      <c r="AK75" s="47"/>
    </row>
    <row r="76" spans="3:37" ht="8.25" customHeight="1" x14ac:dyDescent="0.25"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2"/>
      <c r="O76" s="22"/>
      <c r="P76" s="22"/>
      <c r="Q76" s="22"/>
      <c r="R76" s="22"/>
      <c r="S76" s="22"/>
      <c r="T76" s="47"/>
      <c r="U76" s="47"/>
      <c r="V76" s="47"/>
      <c r="W76" s="47"/>
      <c r="X76" s="47"/>
      <c r="Y76" s="47"/>
      <c r="Z76" s="47"/>
      <c r="AA76" s="47"/>
      <c r="AE76" s="46"/>
      <c r="AF76" s="46"/>
      <c r="AG76" s="46"/>
      <c r="AH76" s="46"/>
      <c r="AI76" s="46"/>
      <c r="AJ76" s="22"/>
      <c r="AK76" s="47"/>
    </row>
    <row r="77" spans="3:37" ht="8.25" customHeight="1" x14ac:dyDescent="0.25"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2"/>
      <c r="O77" s="22"/>
      <c r="P77" s="22"/>
      <c r="Q77" s="22"/>
      <c r="R77" s="22"/>
      <c r="S77" s="22"/>
      <c r="T77" s="47"/>
      <c r="U77" s="47"/>
      <c r="V77" s="47"/>
      <c r="W77" s="47"/>
      <c r="X77" s="47"/>
      <c r="Y77" s="47"/>
      <c r="Z77" s="47"/>
      <c r="AA77" s="47"/>
      <c r="AE77" s="46"/>
      <c r="AF77" s="46"/>
      <c r="AG77" s="46"/>
      <c r="AH77" s="46"/>
      <c r="AI77" s="46"/>
      <c r="AJ77" s="22"/>
      <c r="AK77" s="47"/>
    </row>
    <row r="78" spans="3:37" ht="8.25" customHeight="1" x14ac:dyDescent="0.25"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2"/>
      <c r="O78" s="22"/>
      <c r="P78" s="22"/>
      <c r="Q78" s="22"/>
      <c r="R78" s="22"/>
      <c r="S78" s="22"/>
      <c r="T78" s="47"/>
      <c r="U78" s="47"/>
      <c r="V78" s="47"/>
      <c r="W78" s="47"/>
      <c r="X78" s="47"/>
      <c r="Y78" s="47"/>
      <c r="Z78" s="47"/>
      <c r="AE78" s="46"/>
      <c r="AF78" s="46"/>
      <c r="AG78" s="46"/>
      <c r="AH78" s="46"/>
      <c r="AI78" s="46"/>
      <c r="AJ78" s="22"/>
      <c r="AK78" s="47"/>
    </row>
    <row r="79" spans="3:37" ht="8.25" customHeight="1" x14ac:dyDescent="0.25"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2"/>
      <c r="O79" s="22"/>
      <c r="P79" s="22"/>
      <c r="Q79" s="22"/>
      <c r="R79" s="22"/>
      <c r="S79" s="22"/>
      <c r="T79" s="47"/>
      <c r="U79" s="47"/>
      <c r="V79" s="47"/>
      <c r="W79" s="47"/>
      <c r="X79" s="47"/>
      <c r="Y79" s="47"/>
      <c r="Z79" s="47"/>
      <c r="AE79" s="46"/>
      <c r="AF79" s="46"/>
      <c r="AG79" s="46"/>
      <c r="AH79" s="46"/>
      <c r="AI79" s="46"/>
      <c r="AJ79" s="22"/>
      <c r="AK79" s="47"/>
    </row>
    <row r="80" spans="3:37" ht="8.25" customHeight="1" x14ac:dyDescent="0.25"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2"/>
      <c r="O80" s="22"/>
      <c r="P80" s="22"/>
      <c r="Q80" s="22"/>
      <c r="R80" s="22"/>
      <c r="S80" s="22"/>
      <c r="T80" s="47"/>
      <c r="U80" s="47"/>
      <c r="V80" s="47"/>
      <c r="W80" s="47"/>
      <c r="X80" s="47"/>
      <c r="Y80" s="47"/>
      <c r="Z80" s="47"/>
      <c r="AE80" s="46"/>
      <c r="AF80" s="46"/>
      <c r="AG80" s="46"/>
      <c r="AH80" s="46"/>
      <c r="AI80" s="46"/>
      <c r="AJ80" s="22"/>
      <c r="AK80" s="47"/>
    </row>
    <row r="81" spans="3:37" ht="8.25" customHeight="1" x14ac:dyDescent="0.25"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2"/>
      <c r="O81" s="22"/>
      <c r="P81" s="22"/>
      <c r="Q81" s="22"/>
      <c r="R81" s="22"/>
      <c r="S81" s="22"/>
      <c r="T81" s="47"/>
      <c r="U81" s="47"/>
      <c r="V81" s="47"/>
      <c r="W81" s="47"/>
      <c r="X81" s="47"/>
      <c r="Y81" s="47"/>
      <c r="Z81" s="47"/>
      <c r="AE81" s="46"/>
      <c r="AF81" s="46"/>
      <c r="AG81" s="46"/>
      <c r="AH81" s="46"/>
      <c r="AI81" s="46"/>
      <c r="AJ81" s="22"/>
      <c r="AK81" s="47"/>
    </row>
    <row r="82" spans="3:37" ht="8.25" customHeight="1" x14ac:dyDescent="0.25"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2"/>
      <c r="O82" s="22"/>
      <c r="P82" s="22"/>
      <c r="Q82" s="22"/>
      <c r="R82" s="22"/>
      <c r="S82" s="22"/>
      <c r="T82" s="47"/>
      <c r="U82" s="47"/>
      <c r="V82" s="47"/>
      <c r="W82" s="47"/>
      <c r="X82" s="47"/>
      <c r="Y82" s="47"/>
      <c r="Z82" s="47"/>
      <c r="AE82" s="46"/>
      <c r="AF82" s="46"/>
      <c r="AG82" s="46"/>
      <c r="AH82" s="46"/>
      <c r="AI82" s="46"/>
      <c r="AJ82" s="22"/>
      <c r="AK82" s="47"/>
    </row>
    <row r="83" spans="3:37" ht="8.25" customHeight="1" x14ac:dyDescent="0.25"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2"/>
      <c r="O83" s="22"/>
      <c r="P83" s="22"/>
      <c r="Q83" s="22"/>
      <c r="R83" s="22"/>
      <c r="S83" s="22"/>
      <c r="T83" s="47"/>
      <c r="U83" s="47"/>
      <c r="V83" s="47"/>
      <c r="W83" s="47"/>
      <c r="X83" s="47"/>
      <c r="Y83" s="47"/>
      <c r="Z83" s="47"/>
      <c r="AE83" s="46"/>
      <c r="AF83" s="46"/>
      <c r="AG83" s="46"/>
      <c r="AH83" s="46"/>
      <c r="AI83" s="46"/>
      <c r="AJ83" s="22"/>
      <c r="AK83" s="47"/>
    </row>
    <row r="84" spans="3:37" ht="8.25" customHeight="1" x14ac:dyDescent="0.25"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2"/>
      <c r="O84" s="22"/>
      <c r="P84" s="22"/>
      <c r="Q84" s="22"/>
      <c r="R84" s="22"/>
      <c r="S84" s="22"/>
      <c r="T84" s="47"/>
      <c r="U84" s="47"/>
      <c r="V84" s="47"/>
      <c r="W84" s="47"/>
      <c r="X84" s="47"/>
      <c r="Y84" s="47"/>
      <c r="Z84" s="47"/>
      <c r="AE84" s="46"/>
      <c r="AF84" s="46"/>
      <c r="AG84" s="46"/>
      <c r="AH84" s="46"/>
      <c r="AI84" s="46"/>
      <c r="AJ84" s="22"/>
      <c r="AK84" s="47"/>
    </row>
    <row r="85" spans="3:37" ht="8.25" customHeight="1" x14ac:dyDescent="0.25"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2"/>
      <c r="O85" s="22"/>
      <c r="P85" s="22"/>
      <c r="Q85" s="22"/>
      <c r="R85" s="22"/>
      <c r="S85" s="22"/>
      <c r="T85" s="47"/>
      <c r="U85" s="47"/>
      <c r="V85" s="47"/>
      <c r="W85" s="47"/>
      <c r="X85" s="47"/>
      <c r="Y85" s="47"/>
      <c r="Z85" s="47"/>
      <c r="AE85" s="46"/>
      <c r="AF85" s="46"/>
      <c r="AG85" s="46"/>
      <c r="AH85" s="46"/>
      <c r="AI85" s="46"/>
      <c r="AJ85" s="22"/>
      <c r="AK85" s="47"/>
    </row>
    <row r="86" spans="3:37" ht="8.25" customHeight="1" x14ac:dyDescent="0.25"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2"/>
      <c r="O86" s="22"/>
      <c r="P86" s="22"/>
      <c r="Q86" s="22"/>
      <c r="R86" s="22"/>
      <c r="S86" s="22"/>
      <c r="T86" s="47"/>
      <c r="U86" s="47"/>
      <c r="V86" s="47"/>
      <c r="W86" s="47"/>
      <c r="X86" s="47"/>
      <c r="Y86" s="47"/>
      <c r="Z86" s="47"/>
      <c r="AE86" s="46"/>
      <c r="AF86" s="46"/>
      <c r="AG86" s="46"/>
      <c r="AH86" s="46"/>
      <c r="AI86" s="46"/>
      <c r="AJ86" s="22"/>
      <c r="AK86" s="47"/>
    </row>
    <row r="87" spans="3:37" ht="8.25" customHeight="1" x14ac:dyDescent="0.25"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2"/>
      <c r="O87" s="22"/>
      <c r="P87" s="22"/>
      <c r="Q87" s="22"/>
      <c r="R87" s="22"/>
      <c r="S87" s="22"/>
      <c r="T87" s="47"/>
      <c r="U87" s="47"/>
      <c r="V87" s="47"/>
      <c r="W87" s="47"/>
      <c r="X87" s="47"/>
      <c r="Y87" s="47"/>
      <c r="Z87" s="47"/>
      <c r="AE87" s="47"/>
      <c r="AF87" s="47"/>
      <c r="AG87" s="47"/>
      <c r="AH87" s="47"/>
      <c r="AI87" s="47"/>
      <c r="AJ87" s="47"/>
      <c r="AK87" s="47"/>
    </row>
    <row r="88" spans="3:37" ht="8.25" customHeight="1" x14ac:dyDescent="0.25"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2"/>
      <c r="O88" s="22"/>
      <c r="P88" s="22"/>
      <c r="Q88" s="22"/>
      <c r="R88" s="22"/>
      <c r="S88" s="22"/>
      <c r="T88" s="47"/>
      <c r="U88" s="47"/>
      <c r="V88" s="47"/>
      <c r="W88" s="47"/>
      <c r="X88" s="47"/>
      <c r="Y88" s="47"/>
      <c r="Z88" s="47"/>
      <c r="AE88" s="47"/>
      <c r="AF88" s="47"/>
      <c r="AG88" s="47"/>
      <c r="AH88" s="47"/>
      <c r="AI88" s="47"/>
      <c r="AJ88" s="47"/>
      <c r="AK88" s="47"/>
    </row>
  </sheetData>
  <pageMargins left="0.7" right="0.7" top="0.75" bottom="0.75" header="0.3" footer="0.3"/>
  <pageSetup scale="61" fitToHeight="0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9217-D2B1-48D3-AD26-D5AA5CB38A25}">
  <dimension ref="A3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1" t="s">
        <v>21</v>
      </c>
      <c r="B3" t="s">
        <v>92</v>
      </c>
    </row>
    <row r="4" spans="1:2" x14ac:dyDescent="0.25">
      <c r="A4" s="2">
        <v>0</v>
      </c>
      <c r="B4" s="56">
        <v>0.31468531468531469</v>
      </c>
    </row>
    <row r="5" spans="1:2" x14ac:dyDescent="0.25">
      <c r="A5" s="2">
        <v>1</v>
      </c>
      <c r="B5" s="56">
        <v>0.17132867132867133</v>
      </c>
    </row>
    <row r="6" spans="1:2" x14ac:dyDescent="0.25">
      <c r="A6" s="2">
        <v>2</v>
      </c>
      <c r="B6" s="56">
        <v>0.14160839160839161</v>
      </c>
    </row>
    <row r="7" spans="1:2" x14ac:dyDescent="0.25">
      <c r="A7" s="2">
        <v>3</v>
      </c>
      <c r="B7" s="56">
        <v>0.12937062937062938</v>
      </c>
    </row>
    <row r="8" spans="1:2" x14ac:dyDescent="0.25">
      <c r="A8" s="2">
        <v>4</v>
      </c>
      <c r="B8" s="56">
        <v>8.5664335664335664E-2</v>
      </c>
    </row>
    <row r="9" spans="1:2" x14ac:dyDescent="0.25">
      <c r="A9" s="2">
        <v>5</v>
      </c>
      <c r="B9" s="56">
        <v>6.9930069930069935E-2</v>
      </c>
    </row>
    <row r="10" spans="1:2" x14ac:dyDescent="0.25">
      <c r="A10" s="2">
        <v>6</v>
      </c>
      <c r="B10" s="56">
        <v>8.7412587412587409E-2</v>
      </c>
    </row>
    <row r="11" spans="1:2" x14ac:dyDescent="0.25">
      <c r="A11" s="2" t="s">
        <v>22</v>
      </c>
      <c r="B11" s="5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3"/>
  <sheetViews>
    <sheetView workbookViewId="0">
      <selection activeCell="F11" sqref="F11"/>
    </sheetView>
  </sheetViews>
  <sheetFormatPr defaultRowHeight="15" x14ac:dyDescent="0.25"/>
  <cols>
    <col min="1" max="1" width="8.28515625" bestFit="1" customWidth="1"/>
    <col min="2" max="2" width="19.42578125" bestFit="1" customWidth="1"/>
    <col min="3" max="3" width="15.140625" bestFit="1" customWidth="1"/>
    <col min="4" max="4" width="28.28515625" bestFit="1" customWidth="1"/>
    <col min="5" max="5" width="16.7109375" bestFit="1" customWidth="1"/>
    <col min="6" max="6" width="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36</v>
      </c>
      <c r="G1" t="s">
        <v>44</v>
      </c>
      <c r="H1" t="s">
        <v>4</v>
      </c>
    </row>
    <row r="2" spans="1:8" x14ac:dyDescent="0.25">
      <c r="A2" t="s">
        <v>5</v>
      </c>
      <c r="B2" t="s">
        <v>45</v>
      </c>
      <c r="C2" t="s">
        <v>6</v>
      </c>
      <c r="D2" t="s">
        <v>7</v>
      </c>
      <c r="E2" t="s">
        <v>28</v>
      </c>
      <c r="F2">
        <v>0</v>
      </c>
      <c r="G2" t="s">
        <v>46</v>
      </c>
      <c r="H2">
        <v>1</v>
      </c>
    </row>
    <row r="3" spans="1:8" x14ac:dyDescent="0.25">
      <c r="A3" t="s">
        <v>5</v>
      </c>
      <c r="B3" t="s">
        <v>45</v>
      </c>
      <c r="C3" t="s">
        <v>9</v>
      </c>
      <c r="D3" t="s">
        <v>7</v>
      </c>
      <c r="E3" t="s">
        <v>28</v>
      </c>
      <c r="F3">
        <v>0</v>
      </c>
      <c r="G3" t="s">
        <v>46</v>
      </c>
      <c r="H3">
        <v>26</v>
      </c>
    </row>
    <row r="4" spans="1:8" x14ac:dyDescent="0.25">
      <c r="A4" t="s">
        <v>5</v>
      </c>
      <c r="B4" t="s">
        <v>45</v>
      </c>
      <c r="C4" t="s">
        <v>9</v>
      </c>
      <c r="D4" t="s">
        <v>7</v>
      </c>
      <c r="E4" t="s">
        <v>28</v>
      </c>
      <c r="F4">
        <v>1</v>
      </c>
      <c r="G4" t="s">
        <v>46</v>
      </c>
      <c r="H4">
        <v>14</v>
      </c>
    </row>
    <row r="5" spans="1:8" x14ac:dyDescent="0.25">
      <c r="A5" t="s">
        <v>5</v>
      </c>
      <c r="B5" t="s">
        <v>45</v>
      </c>
      <c r="C5" t="s">
        <v>9</v>
      </c>
      <c r="D5" t="s">
        <v>7</v>
      </c>
      <c r="E5" t="s">
        <v>28</v>
      </c>
      <c r="F5">
        <v>2</v>
      </c>
      <c r="G5" t="s">
        <v>46</v>
      </c>
      <c r="H5">
        <v>10</v>
      </c>
    </row>
    <row r="6" spans="1:8" x14ac:dyDescent="0.25">
      <c r="A6" t="s">
        <v>5</v>
      </c>
      <c r="B6" t="s">
        <v>45</v>
      </c>
      <c r="C6" t="s">
        <v>9</v>
      </c>
      <c r="D6" t="s">
        <v>7</v>
      </c>
      <c r="E6" t="s">
        <v>28</v>
      </c>
      <c r="F6">
        <v>3</v>
      </c>
      <c r="G6" t="s">
        <v>46</v>
      </c>
      <c r="H6">
        <v>11</v>
      </c>
    </row>
    <row r="7" spans="1:8" x14ac:dyDescent="0.25">
      <c r="A7" t="s">
        <v>5</v>
      </c>
      <c r="B7" t="s">
        <v>45</v>
      </c>
      <c r="C7" t="s">
        <v>9</v>
      </c>
      <c r="D7" t="s">
        <v>7</v>
      </c>
      <c r="E7" t="s">
        <v>28</v>
      </c>
      <c r="F7">
        <v>4</v>
      </c>
      <c r="G7" t="s">
        <v>46</v>
      </c>
      <c r="H7">
        <v>3</v>
      </c>
    </row>
    <row r="8" spans="1:8" x14ac:dyDescent="0.25">
      <c r="A8" t="s">
        <v>5</v>
      </c>
      <c r="B8" t="s">
        <v>45</v>
      </c>
      <c r="C8" t="s">
        <v>9</v>
      </c>
      <c r="D8" t="s">
        <v>7</v>
      </c>
      <c r="E8" t="s">
        <v>28</v>
      </c>
      <c r="F8">
        <v>5</v>
      </c>
      <c r="G8" t="s">
        <v>46</v>
      </c>
      <c r="H8">
        <v>12</v>
      </c>
    </row>
    <row r="9" spans="1:8" x14ac:dyDescent="0.25">
      <c r="A9" t="s">
        <v>5</v>
      </c>
      <c r="B9" t="s">
        <v>45</v>
      </c>
      <c r="C9" t="s">
        <v>9</v>
      </c>
      <c r="D9" t="s">
        <v>7</v>
      </c>
      <c r="E9" t="s">
        <v>28</v>
      </c>
      <c r="F9">
        <v>6</v>
      </c>
      <c r="G9" t="s">
        <v>46</v>
      </c>
      <c r="H9">
        <v>15</v>
      </c>
    </row>
    <row r="10" spans="1:8" x14ac:dyDescent="0.25">
      <c r="A10" t="s">
        <v>5</v>
      </c>
      <c r="B10" t="s">
        <v>45</v>
      </c>
      <c r="C10" t="s">
        <v>9</v>
      </c>
      <c r="D10" t="s">
        <v>10</v>
      </c>
      <c r="E10" t="s">
        <v>28</v>
      </c>
      <c r="F10">
        <v>0</v>
      </c>
      <c r="G10" t="s">
        <v>46</v>
      </c>
      <c r="H10">
        <v>8</v>
      </c>
    </row>
    <row r="11" spans="1:8" x14ac:dyDescent="0.25">
      <c r="A11" t="s">
        <v>5</v>
      </c>
      <c r="B11" t="s">
        <v>45</v>
      </c>
      <c r="C11" t="s">
        <v>9</v>
      </c>
      <c r="D11" t="s">
        <v>10</v>
      </c>
      <c r="E11" t="s">
        <v>28</v>
      </c>
      <c r="F11">
        <v>1</v>
      </c>
      <c r="G11" t="s">
        <v>46</v>
      </c>
      <c r="H11">
        <v>2</v>
      </c>
    </row>
    <row r="12" spans="1:8" x14ac:dyDescent="0.25">
      <c r="A12" t="s">
        <v>5</v>
      </c>
      <c r="B12" t="s">
        <v>45</v>
      </c>
      <c r="C12" t="s">
        <v>9</v>
      </c>
      <c r="D12" t="s">
        <v>10</v>
      </c>
      <c r="E12" t="s">
        <v>28</v>
      </c>
      <c r="F12">
        <v>2</v>
      </c>
      <c r="G12" t="s">
        <v>46</v>
      </c>
      <c r="H12">
        <v>1</v>
      </c>
    </row>
    <row r="13" spans="1:8" x14ac:dyDescent="0.25">
      <c r="A13" t="s">
        <v>5</v>
      </c>
      <c r="B13" t="s">
        <v>45</v>
      </c>
      <c r="C13" t="s">
        <v>9</v>
      </c>
      <c r="D13" t="s">
        <v>10</v>
      </c>
      <c r="E13" t="s">
        <v>28</v>
      </c>
      <c r="F13">
        <v>5</v>
      </c>
      <c r="G13" t="s">
        <v>46</v>
      </c>
      <c r="H13">
        <v>1</v>
      </c>
    </row>
    <row r="14" spans="1:8" x14ac:dyDescent="0.25">
      <c r="A14" t="s">
        <v>5</v>
      </c>
      <c r="B14" t="s">
        <v>45</v>
      </c>
      <c r="C14" t="s">
        <v>9</v>
      </c>
      <c r="D14" t="s">
        <v>11</v>
      </c>
      <c r="E14" t="s">
        <v>28</v>
      </c>
      <c r="F14">
        <v>0</v>
      </c>
      <c r="G14" t="s">
        <v>46</v>
      </c>
      <c r="H14">
        <v>3</v>
      </c>
    </row>
    <row r="15" spans="1:8" x14ac:dyDescent="0.25">
      <c r="A15" t="s">
        <v>5</v>
      </c>
      <c r="B15" t="s">
        <v>45</v>
      </c>
      <c r="C15" t="s">
        <v>9</v>
      </c>
      <c r="D15" t="s">
        <v>11</v>
      </c>
      <c r="E15" t="s">
        <v>28</v>
      </c>
      <c r="F15">
        <v>3</v>
      </c>
      <c r="G15" t="s">
        <v>46</v>
      </c>
      <c r="H15">
        <v>1</v>
      </c>
    </row>
    <row r="16" spans="1:8" x14ac:dyDescent="0.25">
      <c r="A16" t="s">
        <v>5</v>
      </c>
      <c r="B16" t="s">
        <v>45</v>
      </c>
      <c r="C16" t="s">
        <v>9</v>
      </c>
      <c r="D16" t="s">
        <v>11</v>
      </c>
      <c r="E16" t="s">
        <v>28</v>
      </c>
      <c r="F16">
        <v>6</v>
      </c>
      <c r="G16" t="s">
        <v>46</v>
      </c>
      <c r="H16">
        <v>1</v>
      </c>
    </row>
    <row r="17" spans="1:8" x14ac:dyDescent="0.25">
      <c r="A17" t="s">
        <v>5</v>
      </c>
      <c r="B17" t="s">
        <v>45</v>
      </c>
      <c r="C17" t="s">
        <v>9</v>
      </c>
      <c r="D17" t="s">
        <v>8</v>
      </c>
      <c r="E17" t="s">
        <v>28</v>
      </c>
      <c r="F17">
        <v>0</v>
      </c>
      <c r="G17" t="s">
        <v>46</v>
      </c>
      <c r="H17">
        <v>16</v>
      </c>
    </row>
    <row r="18" spans="1:8" x14ac:dyDescent="0.25">
      <c r="A18" t="s">
        <v>5</v>
      </c>
      <c r="B18" t="s">
        <v>45</v>
      </c>
      <c r="C18" t="s">
        <v>9</v>
      </c>
      <c r="D18" t="s">
        <v>8</v>
      </c>
      <c r="E18" t="s">
        <v>28</v>
      </c>
      <c r="F18">
        <v>1</v>
      </c>
      <c r="G18" t="s">
        <v>46</v>
      </c>
      <c r="H18">
        <v>10</v>
      </c>
    </row>
    <row r="19" spans="1:8" x14ac:dyDescent="0.25">
      <c r="A19" t="s">
        <v>5</v>
      </c>
      <c r="B19" t="s">
        <v>45</v>
      </c>
      <c r="C19" t="s">
        <v>9</v>
      </c>
      <c r="D19" t="s">
        <v>8</v>
      </c>
      <c r="E19" t="s">
        <v>28</v>
      </c>
      <c r="F19">
        <v>2</v>
      </c>
      <c r="G19" t="s">
        <v>46</v>
      </c>
      <c r="H19">
        <v>9</v>
      </c>
    </row>
    <row r="20" spans="1:8" x14ac:dyDescent="0.25">
      <c r="A20" t="s">
        <v>5</v>
      </c>
      <c r="B20" t="s">
        <v>45</v>
      </c>
      <c r="C20" t="s">
        <v>9</v>
      </c>
      <c r="D20" t="s">
        <v>8</v>
      </c>
      <c r="E20" t="s">
        <v>28</v>
      </c>
      <c r="F20">
        <v>3</v>
      </c>
      <c r="G20" t="s">
        <v>46</v>
      </c>
      <c r="H20">
        <v>8</v>
      </c>
    </row>
    <row r="21" spans="1:8" x14ac:dyDescent="0.25">
      <c r="A21" t="s">
        <v>5</v>
      </c>
      <c r="B21" t="s">
        <v>45</v>
      </c>
      <c r="C21" t="s">
        <v>9</v>
      </c>
      <c r="D21" t="s">
        <v>8</v>
      </c>
      <c r="E21" t="s">
        <v>28</v>
      </c>
      <c r="F21">
        <v>4</v>
      </c>
      <c r="G21" t="s">
        <v>46</v>
      </c>
      <c r="H21">
        <v>7</v>
      </c>
    </row>
    <row r="22" spans="1:8" x14ac:dyDescent="0.25">
      <c r="A22" t="s">
        <v>5</v>
      </c>
      <c r="B22" t="s">
        <v>45</v>
      </c>
      <c r="C22" t="s">
        <v>9</v>
      </c>
      <c r="D22" t="s">
        <v>8</v>
      </c>
      <c r="E22" t="s">
        <v>28</v>
      </c>
      <c r="F22">
        <v>5</v>
      </c>
      <c r="G22" t="s">
        <v>46</v>
      </c>
      <c r="H22">
        <v>9</v>
      </c>
    </row>
    <row r="23" spans="1:8" x14ac:dyDescent="0.25">
      <c r="A23" t="s">
        <v>5</v>
      </c>
      <c r="B23" t="s">
        <v>45</v>
      </c>
      <c r="C23" t="s">
        <v>9</v>
      </c>
      <c r="D23" t="s">
        <v>8</v>
      </c>
      <c r="E23" t="s">
        <v>28</v>
      </c>
      <c r="F23">
        <v>6</v>
      </c>
      <c r="G23" t="s">
        <v>46</v>
      </c>
      <c r="H23">
        <v>16</v>
      </c>
    </row>
    <row r="24" spans="1:8" x14ac:dyDescent="0.25">
      <c r="A24" t="s">
        <v>5</v>
      </c>
      <c r="B24" t="s">
        <v>45</v>
      </c>
      <c r="C24" t="s">
        <v>9</v>
      </c>
      <c r="D24" t="s">
        <v>12</v>
      </c>
      <c r="E24" t="s">
        <v>28</v>
      </c>
      <c r="F24">
        <v>2</v>
      </c>
      <c r="G24" t="s">
        <v>46</v>
      </c>
      <c r="H24">
        <v>1</v>
      </c>
    </row>
    <row r="25" spans="1:8" x14ac:dyDescent="0.25">
      <c r="A25" t="s">
        <v>5</v>
      </c>
      <c r="B25" t="s">
        <v>45</v>
      </c>
      <c r="C25" t="s">
        <v>9</v>
      </c>
      <c r="D25" t="s">
        <v>12</v>
      </c>
      <c r="E25" t="s">
        <v>28</v>
      </c>
      <c r="F25">
        <v>4</v>
      </c>
      <c r="G25" t="s">
        <v>46</v>
      </c>
      <c r="H25">
        <v>1</v>
      </c>
    </row>
    <row r="26" spans="1:8" x14ac:dyDescent="0.25">
      <c r="A26" t="s">
        <v>5</v>
      </c>
      <c r="B26" t="s">
        <v>45</v>
      </c>
      <c r="C26" t="s">
        <v>13</v>
      </c>
      <c r="D26" t="s">
        <v>7</v>
      </c>
      <c r="E26" t="s">
        <v>28</v>
      </c>
      <c r="F26">
        <v>0</v>
      </c>
      <c r="G26" t="s">
        <v>46</v>
      </c>
      <c r="H26">
        <v>10</v>
      </c>
    </row>
    <row r="27" spans="1:8" x14ac:dyDescent="0.25">
      <c r="A27" t="s">
        <v>5</v>
      </c>
      <c r="B27" t="s">
        <v>45</v>
      </c>
      <c r="C27" t="s">
        <v>13</v>
      </c>
      <c r="D27" t="s">
        <v>7</v>
      </c>
      <c r="E27" t="s">
        <v>28</v>
      </c>
      <c r="F27">
        <v>1</v>
      </c>
      <c r="G27" t="s">
        <v>46</v>
      </c>
      <c r="H27">
        <v>1</v>
      </c>
    </row>
    <row r="28" spans="1:8" x14ac:dyDescent="0.25">
      <c r="A28" t="s">
        <v>5</v>
      </c>
      <c r="B28" t="s">
        <v>45</v>
      </c>
      <c r="C28" t="s">
        <v>13</v>
      </c>
      <c r="D28" t="s">
        <v>7</v>
      </c>
      <c r="E28" t="s">
        <v>28</v>
      </c>
      <c r="F28">
        <v>4</v>
      </c>
      <c r="G28" t="s">
        <v>46</v>
      </c>
      <c r="H28">
        <v>1</v>
      </c>
    </row>
    <row r="29" spans="1:8" x14ac:dyDescent="0.25">
      <c r="A29" t="s">
        <v>5</v>
      </c>
      <c r="B29" t="s">
        <v>45</v>
      </c>
      <c r="C29" t="s">
        <v>13</v>
      </c>
      <c r="D29" t="s">
        <v>7</v>
      </c>
      <c r="E29" t="s">
        <v>28</v>
      </c>
      <c r="F29">
        <v>6</v>
      </c>
      <c r="G29" t="s">
        <v>46</v>
      </c>
      <c r="H29">
        <v>1</v>
      </c>
    </row>
    <row r="30" spans="1:8" x14ac:dyDescent="0.25">
      <c r="A30" t="s">
        <v>5</v>
      </c>
      <c r="B30" t="s">
        <v>45</v>
      </c>
      <c r="C30" t="s">
        <v>13</v>
      </c>
      <c r="D30" t="s">
        <v>10</v>
      </c>
      <c r="E30" t="s">
        <v>28</v>
      </c>
      <c r="F30">
        <v>0</v>
      </c>
      <c r="G30" t="s">
        <v>46</v>
      </c>
      <c r="H30">
        <v>2</v>
      </c>
    </row>
    <row r="31" spans="1:8" x14ac:dyDescent="0.25">
      <c r="A31" t="s">
        <v>5</v>
      </c>
      <c r="B31" t="s">
        <v>45</v>
      </c>
      <c r="C31" t="s">
        <v>13</v>
      </c>
      <c r="D31" t="s">
        <v>10</v>
      </c>
      <c r="E31" t="s">
        <v>28</v>
      </c>
      <c r="F31">
        <v>6</v>
      </c>
      <c r="G31" t="s">
        <v>46</v>
      </c>
      <c r="H31">
        <v>1</v>
      </c>
    </row>
    <row r="32" spans="1:8" x14ac:dyDescent="0.25">
      <c r="A32" t="s">
        <v>5</v>
      </c>
      <c r="B32" t="s">
        <v>45</v>
      </c>
      <c r="C32" t="s">
        <v>13</v>
      </c>
      <c r="D32" t="s">
        <v>11</v>
      </c>
      <c r="E32" t="s">
        <v>28</v>
      </c>
      <c r="F32">
        <v>0</v>
      </c>
      <c r="G32" t="s">
        <v>46</v>
      </c>
      <c r="H32">
        <v>1</v>
      </c>
    </row>
    <row r="33" spans="1:8" x14ac:dyDescent="0.25">
      <c r="A33" t="s">
        <v>5</v>
      </c>
      <c r="B33" t="s">
        <v>45</v>
      </c>
      <c r="C33" t="s">
        <v>13</v>
      </c>
      <c r="D33" t="s">
        <v>8</v>
      </c>
      <c r="E33" t="s">
        <v>28</v>
      </c>
      <c r="F33">
        <v>0</v>
      </c>
      <c r="G33" t="s">
        <v>46</v>
      </c>
      <c r="H33">
        <v>3</v>
      </c>
    </row>
    <row r="34" spans="1:8" x14ac:dyDescent="0.25">
      <c r="A34" t="s">
        <v>5</v>
      </c>
      <c r="B34" t="s">
        <v>45</v>
      </c>
      <c r="C34" t="s">
        <v>13</v>
      </c>
      <c r="D34" t="s">
        <v>8</v>
      </c>
      <c r="E34" t="s">
        <v>28</v>
      </c>
      <c r="F34">
        <v>1</v>
      </c>
      <c r="G34" t="s">
        <v>46</v>
      </c>
      <c r="H34">
        <v>1</v>
      </c>
    </row>
    <row r="35" spans="1:8" x14ac:dyDescent="0.25">
      <c r="A35" t="s">
        <v>5</v>
      </c>
      <c r="B35" t="s">
        <v>45</v>
      </c>
      <c r="C35" t="s">
        <v>13</v>
      </c>
      <c r="D35" t="s">
        <v>12</v>
      </c>
      <c r="E35" t="s">
        <v>28</v>
      </c>
      <c r="F35">
        <v>2</v>
      </c>
      <c r="G35" t="s">
        <v>46</v>
      </c>
      <c r="H35">
        <v>1</v>
      </c>
    </row>
    <row r="36" spans="1:8" x14ac:dyDescent="0.25">
      <c r="A36" t="s">
        <v>5</v>
      </c>
      <c r="B36" t="s">
        <v>14</v>
      </c>
      <c r="C36" t="s">
        <v>6</v>
      </c>
      <c r="D36" t="s">
        <v>10</v>
      </c>
      <c r="E36" t="s">
        <v>28</v>
      </c>
      <c r="F36">
        <v>0</v>
      </c>
      <c r="G36" t="s">
        <v>46</v>
      </c>
      <c r="H36">
        <v>2</v>
      </c>
    </row>
    <row r="37" spans="1:8" x14ac:dyDescent="0.25">
      <c r="A37" t="s">
        <v>5</v>
      </c>
      <c r="B37" t="s">
        <v>14</v>
      </c>
      <c r="C37" t="s">
        <v>6</v>
      </c>
      <c r="D37" t="s">
        <v>10</v>
      </c>
      <c r="E37" t="s">
        <v>28</v>
      </c>
      <c r="F37">
        <v>2</v>
      </c>
      <c r="G37" t="s">
        <v>46</v>
      </c>
      <c r="H37">
        <v>1</v>
      </c>
    </row>
    <row r="38" spans="1:8" x14ac:dyDescent="0.25">
      <c r="A38" t="s">
        <v>5</v>
      </c>
      <c r="B38" t="s">
        <v>14</v>
      </c>
      <c r="C38" t="s">
        <v>6</v>
      </c>
      <c r="D38" t="s">
        <v>10</v>
      </c>
      <c r="E38" t="s">
        <v>28</v>
      </c>
      <c r="F38">
        <v>3</v>
      </c>
      <c r="G38" t="s">
        <v>46</v>
      </c>
      <c r="H38">
        <v>1</v>
      </c>
    </row>
    <row r="39" spans="1:8" x14ac:dyDescent="0.25">
      <c r="A39" t="s">
        <v>5</v>
      </c>
      <c r="B39" t="s">
        <v>14</v>
      </c>
      <c r="C39" t="s">
        <v>6</v>
      </c>
      <c r="D39" t="s">
        <v>11</v>
      </c>
      <c r="E39" t="s">
        <v>28</v>
      </c>
      <c r="F39">
        <v>0</v>
      </c>
      <c r="G39" t="s">
        <v>46</v>
      </c>
      <c r="H39">
        <v>1</v>
      </c>
    </row>
    <row r="40" spans="1:8" x14ac:dyDescent="0.25">
      <c r="A40" t="s">
        <v>16</v>
      </c>
      <c r="B40" t="s">
        <v>14</v>
      </c>
      <c r="C40" t="s">
        <v>13</v>
      </c>
      <c r="D40" t="s">
        <v>7</v>
      </c>
      <c r="E40" t="s">
        <v>32</v>
      </c>
      <c r="F40">
        <v>0</v>
      </c>
      <c r="G40" t="s">
        <v>48</v>
      </c>
      <c r="H40">
        <v>551</v>
      </c>
    </row>
    <row r="41" spans="1:8" x14ac:dyDescent="0.25">
      <c r="A41" t="s">
        <v>16</v>
      </c>
      <c r="B41" t="s">
        <v>14</v>
      </c>
      <c r="C41" t="s">
        <v>13</v>
      </c>
      <c r="D41" t="s">
        <v>7</v>
      </c>
      <c r="E41" t="s">
        <v>32</v>
      </c>
      <c r="F41">
        <v>1</v>
      </c>
      <c r="G41" t="s">
        <v>48</v>
      </c>
      <c r="H41">
        <v>126</v>
      </c>
    </row>
    <row r="42" spans="1:8" x14ac:dyDescent="0.25">
      <c r="A42" t="s">
        <v>19</v>
      </c>
      <c r="B42" t="s">
        <v>14</v>
      </c>
      <c r="C42" t="s">
        <v>13</v>
      </c>
      <c r="D42" t="s">
        <v>7</v>
      </c>
      <c r="E42" t="s">
        <v>33</v>
      </c>
      <c r="F42">
        <v>0</v>
      </c>
      <c r="G42" t="s">
        <v>48</v>
      </c>
      <c r="H42">
        <v>119</v>
      </c>
    </row>
    <row r="43" spans="1:8" x14ac:dyDescent="0.25">
      <c r="A43" t="s">
        <v>16</v>
      </c>
      <c r="B43" t="s">
        <v>14</v>
      </c>
      <c r="C43" t="s">
        <v>6</v>
      </c>
      <c r="D43" t="s">
        <v>7</v>
      </c>
      <c r="E43" t="s">
        <v>32</v>
      </c>
      <c r="F43">
        <v>0</v>
      </c>
      <c r="G43" t="s">
        <v>48</v>
      </c>
      <c r="H43">
        <v>44</v>
      </c>
    </row>
    <row r="44" spans="1:8" x14ac:dyDescent="0.25">
      <c r="A44" t="s">
        <v>19</v>
      </c>
      <c r="B44" t="s">
        <v>14</v>
      </c>
      <c r="C44" t="s">
        <v>13</v>
      </c>
      <c r="D44" t="s">
        <v>7</v>
      </c>
      <c r="E44" t="s">
        <v>33</v>
      </c>
      <c r="F44">
        <v>1</v>
      </c>
      <c r="G44" t="s">
        <v>48</v>
      </c>
      <c r="H44">
        <v>32</v>
      </c>
    </row>
    <row r="45" spans="1:8" x14ac:dyDescent="0.25">
      <c r="A45" t="s">
        <v>5</v>
      </c>
      <c r="B45" t="s">
        <v>14</v>
      </c>
      <c r="C45" t="s">
        <v>9</v>
      </c>
      <c r="D45" t="s">
        <v>10</v>
      </c>
      <c r="E45" t="s">
        <v>28</v>
      </c>
      <c r="F45">
        <v>0</v>
      </c>
      <c r="G45" t="s">
        <v>46</v>
      </c>
      <c r="H45">
        <v>45</v>
      </c>
    </row>
    <row r="46" spans="1:8" x14ac:dyDescent="0.25">
      <c r="A46" t="s">
        <v>5</v>
      </c>
      <c r="B46" t="s">
        <v>14</v>
      </c>
      <c r="C46" t="s">
        <v>9</v>
      </c>
      <c r="D46" t="s">
        <v>10</v>
      </c>
      <c r="E46" t="s">
        <v>28</v>
      </c>
      <c r="F46">
        <v>1</v>
      </c>
      <c r="G46" t="s">
        <v>46</v>
      </c>
      <c r="H46">
        <v>17</v>
      </c>
    </row>
    <row r="47" spans="1:8" x14ac:dyDescent="0.25">
      <c r="A47" t="s">
        <v>5</v>
      </c>
      <c r="B47" t="s">
        <v>14</v>
      </c>
      <c r="C47" t="s">
        <v>9</v>
      </c>
      <c r="D47" t="s">
        <v>10</v>
      </c>
      <c r="E47" t="s">
        <v>28</v>
      </c>
      <c r="F47">
        <v>2</v>
      </c>
      <c r="G47" t="s">
        <v>46</v>
      </c>
      <c r="H47">
        <v>1</v>
      </c>
    </row>
    <row r="48" spans="1:8" x14ac:dyDescent="0.25">
      <c r="A48" t="s">
        <v>5</v>
      </c>
      <c r="B48" t="s">
        <v>14</v>
      </c>
      <c r="C48" t="s">
        <v>9</v>
      </c>
      <c r="D48" t="s">
        <v>10</v>
      </c>
      <c r="E48" t="s">
        <v>28</v>
      </c>
      <c r="F48">
        <v>3</v>
      </c>
      <c r="G48" t="s">
        <v>46</v>
      </c>
      <c r="H48">
        <v>15</v>
      </c>
    </row>
    <row r="49" spans="1:8" x14ac:dyDescent="0.25">
      <c r="A49" t="s">
        <v>5</v>
      </c>
      <c r="B49" t="s">
        <v>14</v>
      </c>
      <c r="C49" t="s">
        <v>9</v>
      </c>
      <c r="D49" t="s">
        <v>10</v>
      </c>
      <c r="E49" t="s">
        <v>28</v>
      </c>
      <c r="F49">
        <v>4</v>
      </c>
      <c r="G49" t="s">
        <v>46</v>
      </c>
      <c r="H49">
        <v>2</v>
      </c>
    </row>
    <row r="50" spans="1:8" x14ac:dyDescent="0.25">
      <c r="A50" t="s">
        <v>5</v>
      </c>
      <c r="B50" t="s">
        <v>14</v>
      </c>
      <c r="C50" t="s">
        <v>9</v>
      </c>
      <c r="D50" t="s">
        <v>10</v>
      </c>
      <c r="E50" t="s">
        <v>28</v>
      </c>
      <c r="F50">
        <v>5</v>
      </c>
      <c r="G50" t="s">
        <v>46</v>
      </c>
      <c r="H50">
        <v>4</v>
      </c>
    </row>
    <row r="51" spans="1:8" x14ac:dyDescent="0.25">
      <c r="A51" t="s">
        <v>5</v>
      </c>
      <c r="B51" t="s">
        <v>14</v>
      </c>
      <c r="C51" t="s">
        <v>9</v>
      </c>
      <c r="D51" t="s">
        <v>10</v>
      </c>
      <c r="E51" t="s">
        <v>28</v>
      </c>
      <c r="F51">
        <v>6</v>
      </c>
      <c r="G51" t="s">
        <v>46</v>
      </c>
      <c r="H51">
        <v>8</v>
      </c>
    </row>
    <row r="52" spans="1:8" x14ac:dyDescent="0.25">
      <c r="A52" t="s">
        <v>5</v>
      </c>
      <c r="B52" t="s">
        <v>14</v>
      </c>
      <c r="C52" t="s">
        <v>9</v>
      </c>
      <c r="D52" t="s">
        <v>11</v>
      </c>
      <c r="E52" t="s">
        <v>28</v>
      </c>
      <c r="F52">
        <v>0</v>
      </c>
      <c r="G52" t="s">
        <v>46</v>
      </c>
      <c r="H52">
        <v>18</v>
      </c>
    </row>
    <row r="53" spans="1:8" x14ac:dyDescent="0.25">
      <c r="A53" t="s">
        <v>5</v>
      </c>
      <c r="B53" t="s">
        <v>14</v>
      </c>
      <c r="C53" t="s">
        <v>9</v>
      </c>
      <c r="D53" t="s">
        <v>11</v>
      </c>
      <c r="E53" t="s">
        <v>28</v>
      </c>
      <c r="F53">
        <v>1</v>
      </c>
      <c r="G53" t="s">
        <v>46</v>
      </c>
      <c r="H53">
        <v>2</v>
      </c>
    </row>
    <row r="54" spans="1:8" x14ac:dyDescent="0.25">
      <c r="A54" t="s">
        <v>5</v>
      </c>
      <c r="B54" t="s">
        <v>14</v>
      </c>
      <c r="C54" t="s">
        <v>9</v>
      </c>
      <c r="D54" t="s">
        <v>11</v>
      </c>
      <c r="E54" t="s">
        <v>28</v>
      </c>
      <c r="F54">
        <v>2</v>
      </c>
      <c r="G54" t="s">
        <v>46</v>
      </c>
      <c r="H54">
        <v>2</v>
      </c>
    </row>
    <row r="55" spans="1:8" x14ac:dyDescent="0.25">
      <c r="A55" t="s">
        <v>5</v>
      </c>
      <c r="B55" t="s">
        <v>14</v>
      </c>
      <c r="C55" t="s">
        <v>9</v>
      </c>
      <c r="D55" t="s">
        <v>11</v>
      </c>
      <c r="E55" t="s">
        <v>28</v>
      </c>
      <c r="F55">
        <v>3</v>
      </c>
      <c r="G55" t="s">
        <v>46</v>
      </c>
      <c r="H55">
        <v>7</v>
      </c>
    </row>
    <row r="56" spans="1:8" x14ac:dyDescent="0.25">
      <c r="A56" t="s">
        <v>5</v>
      </c>
      <c r="B56" t="s">
        <v>14</v>
      </c>
      <c r="C56" t="s">
        <v>9</v>
      </c>
      <c r="D56" t="s">
        <v>11</v>
      </c>
      <c r="E56" t="s">
        <v>28</v>
      </c>
      <c r="F56">
        <v>4</v>
      </c>
      <c r="G56" t="s">
        <v>46</v>
      </c>
      <c r="H56">
        <v>2</v>
      </c>
    </row>
    <row r="57" spans="1:8" x14ac:dyDescent="0.25">
      <c r="A57" t="s">
        <v>5</v>
      </c>
      <c r="B57" t="s">
        <v>14</v>
      </c>
      <c r="C57" t="s">
        <v>9</v>
      </c>
      <c r="D57" t="s">
        <v>11</v>
      </c>
      <c r="E57" t="s">
        <v>28</v>
      </c>
      <c r="F57">
        <v>5</v>
      </c>
      <c r="G57" t="s">
        <v>46</v>
      </c>
      <c r="H57">
        <v>1</v>
      </c>
    </row>
    <row r="58" spans="1:8" x14ac:dyDescent="0.25">
      <c r="A58" t="s">
        <v>5</v>
      </c>
      <c r="B58" t="s">
        <v>14</v>
      </c>
      <c r="C58" t="s">
        <v>9</v>
      </c>
      <c r="D58" t="s">
        <v>11</v>
      </c>
      <c r="E58" t="s">
        <v>28</v>
      </c>
      <c r="F58">
        <v>6</v>
      </c>
      <c r="G58" t="s">
        <v>46</v>
      </c>
      <c r="H58">
        <v>7</v>
      </c>
    </row>
    <row r="59" spans="1:8" x14ac:dyDescent="0.25">
      <c r="A59" t="s">
        <v>16</v>
      </c>
      <c r="B59" t="s">
        <v>14</v>
      </c>
      <c r="C59" t="s">
        <v>9</v>
      </c>
      <c r="D59" t="s">
        <v>7</v>
      </c>
      <c r="E59" t="s">
        <v>32</v>
      </c>
      <c r="F59">
        <v>3</v>
      </c>
      <c r="G59" t="s">
        <v>46</v>
      </c>
      <c r="H59">
        <v>30</v>
      </c>
    </row>
    <row r="60" spans="1:8" x14ac:dyDescent="0.25">
      <c r="A60" t="s">
        <v>16</v>
      </c>
      <c r="B60" t="s">
        <v>14</v>
      </c>
      <c r="C60" t="s">
        <v>9</v>
      </c>
      <c r="D60" t="s">
        <v>7</v>
      </c>
      <c r="E60" t="s">
        <v>32</v>
      </c>
      <c r="F60">
        <v>2</v>
      </c>
      <c r="G60" t="s">
        <v>46</v>
      </c>
      <c r="H60">
        <v>26</v>
      </c>
    </row>
    <row r="61" spans="1:8" x14ac:dyDescent="0.25">
      <c r="A61" t="s">
        <v>5</v>
      </c>
      <c r="B61" t="s">
        <v>14</v>
      </c>
      <c r="C61" t="s">
        <v>13</v>
      </c>
      <c r="D61" t="s">
        <v>10</v>
      </c>
      <c r="E61" t="s">
        <v>28</v>
      </c>
      <c r="F61">
        <v>0</v>
      </c>
      <c r="G61" t="s">
        <v>46</v>
      </c>
      <c r="H61">
        <v>23</v>
      </c>
    </row>
    <row r="62" spans="1:8" x14ac:dyDescent="0.25">
      <c r="A62" t="s">
        <v>5</v>
      </c>
      <c r="B62" t="s">
        <v>14</v>
      </c>
      <c r="C62" t="s">
        <v>13</v>
      </c>
      <c r="D62" t="s">
        <v>10</v>
      </c>
      <c r="E62" t="s">
        <v>28</v>
      </c>
      <c r="F62">
        <v>1</v>
      </c>
      <c r="G62" t="s">
        <v>46</v>
      </c>
      <c r="H62">
        <v>4</v>
      </c>
    </row>
    <row r="63" spans="1:8" x14ac:dyDescent="0.25">
      <c r="A63" t="s">
        <v>5</v>
      </c>
      <c r="B63" t="s">
        <v>14</v>
      </c>
      <c r="C63" t="s">
        <v>13</v>
      </c>
      <c r="D63" t="s">
        <v>10</v>
      </c>
      <c r="E63" t="s">
        <v>28</v>
      </c>
      <c r="F63">
        <v>4</v>
      </c>
      <c r="G63" t="s">
        <v>46</v>
      </c>
      <c r="H63">
        <v>2</v>
      </c>
    </row>
    <row r="64" spans="1:8" x14ac:dyDescent="0.25">
      <c r="A64" t="s">
        <v>5</v>
      </c>
      <c r="B64" t="s">
        <v>14</v>
      </c>
      <c r="C64" t="s">
        <v>13</v>
      </c>
      <c r="D64" t="s">
        <v>11</v>
      </c>
      <c r="E64" t="s">
        <v>28</v>
      </c>
      <c r="F64">
        <v>0</v>
      </c>
      <c r="G64" t="s">
        <v>46</v>
      </c>
      <c r="H64">
        <v>11</v>
      </c>
    </row>
    <row r="65" spans="1:8" x14ac:dyDescent="0.25">
      <c r="A65" t="s">
        <v>5</v>
      </c>
      <c r="B65" t="s">
        <v>14</v>
      </c>
      <c r="C65" t="s">
        <v>13</v>
      </c>
      <c r="D65" t="s">
        <v>11</v>
      </c>
      <c r="E65" t="s">
        <v>28</v>
      </c>
      <c r="F65">
        <v>2</v>
      </c>
      <c r="G65" t="s">
        <v>46</v>
      </c>
      <c r="H65">
        <v>1</v>
      </c>
    </row>
    <row r="66" spans="1:8" x14ac:dyDescent="0.25">
      <c r="A66" t="s">
        <v>5</v>
      </c>
      <c r="B66" t="s">
        <v>14</v>
      </c>
      <c r="C66" t="s">
        <v>13</v>
      </c>
      <c r="D66" t="s">
        <v>11</v>
      </c>
      <c r="E66" t="s">
        <v>28</v>
      </c>
      <c r="F66">
        <v>6</v>
      </c>
      <c r="G66" t="s">
        <v>46</v>
      </c>
      <c r="H66">
        <v>1</v>
      </c>
    </row>
    <row r="67" spans="1:8" x14ac:dyDescent="0.25">
      <c r="A67" t="s">
        <v>5</v>
      </c>
      <c r="B67" t="s">
        <v>14</v>
      </c>
      <c r="C67" t="s">
        <v>13</v>
      </c>
      <c r="D67" t="s">
        <v>12</v>
      </c>
      <c r="E67" t="s">
        <v>28</v>
      </c>
      <c r="F67">
        <v>0</v>
      </c>
      <c r="G67" t="s">
        <v>46</v>
      </c>
      <c r="H67">
        <v>1</v>
      </c>
    </row>
    <row r="68" spans="1:8" x14ac:dyDescent="0.25">
      <c r="A68" t="s">
        <v>5</v>
      </c>
      <c r="B68" t="s">
        <v>47</v>
      </c>
      <c r="C68" t="s">
        <v>6</v>
      </c>
      <c r="D68" t="s">
        <v>10</v>
      </c>
      <c r="E68" t="s">
        <v>28</v>
      </c>
      <c r="F68">
        <v>2</v>
      </c>
      <c r="G68" t="s">
        <v>46</v>
      </c>
      <c r="H68">
        <v>1</v>
      </c>
    </row>
    <row r="69" spans="1:8" x14ac:dyDescent="0.25">
      <c r="A69" t="s">
        <v>5</v>
      </c>
      <c r="B69" t="s">
        <v>47</v>
      </c>
      <c r="C69" t="s">
        <v>9</v>
      </c>
      <c r="D69" t="s">
        <v>7</v>
      </c>
      <c r="E69" t="s">
        <v>28</v>
      </c>
      <c r="F69">
        <v>0</v>
      </c>
      <c r="G69" t="s">
        <v>46</v>
      </c>
      <c r="H69">
        <v>5</v>
      </c>
    </row>
    <row r="70" spans="1:8" x14ac:dyDescent="0.25">
      <c r="A70" t="s">
        <v>5</v>
      </c>
      <c r="B70" t="s">
        <v>47</v>
      </c>
      <c r="C70" t="s">
        <v>9</v>
      </c>
      <c r="D70" t="s">
        <v>7</v>
      </c>
      <c r="E70" t="s">
        <v>28</v>
      </c>
      <c r="F70">
        <v>2</v>
      </c>
      <c r="G70" t="s">
        <v>46</v>
      </c>
      <c r="H70">
        <v>1</v>
      </c>
    </row>
    <row r="71" spans="1:8" x14ac:dyDescent="0.25">
      <c r="A71" t="s">
        <v>5</v>
      </c>
      <c r="B71" t="s">
        <v>47</v>
      </c>
      <c r="C71" t="s">
        <v>9</v>
      </c>
      <c r="D71" t="s">
        <v>7</v>
      </c>
      <c r="E71" t="s">
        <v>28</v>
      </c>
      <c r="F71">
        <v>3</v>
      </c>
      <c r="G71" t="s">
        <v>46</v>
      </c>
      <c r="H71">
        <v>2</v>
      </c>
    </row>
    <row r="72" spans="1:8" x14ac:dyDescent="0.25">
      <c r="A72" t="s">
        <v>5</v>
      </c>
      <c r="B72" t="s">
        <v>47</v>
      </c>
      <c r="C72" t="s">
        <v>9</v>
      </c>
      <c r="D72" t="s">
        <v>7</v>
      </c>
      <c r="E72" t="s">
        <v>28</v>
      </c>
      <c r="F72">
        <v>4</v>
      </c>
      <c r="G72" t="s">
        <v>46</v>
      </c>
      <c r="H72">
        <v>1</v>
      </c>
    </row>
    <row r="73" spans="1:8" x14ac:dyDescent="0.25">
      <c r="A73" t="s">
        <v>5</v>
      </c>
      <c r="B73" t="s">
        <v>47</v>
      </c>
      <c r="C73" t="s">
        <v>9</v>
      </c>
      <c r="D73" t="s">
        <v>7</v>
      </c>
      <c r="E73" t="s">
        <v>28</v>
      </c>
      <c r="F73">
        <v>6</v>
      </c>
      <c r="G73" t="s">
        <v>46</v>
      </c>
      <c r="H73">
        <v>2</v>
      </c>
    </row>
    <row r="74" spans="1:8" x14ac:dyDescent="0.25">
      <c r="A74" t="s">
        <v>5</v>
      </c>
      <c r="B74" t="s">
        <v>47</v>
      </c>
      <c r="C74" t="s">
        <v>9</v>
      </c>
      <c r="D74" t="s">
        <v>10</v>
      </c>
      <c r="E74" t="s">
        <v>28</v>
      </c>
      <c r="F74">
        <v>0</v>
      </c>
      <c r="G74" t="s">
        <v>46</v>
      </c>
      <c r="H74">
        <v>30</v>
      </c>
    </row>
    <row r="75" spans="1:8" x14ac:dyDescent="0.25">
      <c r="A75" t="s">
        <v>5</v>
      </c>
      <c r="B75" t="s">
        <v>47</v>
      </c>
      <c r="C75" t="s">
        <v>9</v>
      </c>
      <c r="D75" t="s">
        <v>10</v>
      </c>
      <c r="E75" t="s">
        <v>28</v>
      </c>
      <c r="F75">
        <v>1</v>
      </c>
      <c r="G75" t="s">
        <v>46</v>
      </c>
      <c r="H75">
        <v>4</v>
      </c>
    </row>
    <row r="76" spans="1:8" x14ac:dyDescent="0.25">
      <c r="A76" t="s">
        <v>5</v>
      </c>
      <c r="B76" t="s">
        <v>47</v>
      </c>
      <c r="C76" t="s">
        <v>9</v>
      </c>
      <c r="D76" t="s">
        <v>10</v>
      </c>
      <c r="E76" t="s">
        <v>28</v>
      </c>
      <c r="F76">
        <v>2</v>
      </c>
      <c r="G76" t="s">
        <v>46</v>
      </c>
      <c r="H76">
        <v>4</v>
      </c>
    </row>
    <row r="77" spans="1:8" x14ac:dyDescent="0.25">
      <c r="A77" t="s">
        <v>5</v>
      </c>
      <c r="B77" t="s">
        <v>47</v>
      </c>
      <c r="C77" t="s">
        <v>9</v>
      </c>
      <c r="D77" t="s">
        <v>10</v>
      </c>
      <c r="E77" t="s">
        <v>28</v>
      </c>
      <c r="F77">
        <v>3</v>
      </c>
      <c r="G77" t="s">
        <v>46</v>
      </c>
      <c r="H77">
        <v>9</v>
      </c>
    </row>
    <row r="78" spans="1:8" x14ac:dyDescent="0.25">
      <c r="A78" t="s">
        <v>5</v>
      </c>
      <c r="B78" t="s">
        <v>47</v>
      </c>
      <c r="C78" t="s">
        <v>9</v>
      </c>
      <c r="D78" t="s">
        <v>10</v>
      </c>
      <c r="E78" t="s">
        <v>28</v>
      </c>
      <c r="F78">
        <v>6</v>
      </c>
      <c r="G78" t="s">
        <v>46</v>
      </c>
      <c r="H78">
        <v>4</v>
      </c>
    </row>
    <row r="79" spans="1:8" x14ac:dyDescent="0.25">
      <c r="A79" t="s">
        <v>5</v>
      </c>
      <c r="B79" t="s">
        <v>47</v>
      </c>
      <c r="C79" t="s">
        <v>9</v>
      </c>
      <c r="D79" t="s">
        <v>11</v>
      </c>
      <c r="E79" t="s">
        <v>28</v>
      </c>
      <c r="F79">
        <v>0</v>
      </c>
      <c r="G79" t="s">
        <v>46</v>
      </c>
      <c r="H79">
        <v>1</v>
      </c>
    </row>
    <row r="80" spans="1:8" x14ac:dyDescent="0.25">
      <c r="A80" t="s">
        <v>5</v>
      </c>
      <c r="B80" t="s">
        <v>47</v>
      </c>
      <c r="C80" t="s">
        <v>13</v>
      </c>
      <c r="D80" t="s">
        <v>7</v>
      </c>
      <c r="E80" t="s">
        <v>28</v>
      </c>
      <c r="F80">
        <v>0</v>
      </c>
      <c r="G80" t="s">
        <v>46</v>
      </c>
      <c r="H80">
        <v>2</v>
      </c>
    </row>
    <row r="81" spans="1:8" x14ac:dyDescent="0.25">
      <c r="A81" t="s">
        <v>5</v>
      </c>
      <c r="B81" t="s">
        <v>47</v>
      </c>
      <c r="C81" t="s">
        <v>13</v>
      </c>
      <c r="D81" t="s">
        <v>10</v>
      </c>
      <c r="E81" t="s">
        <v>28</v>
      </c>
      <c r="F81">
        <v>0</v>
      </c>
      <c r="G81" t="s">
        <v>46</v>
      </c>
      <c r="H81">
        <v>11</v>
      </c>
    </row>
    <row r="82" spans="1:8" x14ac:dyDescent="0.25">
      <c r="A82" t="s">
        <v>5</v>
      </c>
      <c r="B82" t="s">
        <v>47</v>
      </c>
      <c r="C82" t="s">
        <v>13</v>
      </c>
      <c r="D82" t="s">
        <v>10</v>
      </c>
      <c r="E82" t="s">
        <v>28</v>
      </c>
      <c r="F82">
        <v>1</v>
      </c>
      <c r="G82" t="s">
        <v>46</v>
      </c>
      <c r="H82">
        <v>1</v>
      </c>
    </row>
    <row r="83" spans="1:8" x14ac:dyDescent="0.25">
      <c r="A83" t="s">
        <v>5</v>
      </c>
      <c r="B83" t="s">
        <v>47</v>
      </c>
      <c r="C83" t="s">
        <v>13</v>
      </c>
      <c r="D83" t="s">
        <v>11</v>
      </c>
      <c r="E83" t="s">
        <v>28</v>
      </c>
      <c r="F83">
        <v>0</v>
      </c>
      <c r="G83" t="s">
        <v>46</v>
      </c>
      <c r="H83">
        <v>1</v>
      </c>
    </row>
    <row r="84" spans="1:8" x14ac:dyDescent="0.25">
      <c r="A84" t="s">
        <v>5</v>
      </c>
      <c r="B84" t="s">
        <v>47</v>
      </c>
      <c r="C84" t="s">
        <v>13</v>
      </c>
      <c r="D84" t="s">
        <v>11</v>
      </c>
      <c r="E84" t="s">
        <v>28</v>
      </c>
      <c r="F84">
        <v>2</v>
      </c>
      <c r="G84" t="s">
        <v>46</v>
      </c>
      <c r="H84">
        <v>1</v>
      </c>
    </row>
    <row r="85" spans="1:8" x14ac:dyDescent="0.25">
      <c r="A85" t="s">
        <v>15</v>
      </c>
      <c r="B85" t="s">
        <v>45</v>
      </c>
      <c r="C85" t="s">
        <v>9</v>
      </c>
      <c r="D85" t="s">
        <v>7</v>
      </c>
      <c r="E85" t="s">
        <v>30</v>
      </c>
      <c r="F85">
        <v>0</v>
      </c>
      <c r="G85" t="s">
        <v>46</v>
      </c>
      <c r="H85">
        <v>10</v>
      </c>
    </row>
    <row r="86" spans="1:8" x14ac:dyDescent="0.25">
      <c r="A86" t="s">
        <v>15</v>
      </c>
      <c r="B86" t="s">
        <v>45</v>
      </c>
      <c r="C86" t="s">
        <v>9</v>
      </c>
      <c r="D86" t="s">
        <v>7</v>
      </c>
      <c r="E86" t="s">
        <v>30</v>
      </c>
      <c r="F86">
        <v>1</v>
      </c>
      <c r="G86" t="s">
        <v>46</v>
      </c>
      <c r="H86">
        <v>6</v>
      </c>
    </row>
    <row r="87" spans="1:8" x14ac:dyDescent="0.25">
      <c r="A87" t="s">
        <v>15</v>
      </c>
      <c r="B87" t="s">
        <v>45</v>
      </c>
      <c r="C87" t="s">
        <v>9</v>
      </c>
      <c r="D87" t="s">
        <v>7</v>
      </c>
      <c r="E87" t="s">
        <v>30</v>
      </c>
      <c r="F87">
        <v>2</v>
      </c>
      <c r="G87" t="s">
        <v>46</v>
      </c>
      <c r="H87">
        <v>2</v>
      </c>
    </row>
    <row r="88" spans="1:8" x14ac:dyDescent="0.25">
      <c r="A88" t="s">
        <v>15</v>
      </c>
      <c r="B88" t="s">
        <v>45</v>
      </c>
      <c r="C88" t="s">
        <v>9</v>
      </c>
      <c r="D88" t="s">
        <v>7</v>
      </c>
      <c r="E88" t="s">
        <v>30</v>
      </c>
      <c r="F88">
        <v>3</v>
      </c>
      <c r="G88" t="s">
        <v>46</v>
      </c>
      <c r="H88">
        <v>3</v>
      </c>
    </row>
    <row r="89" spans="1:8" x14ac:dyDescent="0.25">
      <c r="A89" t="s">
        <v>15</v>
      </c>
      <c r="B89" t="s">
        <v>45</v>
      </c>
      <c r="C89" t="s">
        <v>9</v>
      </c>
      <c r="D89" t="s">
        <v>7</v>
      </c>
      <c r="E89" t="s">
        <v>30</v>
      </c>
      <c r="F89">
        <v>5</v>
      </c>
      <c r="G89" t="s">
        <v>46</v>
      </c>
      <c r="H89">
        <v>1</v>
      </c>
    </row>
    <row r="90" spans="1:8" x14ac:dyDescent="0.25">
      <c r="A90" t="s">
        <v>15</v>
      </c>
      <c r="B90" t="s">
        <v>45</v>
      </c>
      <c r="C90" t="s">
        <v>9</v>
      </c>
      <c r="D90" t="s">
        <v>10</v>
      </c>
      <c r="E90" t="s">
        <v>30</v>
      </c>
      <c r="F90">
        <v>0</v>
      </c>
      <c r="G90" t="s">
        <v>46</v>
      </c>
      <c r="H90">
        <v>5</v>
      </c>
    </row>
    <row r="91" spans="1:8" x14ac:dyDescent="0.25">
      <c r="A91" t="s">
        <v>15</v>
      </c>
      <c r="B91" t="s">
        <v>45</v>
      </c>
      <c r="C91" t="s">
        <v>9</v>
      </c>
      <c r="D91" t="s">
        <v>10</v>
      </c>
      <c r="E91" t="s">
        <v>30</v>
      </c>
      <c r="F91">
        <v>1</v>
      </c>
      <c r="G91" t="s">
        <v>46</v>
      </c>
      <c r="H91">
        <v>2</v>
      </c>
    </row>
    <row r="92" spans="1:8" x14ac:dyDescent="0.25">
      <c r="A92" t="s">
        <v>15</v>
      </c>
      <c r="B92" t="s">
        <v>45</v>
      </c>
      <c r="C92" t="s">
        <v>9</v>
      </c>
      <c r="D92" t="s">
        <v>11</v>
      </c>
      <c r="E92" t="s">
        <v>30</v>
      </c>
      <c r="F92">
        <v>0</v>
      </c>
      <c r="G92" t="s">
        <v>46</v>
      </c>
      <c r="H92">
        <v>1</v>
      </c>
    </row>
    <row r="93" spans="1:8" x14ac:dyDescent="0.25">
      <c r="A93" t="s">
        <v>15</v>
      </c>
      <c r="B93" t="s">
        <v>45</v>
      </c>
      <c r="C93" t="s">
        <v>9</v>
      </c>
      <c r="D93" t="s">
        <v>8</v>
      </c>
      <c r="E93" t="s">
        <v>30</v>
      </c>
      <c r="F93">
        <v>0</v>
      </c>
      <c r="G93" t="s">
        <v>46</v>
      </c>
      <c r="H93">
        <v>6</v>
      </c>
    </row>
    <row r="94" spans="1:8" x14ac:dyDescent="0.25">
      <c r="A94" t="s">
        <v>15</v>
      </c>
      <c r="B94" t="s">
        <v>45</v>
      </c>
      <c r="C94" t="s">
        <v>9</v>
      </c>
      <c r="D94" t="s">
        <v>8</v>
      </c>
      <c r="E94" t="s">
        <v>30</v>
      </c>
      <c r="F94">
        <v>2</v>
      </c>
      <c r="G94" t="s">
        <v>46</v>
      </c>
      <c r="H94">
        <v>4</v>
      </c>
    </row>
    <row r="95" spans="1:8" x14ac:dyDescent="0.25">
      <c r="A95" t="s">
        <v>15</v>
      </c>
      <c r="B95" t="s">
        <v>45</v>
      </c>
      <c r="C95" t="s">
        <v>9</v>
      </c>
      <c r="D95" t="s">
        <v>8</v>
      </c>
      <c r="E95" t="s">
        <v>30</v>
      </c>
      <c r="F95">
        <v>3</v>
      </c>
      <c r="G95" t="s">
        <v>46</v>
      </c>
      <c r="H95">
        <v>3</v>
      </c>
    </row>
    <row r="96" spans="1:8" x14ac:dyDescent="0.25">
      <c r="A96" t="s">
        <v>15</v>
      </c>
      <c r="B96" t="s">
        <v>45</v>
      </c>
      <c r="C96" t="s">
        <v>9</v>
      </c>
      <c r="D96" t="s">
        <v>8</v>
      </c>
      <c r="E96" t="s">
        <v>30</v>
      </c>
      <c r="F96">
        <v>6</v>
      </c>
      <c r="G96" t="s">
        <v>46</v>
      </c>
      <c r="H96">
        <v>2</v>
      </c>
    </row>
    <row r="97" spans="1:8" x14ac:dyDescent="0.25">
      <c r="A97" t="s">
        <v>15</v>
      </c>
      <c r="B97" t="s">
        <v>45</v>
      </c>
      <c r="C97" t="s">
        <v>13</v>
      </c>
      <c r="D97" t="s">
        <v>7</v>
      </c>
      <c r="E97" t="s">
        <v>30</v>
      </c>
      <c r="F97">
        <v>0</v>
      </c>
      <c r="G97" t="s">
        <v>46</v>
      </c>
      <c r="H97">
        <v>6</v>
      </c>
    </row>
    <row r="98" spans="1:8" x14ac:dyDescent="0.25">
      <c r="A98" t="s">
        <v>15</v>
      </c>
      <c r="B98" t="s">
        <v>45</v>
      </c>
      <c r="C98" t="s">
        <v>13</v>
      </c>
      <c r="D98" t="s">
        <v>7</v>
      </c>
      <c r="E98" t="s">
        <v>30</v>
      </c>
      <c r="F98">
        <v>1</v>
      </c>
      <c r="G98" t="s">
        <v>46</v>
      </c>
      <c r="H98">
        <v>1</v>
      </c>
    </row>
    <row r="99" spans="1:8" x14ac:dyDescent="0.25">
      <c r="A99" t="s">
        <v>15</v>
      </c>
      <c r="B99" t="s">
        <v>45</v>
      </c>
      <c r="C99" t="s">
        <v>13</v>
      </c>
      <c r="D99" t="s">
        <v>7</v>
      </c>
      <c r="E99" t="s">
        <v>30</v>
      </c>
      <c r="F99">
        <v>3</v>
      </c>
      <c r="G99" t="s">
        <v>46</v>
      </c>
      <c r="H99">
        <v>1</v>
      </c>
    </row>
    <row r="100" spans="1:8" x14ac:dyDescent="0.25">
      <c r="A100" t="s">
        <v>15</v>
      </c>
      <c r="B100" t="s">
        <v>45</v>
      </c>
      <c r="C100" t="s">
        <v>13</v>
      </c>
      <c r="D100" t="s">
        <v>7</v>
      </c>
      <c r="E100" t="s">
        <v>30</v>
      </c>
      <c r="F100">
        <v>5</v>
      </c>
      <c r="G100" t="s">
        <v>46</v>
      </c>
      <c r="H100">
        <v>2</v>
      </c>
    </row>
    <row r="101" spans="1:8" x14ac:dyDescent="0.25">
      <c r="A101" t="s">
        <v>15</v>
      </c>
      <c r="B101" t="s">
        <v>45</v>
      </c>
      <c r="C101" t="s">
        <v>13</v>
      </c>
      <c r="D101" t="s">
        <v>10</v>
      </c>
      <c r="E101" t="s">
        <v>30</v>
      </c>
      <c r="F101">
        <v>0</v>
      </c>
      <c r="G101" t="s">
        <v>46</v>
      </c>
      <c r="H101">
        <v>1</v>
      </c>
    </row>
    <row r="102" spans="1:8" x14ac:dyDescent="0.25">
      <c r="A102" t="s">
        <v>15</v>
      </c>
      <c r="B102" t="s">
        <v>45</v>
      </c>
      <c r="C102" t="s">
        <v>13</v>
      </c>
      <c r="D102" t="s">
        <v>10</v>
      </c>
      <c r="E102" t="s">
        <v>30</v>
      </c>
      <c r="F102">
        <v>4</v>
      </c>
      <c r="G102" t="s">
        <v>46</v>
      </c>
      <c r="H102">
        <v>1</v>
      </c>
    </row>
    <row r="103" spans="1:8" x14ac:dyDescent="0.25">
      <c r="A103" t="s">
        <v>15</v>
      </c>
      <c r="B103" t="s">
        <v>45</v>
      </c>
      <c r="C103" t="s">
        <v>13</v>
      </c>
      <c r="D103" t="s">
        <v>11</v>
      </c>
      <c r="E103" t="s">
        <v>30</v>
      </c>
      <c r="F103">
        <v>0</v>
      </c>
      <c r="G103" t="s">
        <v>46</v>
      </c>
      <c r="H103">
        <v>1</v>
      </c>
    </row>
    <row r="104" spans="1:8" x14ac:dyDescent="0.25">
      <c r="A104" t="s">
        <v>15</v>
      </c>
      <c r="B104" t="s">
        <v>45</v>
      </c>
      <c r="C104" t="s">
        <v>13</v>
      </c>
      <c r="D104" t="s">
        <v>8</v>
      </c>
      <c r="E104" t="s">
        <v>30</v>
      </c>
      <c r="F104">
        <v>0</v>
      </c>
      <c r="G104" t="s">
        <v>46</v>
      </c>
      <c r="H104">
        <v>2</v>
      </c>
    </row>
    <row r="105" spans="1:8" x14ac:dyDescent="0.25">
      <c r="A105" t="s">
        <v>16</v>
      </c>
      <c r="B105" t="s">
        <v>14</v>
      </c>
      <c r="C105" t="s">
        <v>9</v>
      </c>
      <c r="D105" t="s">
        <v>7</v>
      </c>
      <c r="E105" t="s">
        <v>32</v>
      </c>
      <c r="F105">
        <v>0</v>
      </c>
      <c r="G105" t="s">
        <v>48</v>
      </c>
      <c r="H105">
        <v>22</v>
      </c>
    </row>
    <row r="106" spans="1:8" x14ac:dyDescent="0.25">
      <c r="A106" t="s">
        <v>19</v>
      </c>
      <c r="B106" t="s">
        <v>14</v>
      </c>
      <c r="C106" t="s">
        <v>6</v>
      </c>
      <c r="D106" t="s">
        <v>7</v>
      </c>
      <c r="E106" t="s">
        <v>33</v>
      </c>
      <c r="F106">
        <v>0</v>
      </c>
      <c r="G106" t="s">
        <v>48</v>
      </c>
      <c r="H106">
        <v>21</v>
      </c>
    </row>
    <row r="107" spans="1:8" x14ac:dyDescent="0.25">
      <c r="A107" t="s">
        <v>15</v>
      </c>
      <c r="B107" t="s">
        <v>14</v>
      </c>
      <c r="C107" t="s">
        <v>6</v>
      </c>
      <c r="D107" t="s">
        <v>10</v>
      </c>
      <c r="E107" t="s">
        <v>32</v>
      </c>
      <c r="F107">
        <v>0</v>
      </c>
      <c r="G107" t="s">
        <v>48</v>
      </c>
      <c r="H107">
        <v>8</v>
      </c>
    </row>
    <row r="108" spans="1:8" x14ac:dyDescent="0.25">
      <c r="A108" t="s">
        <v>15</v>
      </c>
      <c r="B108" t="s">
        <v>14</v>
      </c>
      <c r="C108" t="s">
        <v>6</v>
      </c>
      <c r="D108" t="s">
        <v>10</v>
      </c>
      <c r="E108" t="s">
        <v>32</v>
      </c>
      <c r="F108">
        <v>1</v>
      </c>
      <c r="G108" t="s">
        <v>48</v>
      </c>
      <c r="H108">
        <v>4</v>
      </c>
    </row>
    <row r="109" spans="1:8" x14ac:dyDescent="0.25">
      <c r="A109" t="s">
        <v>15</v>
      </c>
      <c r="B109" t="s">
        <v>14</v>
      </c>
      <c r="C109" t="s">
        <v>6</v>
      </c>
      <c r="D109" t="s">
        <v>10</v>
      </c>
      <c r="E109" t="s">
        <v>32</v>
      </c>
      <c r="F109">
        <v>6</v>
      </c>
      <c r="G109" t="s">
        <v>46</v>
      </c>
      <c r="H109">
        <v>1</v>
      </c>
    </row>
    <row r="110" spans="1:8" x14ac:dyDescent="0.25">
      <c r="A110" t="s">
        <v>15</v>
      </c>
      <c r="B110" t="s">
        <v>14</v>
      </c>
      <c r="C110" t="s">
        <v>6</v>
      </c>
      <c r="D110" t="s">
        <v>11</v>
      </c>
      <c r="E110" t="s">
        <v>32</v>
      </c>
      <c r="F110">
        <v>0</v>
      </c>
      <c r="G110" t="s">
        <v>48</v>
      </c>
      <c r="H110">
        <v>3</v>
      </c>
    </row>
    <row r="111" spans="1:8" x14ac:dyDescent="0.25">
      <c r="A111" t="s">
        <v>15</v>
      </c>
      <c r="B111" t="s">
        <v>14</v>
      </c>
      <c r="C111" t="s">
        <v>6</v>
      </c>
      <c r="D111" t="s">
        <v>11</v>
      </c>
      <c r="E111" t="s">
        <v>32</v>
      </c>
      <c r="F111">
        <v>1</v>
      </c>
      <c r="G111" t="s">
        <v>48</v>
      </c>
      <c r="H111">
        <v>1</v>
      </c>
    </row>
    <row r="112" spans="1:8" x14ac:dyDescent="0.25">
      <c r="A112" t="s">
        <v>15</v>
      </c>
      <c r="B112" t="s">
        <v>14</v>
      </c>
      <c r="C112" t="s">
        <v>6</v>
      </c>
      <c r="D112" t="s">
        <v>11</v>
      </c>
      <c r="E112" t="s">
        <v>32</v>
      </c>
      <c r="F112">
        <v>2</v>
      </c>
      <c r="G112" t="s">
        <v>46</v>
      </c>
      <c r="H112">
        <v>1</v>
      </c>
    </row>
    <row r="113" spans="1:8" x14ac:dyDescent="0.25">
      <c r="A113" t="s">
        <v>16</v>
      </c>
      <c r="B113" t="s">
        <v>14</v>
      </c>
      <c r="C113" t="s">
        <v>6</v>
      </c>
      <c r="D113" t="s">
        <v>7</v>
      </c>
      <c r="E113" t="s">
        <v>32</v>
      </c>
      <c r="F113">
        <v>1</v>
      </c>
      <c r="G113" t="s">
        <v>48</v>
      </c>
      <c r="H113">
        <v>19</v>
      </c>
    </row>
    <row r="114" spans="1:8" x14ac:dyDescent="0.25">
      <c r="A114" t="s">
        <v>16</v>
      </c>
      <c r="B114" t="s">
        <v>14</v>
      </c>
      <c r="C114" t="s">
        <v>13</v>
      </c>
      <c r="D114" t="s">
        <v>7</v>
      </c>
      <c r="E114" t="s">
        <v>32</v>
      </c>
      <c r="F114">
        <v>2</v>
      </c>
      <c r="G114" t="s">
        <v>46</v>
      </c>
      <c r="H114">
        <v>18</v>
      </c>
    </row>
    <row r="115" spans="1:8" x14ac:dyDescent="0.25">
      <c r="A115" t="s">
        <v>19</v>
      </c>
      <c r="B115" t="s">
        <v>14</v>
      </c>
      <c r="C115" t="s">
        <v>9</v>
      </c>
      <c r="D115" t="s">
        <v>7</v>
      </c>
      <c r="E115" t="s">
        <v>33</v>
      </c>
      <c r="F115">
        <v>3</v>
      </c>
      <c r="G115" t="s">
        <v>46</v>
      </c>
      <c r="H115">
        <v>18</v>
      </c>
    </row>
    <row r="116" spans="1:8" x14ac:dyDescent="0.25">
      <c r="A116" t="s">
        <v>15</v>
      </c>
      <c r="B116" t="s">
        <v>14</v>
      </c>
      <c r="C116" t="s">
        <v>13</v>
      </c>
      <c r="D116" t="s">
        <v>7</v>
      </c>
      <c r="E116" t="s">
        <v>32</v>
      </c>
      <c r="F116">
        <v>0</v>
      </c>
      <c r="G116" t="s">
        <v>48</v>
      </c>
      <c r="H116">
        <v>17</v>
      </c>
    </row>
    <row r="117" spans="1:8" x14ac:dyDescent="0.25">
      <c r="A117" t="s">
        <v>16</v>
      </c>
      <c r="B117" t="s">
        <v>14</v>
      </c>
      <c r="C117" t="s">
        <v>13</v>
      </c>
      <c r="D117" t="s">
        <v>7</v>
      </c>
      <c r="E117" t="s">
        <v>32</v>
      </c>
      <c r="F117">
        <v>3</v>
      </c>
      <c r="G117" t="s">
        <v>46</v>
      </c>
      <c r="H117">
        <v>16</v>
      </c>
    </row>
    <row r="118" spans="1:8" x14ac:dyDescent="0.25">
      <c r="A118" t="s">
        <v>15</v>
      </c>
      <c r="B118" t="s">
        <v>14</v>
      </c>
      <c r="C118" t="s">
        <v>9</v>
      </c>
      <c r="D118" t="s">
        <v>10</v>
      </c>
      <c r="E118" t="s">
        <v>32</v>
      </c>
      <c r="F118">
        <v>0</v>
      </c>
      <c r="G118" t="s">
        <v>48</v>
      </c>
      <c r="H118">
        <v>2</v>
      </c>
    </row>
    <row r="119" spans="1:8" x14ac:dyDescent="0.25">
      <c r="A119" t="s">
        <v>15</v>
      </c>
      <c r="B119" t="s">
        <v>14</v>
      </c>
      <c r="C119" t="s">
        <v>9</v>
      </c>
      <c r="D119" t="s">
        <v>10</v>
      </c>
      <c r="E119" t="s">
        <v>32</v>
      </c>
      <c r="F119">
        <v>1</v>
      </c>
      <c r="G119" t="s">
        <v>48</v>
      </c>
      <c r="H119">
        <v>1</v>
      </c>
    </row>
    <row r="120" spans="1:8" x14ac:dyDescent="0.25">
      <c r="A120" t="s">
        <v>15</v>
      </c>
      <c r="B120" t="s">
        <v>14</v>
      </c>
      <c r="C120" t="s">
        <v>9</v>
      </c>
      <c r="D120" t="s">
        <v>10</v>
      </c>
      <c r="E120" t="s">
        <v>32</v>
      </c>
      <c r="F120">
        <v>2</v>
      </c>
      <c r="G120" t="s">
        <v>46</v>
      </c>
      <c r="H120">
        <v>3</v>
      </c>
    </row>
    <row r="121" spans="1:8" x14ac:dyDescent="0.25">
      <c r="A121" t="s">
        <v>15</v>
      </c>
      <c r="B121" t="s">
        <v>14</v>
      </c>
      <c r="C121" t="s">
        <v>9</v>
      </c>
      <c r="D121" t="s">
        <v>10</v>
      </c>
      <c r="E121" t="s">
        <v>32</v>
      </c>
      <c r="F121">
        <v>3</v>
      </c>
      <c r="G121" t="s">
        <v>46</v>
      </c>
      <c r="H121">
        <v>1</v>
      </c>
    </row>
    <row r="122" spans="1:8" x14ac:dyDescent="0.25">
      <c r="A122" t="s">
        <v>15</v>
      </c>
      <c r="B122" t="s">
        <v>14</v>
      </c>
      <c r="C122" t="s">
        <v>9</v>
      </c>
      <c r="D122" t="s">
        <v>10</v>
      </c>
      <c r="E122" t="s">
        <v>32</v>
      </c>
      <c r="F122">
        <v>4</v>
      </c>
      <c r="G122" t="s">
        <v>46</v>
      </c>
      <c r="H122">
        <v>3</v>
      </c>
    </row>
    <row r="123" spans="1:8" x14ac:dyDescent="0.25">
      <c r="A123" t="s">
        <v>15</v>
      </c>
      <c r="B123" t="s">
        <v>14</v>
      </c>
      <c r="C123" t="s">
        <v>9</v>
      </c>
      <c r="D123" t="s">
        <v>10</v>
      </c>
      <c r="E123" t="s">
        <v>32</v>
      </c>
      <c r="F123">
        <v>5</v>
      </c>
      <c r="G123" t="s">
        <v>46</v>
      </c>
      <c r="H123">
        <v>1</v>
      </c>
    </row>
    <row r="124" spans="1:8" x14ac:dyDescent="0.25">
      <c r="A124" t="s">
        <v>15</v>
      </c>
      <c r="B124" t="s">
        <v>14</v>
      </c>
      <c r="C124" t="s">
        <v>9</v>
      </c>
      <c r="D124" t="s">
        <v>10</v>
      </c>
      <c r="E124" t="s">
        <v>32</v>
      </c>
      <c r="F124">
        <v>6</v>
      </c>
      <c r="G124" t="s">
        <v>46</v>
      </c>
      <c r="H124">
        <v>2</v>
      </c>
    </row>
    <row r="125" spans="1:8" x14ac:dyDescent="0.25">
      <c r="A125" t="s">
        <v>15</v>
      </c>
      <c r="B125" t="s">
        <v>14</v>
      </c>
      <c r="C125" t="s">
        <v>9</v>
      </c>
      <c r="D125" t="s">
        <v>11</v>
      </c>
      <c r="E125" t="s">
        <v>32</v>
      </c>
      <c r="F125">
        <v>0</v>
      </c>
      <c r="G125" t="s">
        <v>48</v>
      </c>
      <c r="H125">
        <v>2</v>
      </c>
    </row>
    <row r="126" spans="1:8" x14ac:dyDescent="0.25">
      <c r="A126" t="s">
        <v>15</v>
      </c>
      <c r="B126" t="s">
        <v>14</v>
      </c>
      <c r="C126" t="s">
        <v>9</v>
      </c>
      <c r="D126" t="s">
        <v>11</v>
      </c>
      <c r="E126" t="s">
        <v>32</v>
      </c>
      <c r="F126">
        <v>2</v>
      </c>
      <c r="G126" t="s">
        <v>46</v>
      </c>
      <c r="H126">
        <v>1</v>
      </c>
    </row>
    <row r="127" spans="1:8" x14ac:dyDescent="0.25">
      <c r="A127" t="s">
        <v>15</v>
      </c>
      <c r="B127" t="s">
        <v>14</v>
      </c>
      <c r="C127" t="s">
        <v>9</v>
      </c>
      <c r="D127" t="s">
        <v>11</v>
      </c>
      <c r="E127" t="s">
        <v>32</v>
      </c>
      <c r="F127">
        <v>3</v>
      </c>
      <c r="G127" t="s">
        <v>46</v>
      </c>
      <c r="H127">
        <v>1</v>
      </c>
    </row>
    <row r="128" spans="1:8" x14ac:dyDescent="0.25">
      <c r="A128" t="s">
        <v>15</v>
      </c>
      <c r="B128" t="s">
        <v>14</v>
      </c>
      <c r="C128" t="s">
        <v>9</v>
      </c>
      <c r="D128" t="s">
        <v>11</v>
      </c>
      <c r="E128" t="s">
        <v>32</v>
      </c>
      <c r="F128">
        <v>4</v>
      </c>
      <c r="G128" t="s">
        <v>46</v>
      </c>
      <c r="H128">
        <v>1</v>
      </c>
    </row>
    <row r="129" spans="1:8" x14ac:dyDescent="0.25">
      <c r="A129" t="s">
        <v>15</v>
      </c>
      <c r="B129" t="s">
        <v>14</v>
      </c>
      <c r="C129" t="s">
        <v>9</v>
      </c>
      <c r="D129" t="s">
        <v>11</v>
      </c>
      <c r="E129" t="s">
        <v>32</v>
      </c>
      <c r="F129">
        <v>5</v>
      </c>
      <c r="G129" t="s">
        <v>46</v>
      </c>
      <c r="H129">
        <v>2</v>
      </c>
    </row>
    <row r="130" spans="1:8" x14ac:dyDescent="0.25">
      <c r="A130" t="s">
        <v>15</v>
      </c>
      <c r="B130" t="s">
        <v>14</v>
      </c>
      <c r="C130" t="s">
        <v>9</v>
      </c>
      <c r="D130" t="s">
        <v>11</v>
      </c>
      <c r="E130" t="s">
        <v>32</v>
      </c>
      <c r="F130">
        <v>6</v>
      </c>
      <c r="G130" t="s">
        <v>46</v>
      </c>
      <c r="H130">
        <v>4</v>
      </c>
    </row>
    <row r="131" spans="1:8" x14ac:dyDescent="0.25">
      <c r="A131" t="s">
        <v>5</v>
      </c>
      <c r="B131" t="s">
        <v>14</v>
      </c>
      <c r="C131" t="s">
        <v>9</v>
      </c>
      <c r="D131" t="s">
        <v>7</v>
      </c>
      <c r="E131" t="s">
        <v>28</v>
      </c>
      <c r="F131">
        <v>0</v>
      </c>
      <c r="G131" t="s">
        <v>46</v>
      </c>
      <c r="H131">
        <v>14</v>
      </c>
    </row>
    <row r="132" spans="1:8" x14ac:dyDescent="0.25">
      <c r="A132" t="s">
        <v>16</v>
      </c>
      <c r="B132" t="s">
        <v>14</v>
      </c>
      <c r="C132" t="s">
        <v>9</v>
      </c>
      <c r="D132" t="s">
        <v>7</v>
      </c>
      <c r="E132" t="s">
        <v>32</v>
      </c>
      <c r="F132">
        <v>4</v>
      </c>
      <c r="G132" t="s">
        <v>46</v>
      </c>
      <c r="H132">
        <v>10</v>
      </c>
    </row>
    <row r="133" spans="1:8" x14ac:dyDescent="0.25">
      <c r="A133" t="s">
        <v>16</v>
      </c>
      <c r="B133" t="s">
        <v>14</v>
      </c>
      <c r="C133" t="s">
        <v>9</v>
      </c>
      <c r="D133" t="s">
        <v>7</v>
      </c>
      <c r="E133" t="s">
        <v>32</v>
      </c>
      <c r="F133">
        <v>5</v>
      </c>
      <c r="G133" t="s">
        <v>46</v>
      </c>
      <c r="H133">
        <v>10</v>
      </c>
    </row>
    <row r="134" spans="1:8" x14ac:dyDescent="0.25">
      <c r="A134" t="s">
        <v>15</v>
      </c>
      <c r="B134" t="s">
        <v>14</v>
      </c>
      <c r="C134" t="s">
        <v>13</v>
      </c>
      <c r="D134" t="s">
        <v>10</v>
      </c>
      <c r="E134" t="s">
        <v>32</v>
      </c>
      <c r="F134">
        <v>0</v>
      </c>
      <c r="G134" t="s">
        <v>48</v>
      </c>
      <c r="H134">
        <v>71</v>
      </c>
    </row>
    <row r="135" spans="1:8" x14ac:dyDescent="0.25">
      <c r="A135" t="s">
        <v>15</v>
      </c>
      <c r="B135" t="s">
        <v>14</v>
      </c>
      <c r="C135" t="s">
        <v>13</v>
      </c>
      <c r="D135" t="s">
        <v>10</v>
      </c>
      <c r="E135" t="s">
        <v>32</v>
      </c>
      <c r="F135">
        <v>1</v>
      </c>
      <c r="G135" t="s">
        <v>48</v>
      </c>
      <c r="H135">
        <v>17</v>
      </c>
    </row>
    <row r="136" spans="1:8" x14ac:dyDescent="0.25">
      <c r="A136" t="s">
        <v>15</v>
      </c>
      <c r="B136" t="s">
        <v>14</v>
      </c>
      <c r="C136" t="s">
        <v>13</v>
      </c>
      <c r="D136" t="s">
        <v>10</v>
      </c>
      <c r="E136" t="s">
        <v>32</v>
      </c>
      <c r="F136">
        <v>2</v>
      </c>
      <c r="G136" t="s">
        <v>46</v>
      </c>
      <c r="H136">
        <v>2</v>
      </c>
    </row>
    <row r="137" spans="1:8" x14ac:dyDescent="0.25">
      <c r="A137" t="s">
        <v>15</v>
      </c>
      <c r="B137" t="s">
        <v>14</v>
      </c>
      <c r="C137" t="s">
        <v>13</v>
      </c>
      <c r="D137" t="s">
        <v>10</v>
      </c>
      <c r="E137" t="s">
        <v>32</v>
      </c>
      <c r="F137">
        <v>3</v>
      </c>
      <c r="G137" t="s">
        <v>46</v>
      </c>
      <c r="H137">
        <v>4</v>
      </c>
    </row>
    <row r="138" spans="1:8" x14ac:dyDescent="0.25">
      <c r="A138" t="s">
        <v>15</v>
      </c>
      <c r="B138" t="s">
        <v>14</v>
      </c>
      <c r="C138" t="s">
        <v>13</v>
      </c>
      <c r="D138" t="s">
        <v>11</v>
      </c>
      <c r="E138" t="s">
        <v>32</v>
      </c>
      <c r="F138">
        <v>0</v>
      </c>
      <c r="G138" t="s">
        <v>48</v>
      </c>
      <c r="H138">
        <v>20</v>
      </c>
    </row>
    <row r="139" spans="1:8" x14ac:dyDescent="0.25">
      <c r="A139" t="s">
        <v>15</v>
      </c>
      <c r="B139" t="s">
        <v>14</v>
      </c>
      <c r="C139" t="s">
        <v>13</v>
      </c>
      <c r="D139" t="s">
        <v>11</v>
      </c>
      <c r="E139" t="s">
        <v>32</v>
      </c>
      <c r="F139">
        <v>1</v>
      </c>
      <c r="G139" t="s">
        <v>48</v>
      </c>
      <c r="H139">
        <v>4</v>
      </c>
    </row>
    <row r="140" spans="1:8" x14ac:dyDescent="0.25">
      <c r="A140" t="s">
        <v>15</v>
      </c>
      <c r="B140" t="s">
        <v>14</v>
      </c>
      <c r="C140" t="s">
        <v>13</v>
      </c>
      <c r="D140" t="s">
        <v>11</v>
      </c>
      <c r="E140" t="s">
        <v>32</v>
      </c>
      <c r="F140">
        <v>2</v>
      </c>
      <c r="G140" t="s">
        <v>46</v>
      </c>
      <c r="H140">
        <v>2</v>
      </c>
    </row>
    <row r="141" spans="1:8" x14ac:dyDescent="0.25">
      <c r="A141" t="s">
        <v>15</v>
      </c>
      <c r="B141" t="s">
        <v>14</v>
      </c>
      <c r="C141" t="s">
        <v>13</v>
      </c>
      <c r="D141" t="s">
        <v>11</v>
      </c>
      <c r="E141" t="s">
        <v>32</v>
      </c>
      <c r="F141">
        <v>4</v>
      </c>
      <c r="G141" t="s">
        <v>46</v>
      </c>
      <c r="H141">
        <v>1</v>
      </c>
    </row>
    <row r="142" spans="1:8" x14ac:dyDescent="0.25">
      <c r="A142" t="s">
        <v>15</v>
      </c>
      <c r="B142" t="s">
        <v>47</v>
      </c>
      <c r="C142" t="s">
        <v>6</v>
      </c>
      <c r="D142" t="s">
        <v>10</v>
      </c>
      <c r="E142" t="s">
        <v>30</v>
      </c>
      <c r="F142">
        <v>0</v>
      </c>
      <c r="G142" t="s">
        <v>46</v>
      </c>
      <c r="H142">
        <v>2</v>
      </c>
    </row>
    <row r="143" spans="1:8" x14ac:dyDescent="0.25">
      <c r="A143" t="s">
        <v>15</v>
      </c>
      <c r="B143" t="s">
        <v>47</v>
      </c>
      <c r="C143" t="s">
        <v>6</v>
      </c>
      <c r="D143" t="s">
        <v>10</v>
      </c>
      <c r="E143" t="s">
        <v>30</v>
      </c>
      <c r="F143">
        <v>3</v>
      </c>
      <c r="G143" t="s">
        <v>46</v>
      </c>
      <c r="H143">
        <v>1</v>
      </c>
    </row>
    <row r="144" spans="1:8" x14ac:dyDescent="0.25">
      <c r="A144" t="s">
        <v>15</v>
      </c>
      <c r="B144" t="s">
        <v>47</v>
      </c>
      <c r="C144" t="s">
        <v>9</v>
      </c>
      <c r="D144" t="s">
        <v>7</v>
      </c>
      <c r="E144" t="s">
        <v>30</v>
      </c>
      <c r="F144">
        <v>0</v>
      </c>
      <c r="G144" t="s">
        <v>46</v>
      </c>
      <c r="H144">
        <v>12</v>
      </c>
    </row>
    <row r="145" spans="1:8" x14ac:dyDescent="0.25">
      <c r="A145" t="s">
        <v>15</v>
      </c>
      <c r="B145" t="s">
        <v>47</v>
      </c>
      <c r="C145" t="s">
        <v>9</v>
      </c>
      <c r="D145" t="s">
        <v>7</v>
      </c>
      <c r="E145" t="s">
        <v>30</v>
      </c>
      <c r="F145">
        <v>1</v>
      </c>
      <c r="G145" t="s">
        <v>46</v>
      </c>
      <c r="H145">
        <v>6</v>
      </c>
    </row>
    <row r="146" spans="1:8" x14ac:dyDescent="0.25">
      <c r="A146" t="s">
        <v>15</v>
      </c>
      <c r="B146" t="s">
        <v>47</v>
      </c>
      <c r="C146" t="s">
        <v>9</v>
      </c>
      <c r="D146" t="s">
        <v>7</v>
      </c>
      <c r="E146" t="s">
        <v>30</v>
      </c>
      <c r="F146">
        <v>3</v>
      </c>
      <c r="G146" t="s">
        <v>46</v>
      </c>
      <c r="H146">
        <v>1</v>
      </c>
    </row>
    <row r="147" spans="1:8" x14ac:dyDescent="0.25">
      <c r="A147" t="s">
        <v>15</v>
      </c>
      <c r="B147" t="s">
        <v>47</v>
      </c>
      <c r="C147" t="s">
        <v>9</v>
      </c>
      <c r="D147" t="s">
        <v>7</v>
      </c>
      <c r="E147" t="s">
        <v>30</v>
      </c>
      <c r="F147">
        <v>4</v>
      </c>
      <c r="G147" t="s">
        <v>46</v>
      </c>
      <c r="H147">
        <v>2</v>
      </c>
    </row>
    <row r="148" spans="1:8" x14ac:dyDescent="0.25">
      <c r="A148" t="s">
        <v>15</v>
      </c>
      <c r="B148" t="s">
        <v>47</v>
      </c>
      <c r="C148" t="s">
        <v>9</v>
      </c>
      <c r="D148" t="s">
        <v>7</v>
      </c>
      <c r="E148" t="s">
        <v>30</v>
      </c>
      <c r="F148">
        <v>5</v>
      </c>
      <c r="G148" t="s">
        <v>46</v>
      </c>
      <c r="H148">
        <v>2</v>
      </c>
    </row>
    <row r="149" spans="1:8" x14ac:dyDescent="0.25">
      <c r="A149" t="s">
        <v>15</v>
      </c>
      <c r="B149" t="s">
        <v>47</v>
      </c>
      <c r="C149" t="s">
        <v>9</v>
      </c>
      <c r="D149" t="s">
        <v>7</v>
      </c>
      <c r="E149" t="s">
        <v>30</v>
      </c>
      <c r="F149">
        <v>6</v>
      </c>
      <c r="G149" t="s">
        <v>46</v>
      </c>
      <c r="H149">
        <v>1</v>
      </c>
    </row>
    <row r="150" spans="1:8" x14ac:dyDescent="0.25">
      <c r="A150" t="s">
        <v>15</v>
      </c>
      <c r="B150" t="s">
        <v>47</v>
      </c>
      <c r="C150" t="s">
        <v>9</v>
      </c>
      <c r="D150" t="s">
        <v>10</v>
      </c>
      <c r="E150" t="s">
        <v>30</v>
      </c>
      <c r="F150">
        <v>0</v>
      </c>
      <c r="G150" t="s">
        <v>46</v>
      </c>
      <c r="H150">
        <v>58</v>
      </c>
    </row>
    <row r="151" spans="1:8" x14ac:dyDescent="0.25">
      <c r="A151" t="s">
        <v>15</v>
      </c>
      <c r="B151" t="s">
        <v>47</v>
      </c>
      <c r="C151" t="s">
        <v>9</v>
      </c>
      <c r="D151" t="s">
        <v>10</v>
      </c>
      <c r="E151" t="s">
        <v>30</v>
      </c>
      <c r="F151">
        <v>1</v>
      </c>
      <c r="G151" t="s">
        <v>46</v>
      </c>
      <c r="H151">
        <v>12</v>
      </c>
    </row>
    <row r="152" spans="1:8" x14ac:dyDescent="0.25">
      <c r="A152" t="s">
        <v>15</v>
      </c>
      <c r="B152" t="s">
        <v>47</v>
      </c>
      <c r="C152" t="s">
        <v>9</v>
      </c>
      <c r="D152" t="s">
        <v>10</v>
      </c>
      <c r="E152" t="s">
        <v>30</v>
      </c>
      <c r="F152">
        <v>2</v>
      </c>
      <c r="G152" t="s">
        <v>46</v>
      </c>
      <c r="H152">
        <v>8</v>
      </c>
    </row>
    <row r="153" spans="1:8" x14ac:dyDescent="0.25">
      <c r="A153" t="s">
        <v>15</v>
      </c>
      <c r="B153" t="s">
        <v>47</v>
      </c>
      <c r="C153" t="s">
        <v>9</v>
      </c>
      <c r="D153" t="s">
        <v>10</v>
      </c>
      <c r="E153" t="s">
        <v>30</v>
      </c>
      <c r="F153">
        <v>3</v>
      </c>
      <c r="G153" t="s">
        <v>46</v>
      </c>
      <c r="H153">
        <v>5</v>
      </c>
    </row>
    <row r="154" spans="1:8" x14ac:dyDescent="0.25">
      <c r="A154" t="s">
        <v>15</v>
      </c>
      <c r="B154" t="s">
        <v>47</v>
      </c>
      <c r="C154" t="s">
        <v>9</v>
      </c>
      <c r="D154" t="s">
        <v>10</v>
      </c>
      <c r="E154" t="s">
        <v>30</v>
      </c>
      <c r="F154">
        <v>4</v>
      </c>
      <c r="G154" t="s">
        <v>46</v>
      </c>
      <c r="H154">
        <v>4</v>
      </c>
    </row>
    <row r="155" spans="1:8" x14ac:dyDescent="0.25">
      <c r="A155" t="s">
        <v>15</v>
      </c>
      <c r="B155" t="s">
        <v>47</v>
      </c>
      <c r="C155" t="s">
        <v>9</v>
      </c>
      <c r="D155" t="s">
        <v>10</v>
      </c>
      <c r="E155" t="s">
        <v>30</v>
      </c>
      <c r="F155">
        <v>5</v>
      </c>
      <c r="G155" t="s">
        <v>46</v>
      </c>
      <c r="H155">
        <v>1</v>
      </c>
    </row>
    <row r="156" spans="1:8" x14ac:dyDescent="0.25">
      <c r="A156" t="s">
        <v>15</v>
      </c>
      <c r="B156" t="s">
        <v>47</v>
      </c>
      <c r="C156" t="s">
        <v>9</v>
      </c>
      <c r="D156" t="s">
        <v>10</v>
      </c>
      <c r="E156" t="s">
        <v>30</v>
      </c>
      <c r="F156">
        <v>6</v>
      </c>
      <c r="G156" t="s">
        <v>46</v>
      </c>
      <c r="H156">
        <v>6</v>
      </c>
    </row>
    <row r="157" spans="1:8" x14ac:dyDescent="0.25">
      <c r="A157" t="s">
        <v>15</v>
      </c>
      <c r="B157" t="s">
        <v>47</v>
      </c>
      <c r="C157" t="s">
        <v>9</v>
      </c>
      <c r="D157" t="s">
        <v>11</v>
      </c>
      <c r="E157" t="s">
        <v>30</v>
      </c>
      <c r="F157">
        <v>0</v>
      </c>
      <c r="G157" t="s">
        <v>46</v>
      </c>
      <c r="H157">
        <v>10</v>
      </c>
    </row>
    <row r="158" spans="1:8" x14ac:dyDescent="0.25">
      <c r="A158" t="s">
        <v>15</v>
      </c>
      <c r="B158" t="s">
        <v>47</v>
      </c>
      <c r="C158" t="s">
        <v>9</v>
      </c>
      <c r="D158" t="s">
        <v>11</v>
      </c>
      <c r="E158" t="s">
        <v>30</v>
      </c>
      <c r="F158">
        <v>1</v>
      </c>
      <c r="G158" t="s">
        <v>46</v>
      </c>
      <c r="H158">
        <v>1</v>
      </c>
    </row>
    <row r="159" spans="1:8" x14ac:dyDescent="0.25">
      <c r="A159" t="s">
        <v>15</v>
      </c>
      <c r="B159" t="s">
        <v>47</v>
      </c>
      <c r="C159" t="s">
        <v>9</v>
      </c>
      <c r="D159" t="s">
        <v>11</v>
      </c>
      <c r="E159" t="s">
        <v>30</v>
      </c>
      <c r="F159">
        <v>2</v>
      </c>
      <c r="G159" t="s">
        <v>46</v>
      </c>
      <c r="H159">
        <v>1</v>
      </c>
    </row>
    <row r="160" spans="1:8" x14ac:dyDescent="0.25">
      <c r="A160" t="s">
        <v>15</v>
      </c>
      <c r="B160" t="s">
        <v>47</v>
      </c>
      <c r="C160" t="s">
        <v>9</v>
      </c>
      <c r="D160" t="s">
        <v>11</v>
      </c>
      <c r="E160" t="s">
        <v>30</v>
      </c>
      <c r="F160">
        <v>3</v>
      </c>
      <c r="G160" t="s">
        <v>46</v>
      </c>
      <c r="H160">
        <v>1</v>
      </c>
    </row>
    <row r="161" spans="1:8" x14ac:dyDescent="0.25">
      <c r="A161" t="s">
        <v>15</v>
      </c>
      <c r="B161" t="s">
        <v>47</v>
      </c>
      <c r="C161" t="s">
        <v>9</v>
      </c>
      <c r="D161" t="s">
        <v>12</v>
      </c>
      <c r="E161" t="s">
        <v>30</v>
      </c>
      <c r="F161">
        <v>0</v>
      </c>
      <c r="G161" t="s">
        <v>46</v>
      </c>
      <c r="H161">
        <v>2</v>
      </c>
    </row>
    <row r="162" spans="1:8" x14ac:dyDescent="0.25">
      <c r="A162" t="s">
        <v>15</v>
      </c>
      <c r="B162" t="s">
        <v>47</v>
      </c>
      <c r="C162" t="s">
        <v>9</v>
      </c>
      <c r="D162" t="s">
        <v>12</v>
      </c>
      <c r="E162" t="s">
        <v>30</v>
      </c>
      <c r="F162">
        <v>1</v>
      </c>
      <c r="G162" t="s">
        <v>46</v>
      </c>
      <c r="H162">
        <v>1</v>
      </c>
    </row>
    <row r="163" spans="1:8" x14ac:dyDescent="0.25">
      <c r="A163" t="s">
        <v>15</v>
      </c>
      <c r="B163" t="s">
        <v>47</v>
      </c>
      <c r="C163" t="s">
        <v>9</v>
      </c>
      <c r="D163" t="s">
        <v>12</v>
      </c>
      <c r="E163" t="s">
        <v>30</v>
      </c>
      <c r="F163">
        <v>3</v>
      </c>
      <c r="G163" t="s">
        <v>46</v>
      </c>
      <c r="H163">
        <v>1</v>
      </c>
    </row>
    <row r="164" spans="1:8" x14ac:dyDescent="0.25">
      <c r="A164" t="s">
        <v>15</v>
      </c>
      <c r="B164" t="s">
        <v>47</v>
      </c>
      <c r="C164" t="s">
        <v>13</v>
      </c>
      <c r="D164" t="s">
        <v>7</v>
      </c>
      <c r="E164" t="s">
        <v>30</v>
      </c>
      <c r="F164">
        <v>0</v>
      </c>
      <c r="G164" t="s">
        <v>46</v>
      </c>
      <c r="H164">
        <v>6</v>
      </c>
    </row>
    <row r="165" spans="1:8" x14ac:dyDescent="0.25">
      <c r="A165" t="s">
        <v>15</v>
      </c>
      <c r="B165" t="s">
        <v>47</v>
      </c>
      <c r="C165" t="s">
        <v>13</v>
      </c>
      <c r="D165" t="s">
        <v>7</v>
      </c>
      <c r="E165" t="s">
        <v>30</v>
      </c>
      <c r="F165">
        <v>1</v>
      </c>
      <c r="G165" t="s">
        <v>46</v>
      </c>
      <c r="H165">
        <v>1</v>
      </c>
    </row>
    <row r="166" spans="1:8" x14ac:dyDescent="0.25">
      <c r="A166" t="s">
        <v>15</v>
      </c>
      <c r="B166" t="s">
        <v>47</v>
      </c>
      <c r="C166" t="s">
        <v>13</v>
      </c>
      <c r="D166" t="s">
        <v>10</v>
      </c>
      <c r="E166" t="s">
        <v>30</v>
      </c>
      <c r="F166">
        <v>0</v>
      </c>
      <c r="G166" t="s">
        <v>46</v>
      </c>
      <c r="H166">
        <v>22</v>
      </c>
    </row>
    <row r="167" spans="1:8" x14ac:dyDescent="0.25">
      <c r="A167" t="s">
        <v>15</v>
      </c>
      <c r="B167" t="s">
        <v>47</v>
      </c>
      <c r="C167" t="s">
        <v>13</v>
      </c>
      <c r="D167" t="s">
        <v>10</v>
      </c>
      <c r="E167" t="s">
        <v>30</v>
      </c>
      <c r="F167">
        <v>1</v>
      </c>
      <c r="G167" t="s">
        <v>46</v>
      </c>
      <c r="H167">
        <v>5</v>
      </c>
    </row>
    <row r="168" spans="1:8" x14ac:dyDescent="0.25">
      <c r="A168" t="s">
        <v>15</v>
      </c>
      <c r="B168" t="s">
        <v>47</v>
      </c>
      <c r="C168" t="s">
        <v>13</v>
      </c>
      <c r="D168" t="s">
        <v>10</v>
      </c>
      <c r="E168" t="s">
        <v>30</v>
      </c>
      <c r="F168">
        <v>2</v>
      </c>
      <c r="G168" t="s">
        <v>46</v>
      </c>
      <c r="H168">
        <v>5</v>
      </c>
    </row>
    <row r="169" spans="1:8" x14ac:dyDescent="0.25">
      <c r="A169" t="s">
        <v>15</v>
      </c>
      <c r="B169" t="s">
        <v>47</v>
      </c>
      <c r="C169" t="s">
        <v>13</v>
      </c>
      <c r="D169" t="s">
        <v>10</v>
      </c>
      <c r="E169" t="s">
        <v>30</v>
      </c>
      <c r="F169">
        <v>6</v>
      </c>
      <c r="G169" t="s">
        <v>46</v>
      </c>
      <c r="H169">
        <v>1</v>
      </c>
    </row>
    <row r="170" spans="1:8" x14ac:dyDescent="0.25">
      <c r="A170" t="s">
        <v>15</v>
      </c>
      <c r="B170" t="s">
        <v>47</v>
      </c>
      <c r="C170" t="s">
        <v>13</v>
      </c>
      <c r="D170" t="s">
        <v>11</v>
      </c>
      <c r="E170" t="s">
        <v>30</v>
      </c>
      <c r="F170">
        <v>0</v>
      </c>
      <c r="G170" t="s">
        <v>46</v>
      </c>
      <c r="H170">
        <v>1</v>
      </c>
    </row>
    <row r="171" spans="1:8" x14ac:dyDescent="0.25">
      <c r="A171" t="s">
        <v>16</v>
      </c>
      <c r="B171" t="s">
        <v>17</v>
      </c>
      <c r="C171" t="s">
        <v>9</v>
      </c>
      <c r="D171" t="s">
        <v>11</v>
      </c>
      <c r="E171" t="s">
        <v>29</v>
      </c>
      <c r="F171">
        <v>0</v>
      </c>
      <c r="G171" t="s">
        <v>46</v>
      </c>
      <c r="H171">
        <v>4</v>
      </c>
    </row>
    <row r="172" spans="1:8" x14ac:dyDescent="0.25">
      <c r="A172" t="s">
        <v>16</v>
      </c>
      <c r="B172" t="s">
        <v>17</v>
      </c>
      <c r="C172" t="s">
        <v>9</v>
      </c>
      <c r="D172" t="s">
        <v>11</v>
      </c>
      <c r="E172" t="s">
        <v>29</v>
      </c>
      <c r="F172">
        <v>2</v>
      </c>
      <c r="G172" t="s">
        <v>46</v>
      </c>
      <c r="H172">
        <v>1</v>
      </c>
    </row>
    <row r="173" spans="1:8" x14ac:dyDescent="0.25">
      <c r="A173" t="s">
        <v>16</v>
      </c>
      <c r="B173" t="s">
        <v>17</v>
      </c>
      <c r="C173" t="s">
        <v>9</v>
      </c>
      <c r="D173" t="s">
        <v>11</v>
      </c>
      <c r="E173" t="s">
        <v>29</v>
      </c>
      <c r="F173">
        <v>4</v>
      </c>
      <c r="G173" t="s">
        <v>46</v>
      </c>
      <c r="H173">
        <v>1</v>
      </c>
    </row>
    <row r="174" spans="1:8" x14ac:dyDescent="0.25">
      <c r="A174" t="s">
        <v>16</v>
      </c>
      <c r="B174" t="s">
        <v>17</v>
      </c>
      <c r="C174" t="s">
        <v>9</v>
      </c>
      <c r="D174" t="s">
        <v>12</v>
      </c>
      <c r="E174" t="s">
        <v>29</v>
      </c>
      <c r="F174">
        <v>6</v>
      </c>
      <c r="G174" t="s">
        <v>46</v>
      </c>
      <c r="H174">
        <v>1</v>
      </c>
    </row>
    <row r="175" spans="1:8" x14ac:dyDescent="0.25">
      <c r="A175" t="s">
        <v>16</v>
      </c>
      <c r="B175" t="s">
        <v>17</v>
      </c>
      <c r="C175" t="s">
        <v>13</v>
      </c>
      <c r="D175" t="s">
        <v>11</v>
      </c>
      <c r="E175" t="s">
        <v>29</v>
      </c>
      <c r="F175">
        <v>0</v>
      </c>
      <c r="G175" t="s">
        <v>46</v>
      </c>
      <c r="H175">
        <v>6</v>
      </c>
    </row>
    <row r="176" spans="1:8" x14ac:dyDescent="0.25">
      <c r="A176" t="s">
        <v>16</v>
      </c>
      <c r="B176" t="s">
        <v>17</v>
      </c>
      <c r="C176" t="s">
        <v>13</v>
      </c>
      <c r="D176" t="s">
        <v>11</v>
      </c>
      <c r="E176" t="s">
        <v>29</v>
      </c>
      <c r="F176">
        <v>2</v>
      </c>
      <c r="G176" t="s">
        <v>46</v>
      </c>
      <c r="H176">
        <v>1</v>
      </c>
    </row>
    <row r="177" spans="1:8" x14ac:dyDescent="0.25">
      <c r="A177" t="s">
        <v>16</v>
      </c>
      <c r="B177" t="s">
        <v>45</v>
      </c>
      <c r="C177" t="s">
        <v>6</v>
      </c>
      <c r="D177" t="s">
        <v>7</v>
      </c>
      <c r="E177" t="s">
        <v>29</v>
      </c>
      <c r="F177">
        <v>0</v>
      </c>
      <c r="G177" t="s">
        <v>46</v>
      </c>
      <c r="H177">
        <v>9</v>
      </c>
    </row>
    <row r="178" spans="1:8" x14ac:dyDescent="0.25">
      <c r="A178" t="s">
        <v>16</v>
      </c>
      <c r="B178" t="s">
        <v>45</v>
      </c>
      <c r="C178" t="s">
        <v>6</v>
      </c>
      <c r="D178" t="s">
        <v>7</v>
      </c>
      <c r="E178" t="s">
        <v>29</v>
      </c>
      <c r="F178">
        <v>2</v>
      </c>
      <c r="G178" t="s">
        <v>46</v>
      </c>
      <c r="H178">
        <v>2</v>
      </c>
    </row>
    <row r="179" spans="1:8" x14ac:dyDescent="0.25">
      <c r="A179" t="s">
        <v>16</v>
      </c>
      <c r="B179" t="s">
        <v>45</v>
      </c>
      <c r="C179" t="s">
        <v>6</v>
      </c>
      <c r="D179" t="s">
        <v>7</v>
      </c>
      <c r="E179" t="s">
        <v>29</v>
      </c>
      <c r="F179">
        <v>4</v>
      </c>
      <c r="G179" t="s">
        <v>46</v>
      </c>
      <c r="H179">
        <v>1</v>
      </c>
    </row>
    <row r="180" spans="1:8" x14ac:dyDescent="0.25">
      <c r="A180" t="s">
        <v>16</v>
      </c>
      <c r="B180" t="s">
        <v>45</v>
      </c>
      <c r="C180" t="s">
        <v>6</v>
      </c>
      <c r="D180" t="s">
        <v>8</v>
      </c>
      <c r="E180" t="s">
        <v>29</v>
      </c>
      <c r="F180">
        <v>0</v>
      </c>
      <c r="G180" t="s">
        <v>46</v>
      </c>
      <c r="H180">
        <v>1</v>
      </c>
    </row>
    <row r="181" spans="1:8" x14ac:dyDescent="0.25">
      <c r="A181" t="s">
        <v>16</v>
      </c>
      <c r="B181" t="s">
        <v>45</v>
      </c>
      <c r="C181" t="s">
        <v>6</v>
      </c>
      <c r="D181" t="s">
        <v>8</v>
      </c>
      <c r="E181" t="s">
        <v>29</v>
      </c>
      <c r="F181">
        <v>5</v>
      </c>
      <c r="G181" t="s">
        <v>46</v>
      </c>
      <c r="H181">
        <v>1</v>
      </c>
    </row>
    <row r="182" spans="1:8" x14ac:dyDescent="0.25">
      <c r="A182" t="s">
        <v>16</v>
      </c>
      <c r="B182" t="s">
        <v>45</v>
      </c>
      <c r="C182" t="s">
        <v>9</v>
      </c>
      <c r="D182" t="s">
        <v>7</v>
      </c>
      <c r="E182" t="s">
        <v>29</v>
      </c>
      <c r="F182">
        <v>0</v>
      </c>
      <c r="G182" t="s">
        <v>46</v>
      </c>
      <c r="H182">
        <v>63</v>
      </c>
    </row>
    <row r="183" spans="1:8" x14ac:dyDescent="0.25">
      <c r="A183" t="s">
        <v>16</v>
      </c>
      <c r="B183" t="s">
        <v>45</v>
      </c>
      <c r="C183" t="s">
        <v>9</v>
      </c>
      <c r="D183" t="s">
        <v>7</v>
      </c>
      <c r="E183" t="s">
        <v>29</v>
      </c>
      <c r="F183">
        <v>1</v>
      </c>
      <c r="G183" t="s">
        <v>46</v>
      </c>
      <c r="H183">
        <v>30</v>
      </c>
    </row>
    <row r="184" spans="1:8" x14ac:dyDescent="0.25">
      <c r="A184" t="s">
        <v>16</v>
      </c>
      <c r="B184" t="s">
        <v>45</v>
      </c>
      <c r="C184" t="s">
        <v>9</v>
      </c>
      <c r="D184" t="s">
        <v>7</v>
      </c>
      <c r="E184" t="s">
        <v>29</v>
      </c>
      <c r="F184">
        <v>2</v>
      </c>
      <c r="G184" t="s">
        <v>46</v>
      </c>
      <c r="H184">
        <v>21</v>
      </c>
    </row>
    <row r="185" spans="1:8" x14ac:dyDescent="0.25">
      <c r="A185" t="s">
        <v>16</v>
      </c>
      <c r="B185" t="s">
        <v>45</v>
      </c>
      <c r="C185" t="s">
        <v>9</v>
      </c>
      <c r="D185" t="s">
        <v>7</v>
      </c>
      <c r="E185" t="s">
        <v>29</v>
      </c>
      <c r="F185">
        <v>3</v>
      </c>
      <c r="G185" t="s">
        <v>46</v>
      </c>
      <c r="H185">
        <v>13</v>
      </c>
    </row>
    <row r="186" spans="1:8" x14ac:dyDescent="0.25">
      <c r="A186" t="s">
        <v>16</v>
      </c>
      <c r="B186" t="s">
        <v>45</v>
      </c>
      <c r="C186" t="s">
        <v>9</v>
      </c>
      <c r="D186" t="s">
        <v>7</v>
      </c>
      <c r="E186" t="s">
        <v>29</v>
      </c>
      <c r="F186">
        <v>4</v>
      </c>
      <c r="G186" t="s">
        <v>46</v>
      </c>
      <c r="H186">
        <v>24</v>
      </c>
    </row>
    <row r="187" spans="1:8" x14ac:dyDescent="0.25">
      <c r="A187" t="s">
        <v>16</v>
      </c>
      <c r="B187" t="s">
        <v>45</v>
      </c>
      <c r="C187" t="s">
        <v>9</v>
      </c>
      <c r="D187" t="s">
        <v>7</v>
      </c>
      <c r="E187" t="s">
        <v>29</v>
      </c>
      <c r="F187">
        <v>5</v>
      </c>
      <c r="G187" t="s">
        <v>46</v>
      </c>
      <c r="H187">
        <v>9</v>
      </c>
    </row>
    <row r="188" spans="1:8" x14ac:dyDescent="0.25">
      <c r="A188" t="s">
        <v>16</v>
      </c>
      <c r="B188" t="s">
        <v>45</v>
      </c>
      <c r="C188" t="s">
        <v>9</v>
      </c>
      <c r="D188" t="s">
        <v>7</v>
      </c>
      <c r="E188" t="s">
        <v>29</v>
      </c>
      <c r="F188">
        <v>6</v>
      </c>
      <c r="G188" t="s">
        <v>46</v>
      </c>
      <c r="H188">
        <v>11</v>
      </c>
    </row>
    <row r="189" spans="1:8" x14ac:dyDescent="0.25">
      <c r="A189" t="s">
        <v>16</v>
      </c>
      <c r="B189" t="s">
        <v>45</v>
      </c>
      <c r="C189" t="s">
        <v>9</v>
      </c>
      <c r="D189" t="s">
        <v>10</v>
      </c>
      <c r="E189" t="s">
        <v>29</v>
      </c>
      <c r="F189">
        <v>0</v>
      </c>
      <c r="G189" t="s">
        <v>46</v>
      </c>
      <c r="H189">
        <v>22</v>
      </c>
    </row>
    <row r="190" spans="1:8" x14ac:dyDescent="0.25">
      <c r="A190" t="s">
        <v>16</v>
      </c>
      <c r="B190" t="s">
        <v>45</v>
      </c>
      <c r="C190" t="s">
        <v>9</v>
      </c>
      <c r="D190" t="s">
        <v>10</v>
      </c>
      <c r="E190" t="s">
        <v>29</v>
      </c>
      <c r="F190">
        <v>1</v>
      </c>
      <c r="G190" t="s">
        <v>46</v>
      </c>
      <c r="H190">
        <v>5</v>
      </c>
    </row>
    <row r="191" spans="1:8" x14ac:dyDescent="0.25">
      <c r="A191" t="s">
        <v>16</v>
      </c>
      <c r="B191" t="s">
        <v>45</v>
      </c>
      <c r="C191" t="s">
        <v>9</v>
      </c>
      <c r="D191" t="s">
        <v>10</v>
      </c>
      <c r="E191" t="s">
        <v>29</v>
      </c>
      <c r="F191">
        <v>2</v>
      </c>
      <c r="G191" t="s">
        <v>46</v>
      </c>
      <c r="H191">
        <v>2</v>
      </c>
    </row>
    <row r="192" spans="1:8" x14ac:dyDescent="0.25">
      <c r="A192" t="s">
        <v>16</v>
      </c>
      <c r="B192" t="s">
        <v>45</v>
      </c>
      <c r="C192" t="s">
        <v>9</v>
      </c>
      <c r="D192" t="s">
        <v>10</v>
      </c>
      <c r="E192" t="s">
        <v>29</v>
      </c>
      <c r="F192">
        <v>3</v>
      </c>
      <c r="G192" t="s">
        <v>46</v>
      </c>
      <c r="H192">
        <v>2</v>
      </c>
    </row>
    <row r="193" spans="1:8" x14ac:dyDescent="0.25">
      <c r="A193" t="s">
        <v>16</v>
      </c>
      <c r="B193" t="s">
        <v>45</v>
      </c>
      <c r="C193" t="s">
        <v>9</v>
      </c>
      <c r="D193" t="s">
        <v>10</v>
      </c>
      <c r="E193" t="s">
        <v>29</v>
      </c>
      <c r="F193">
        <v>4</v>
      </c>
      <c r="G193" t="s">
        <v>46</v>
      </c>
      <c r="H193">
        <v>1</v>
      </c>
    </row>
    <row r="194" spans="1:8" x14ac:dyDescent="0.25">
      <c r="A194" t="s">
        <v>16</v>
      </c>
      <c r="B194" t="s">
        <v>45</v>
      </c>
      <c r="C194" t="s">
        <v>9</v>
      </c>
      <c r="D194" t="s">
        <v>10</v>
      </c>
      <c r="E194" t="s">
        <v>29</v>
      </c>
      <c r="F194">
        <v>5</v>
      </c>
      <c r="G194" t="s">
        <v>46</v>
      </c>
      <c r="H194">
        <v>1</v>
      </c>
    </row>
    <row r="195" spans="1:8" x14ac:dyDescent="0.25">
      <c r="A195" t="s">
        <v>16</v>
      </c>
      <c r="B195" t="s">
        <v>45</v>
      </c>
      <c r="C195" t="s">
        <v>9</v>
      </c>
      <c r="D195" t="s">
        <v>10</v>
      </c>
      <c r="E195" t="s">
        <v>29</v>
      </c>
      <c r="F195">
        <v>6</v>
      </c>
      <c r="G195" t="s">
        <v>46</v>
      </c>
      <c r="H195">
        <v>4</v>
      </c>
    </row>
    <row r="196" spans="1:8" x14ac:dyDescent="0.25">
      <c r="A196" t="s">
        <v>16</v>
      </c>
      <c r="B196" t="s">
        <v>45</v>
      </c>
      <c r="C196" t="s">
        <v>9</v>
      </c>
      <c r="D196" t="s">
        <v>11</v>
      </c>
      <c r="E196" t="s">
        <v>29</v>
      </c>
      <c r="F196">
        <v>0</v>
      </c>
      <c r="G196" t="s">
        <v>46</v>
      </c>
      <c r="H196">
        <v>4</v>
      </c>
    </row>
    <row r="197" spans="1:8" x14ac:dyDescent="0.25">
      <c r="A197" t="s">
        <v>16</v>
      </c>
      <c r="B197" t="s">
        <v>45</v>
      </c>
      <c r="C197" t="s">
        <v>9</v>
      </c>
      <c r="D197" t="s">
        <v>11</v>
      </c>
      <c r="E197" t="s">
        <v>29</v>
      </c>
      <c r="F197">
        <v>1</v>
      </c>
      <c r="G197" t="s">
        <v>46</v>
      </c>
      <c r="H197">
        <v>1</v>
      </c>
    </row>
    <row r="198" spans="1:8" x14ac:dyDescent="0.25">
      <c r="A198" t="s">
        <v>16</v>
      </c>
      <c r="B198" t="s">
        <v>45</v>
      </c>
      <c r="C198" t="s">
        <v>9</v>
      </c>
      <c r="D198" t="s">
        <v>8</v>
      </c>
      <c r="E198" t="s">
        <v>29</v>
      </c>
      <c r="F198">
        <v>0</v>
      </c>
      <c r="G198" t="s">
        <v>46</v>
      </c>
      <c r="H198">
        <v>15</v>
      </c>
    </row>
    <row r="199" spans="1:8" x14ac:dyDescent="0.25">
      <c r="A199" t="s">
        <v>16</v>
      </c>
      <c r="B199" t="s">
        <v>45</v>
      </c>
      <c r="C199" t="s">
        <v>9</v>
      </c>
      <c r="D199" t="s">
        <v>8</v>
      </c>
      <c r="E199" t="s">
        <v>29</v>
      </c>
      <c r="F199">
        <v>1</v>
      </c>
      <c r="G199" t="s">
        <v>46</v>
      </c>
      <c r="H199">
        <v>5</v>
      </c>
    </row>
    <row r="200" spans="1:8" x14ac:dyDescent="0.25">
      <c r="A200" t="s">
        <v>16</v>
      </c>
      <c r="B200" t="s">
        <v>45</v>
      </c>
      <c r="C200" t="s">
        <v>9</v>
      </c>
      <c r="D200" t="s">
        <v>8</v>
      </c>
      <c r="E200" t="s">
        <v>29</v>
      </c>
      <c r="F200">
        <v>2</v>
      </c>
      <c r="G200" t="s">
        <v>46</v>
      </c>
      <c r="H200">
        <v>8</v>
      </c>
    </row>
    <row r="201" spans="1:8" x14ac:dyDescent="0.25">
      <c r="A201" t="s">
        <v>16</v>
      </c>
      <c r="B201" t="s">
        <v>45</v>
      </c>
      <c r="C201" t="s">
        <v>9</v>
      </c>
      <c r="D201" t="s">
        <v>8</v>
      </c>
      <c r="E201" t="s">
        <v>29</v>
      </c>
      <c r="F201">
        <v>3</v>
      </c>
      <c r="G201" t="s">
        <v>46</v>
      </c>
      <c r="H201">
        <v>6</v>
      </c>
    </row>
    <row r="202" spans="1:8" x14ac:dyDescent="0.25">
      <c r="A202" t="s">
        <v>16</v>
      </c>
      <c r="B202" t="s">
        <v>45</v>
      </c>
      <c r="C202" t="s">
        <v>9</v>
      </c>
      <c r="D202" t="s">
        <v>8</v>
      </c>
      <c r="E202" t="s">
        <v>29</v>
      </c>
      <c r="F202">
        <v>4</v>
      </c>
      <c r="G202" t="s">
        <v>46</v>
      </c>
      <c r="H202">
        <v>5</v>
      </c>
    </row>
    <row r="203" spans="1:8" x14ac:dyDescent="0.25">
      <c r="A203" t="s">
        <v>16</v>
      </c>
      <c r="B203" t="s">
        <v>45</v>
      </c>
      <c r="C203" t="s">
        <v>9</v>
      </c>
      <c r="D203" t="s">
        <v>8</v>
      </c>
      <c r="E203" t="s">
        <v>29</v>
      </c>
      <c r="F203">
        <v>5</v>
      </c>
      <c r="G203" t="s">
        <v>46</v>
      </c>
      <c r="H203">
        <v>3</v>
      </c>
    </row>
    <row r="204" spans="1:8" x14ac:dyDescent="0.25">
      <c r="A204" t="s">
        <v>16</v>
      </c>
      <c r="B204" t="s">
        <v>45</v>
      </c>
      <c r="C204" t="s">
        <v>9</v>
      </c>
      <c r="D204" t="s">
        <v>8</v>
      </c>
      <c r="E204" t="s">
        <v>29</v>
      </c>
      <c r="F204">
        <v>6</v>
      </c>
      <c r="G204" t="s">
        <v>46</v>
      </c>
      <c r="H204">
        <v>6</v>
      </c>
    </row>
    <row r="205" spans="1:8" x14ac:dyDescent="0.25">
      <c r="A205" t="s">
        <v>16</v>
      </c>
      <c r="B205" t="s">
        <v>45</v>
      </c>
      <c r="C205" t="s">
        <v>9</v>
      </c>
      <c r="D205" t="s">
        <v>12</v>
      </c>
      <c r="E205" t="s">
        <v>29</v>
      </c>
      <c r="F205">
        <v>0</v>
      </c>
      <c r="G205" t="s">
        <v>46</v>
      </c>
      <c r="H205">
        <v>4</v>
      </c>
    </row>
    <row r="206" spans="1:8" x14ac:dyDescent="0.25">
      <c r="A206" t="s">
        <v>16</v>
      </c>
      <c r="B206" t="s">
        <v>45</v>
      </c>
      <c r="C206" t="s">
        <v>9</v>
      </c>
      <c r="D206" t="s">
        <v>12</v>
      </c>
      <c r="E206" t="s">
        <v>29</v>
      </c>
      <c r="F206">
        <v>1</v>
      </c>
      <c r="G206" t="s">
        <v>46</v>
      </c>
      <c r="H206">
        <v>1</v>
      </c>
    </row>
    <row r="207" spans="1:8" x14ac:dyDescent="0.25">
      <c r="A207" t="s">
        <v>16</v>
      </c>
      <c r="B207" t="s">
        <v>45</v>
      </c>
      <c r="C207" t="s">
        <v>9</v>
      </c>
      <c r="D207" t="s">
        <v>12</v>
      </c>
      <c r="E207" t="s">
        <v>29</v>
      </c>
      <c r="F207">
        <v>3</v>
      </c>
      <c r="G207" t="s">
        <v>46</v>
      </c>
      <c r="H207">
        <v>2</v>
      </c>
    </row>
    <row r="208" spans="1:8" x14ac:dyDescent="0.25">
      <c r="A208" t="s">
        <v>16</v>
      </c>
      <c r="B208" t="s">
        <v>45</v>
      </c>
      <c r="C208" t="s">
        <v>9</v>
      </c>
      <c r="D208" t="s">
        <v>12</v>
      </c>
      <c r="E208" t="s">
        <v>29</v>
      </c>
      <c r="F208">
        <v>4</v>
      </c>
      <c r="G208" t="s">
        <v>46</v>
      </c>
      <c r="H208">
        <v>1</v>
      </c>
    </row>
    <row r="209" spans="1:8" x14ac:dyDescent="0.25">
      <c r="A209" t="s">
        <v>16</v>
      </c>
      <c r="B209" t="s">
        <v>45</v>
      </c>
      <c r="C209" t="s">
        <v>13</v>
      </c>
      <c r="D209" t="s">
        <v>7</v>
      </c>
      <c r="E209" t="s">
        <v>29</v>
      </c>
      <c r="F209">
        <v>0</v>
      </c>
      <c r="G209" t="s">
        <v>46</v>
      </c>
      <c r="H209">
        <v>82</v>
      </c>
    </row>
    <row r="210" spans="1:8" x14ac:dyDescent="0.25">
      <c r="A210" t="s">
        <v>16</v>
      </c>
      <c r="B210" t="s">
        <v>45</v>
      </c>
      <c r="C210" t="s">
        <v>13</v>
      </c>
      <c r="D210" t="s">
        <v>7</v>
      </c>
      <c r="E210" t="s">
        <v>29</v>
      </c>
      <c r="F210">
        <v>1</v>
      </c>
      <c r="G210" t="s">
        <v>46</v>
      </c>
      <c r="H210">
        <v>12</v>
      </c>
    </row>
    <row r="211" spans="1:8" x14ac:dyDescent="0.25">
      <c r="A211" t="s">
        <v>16</v>
      </c>
      <c r="B211" t="s">
        <v>45</v>
      </c>
      <c r="C211" t="s">
        <v>13</v>
      </c>
      <c r="D211" t="s">
        <v>7</v>
      </c>
      <c r="E211" t="s">
        <v>29</v>
      </c>
      <c r="F211">
        <v>2</v>
      </c>
      <c r="G211" t="s">
        <v>46</v>
      </c>
      <c r="H211">
        <v>7</v>
      </c>
    </row>
    <row r="212" spans="1:8" x14ac:dyDescent="0.25">
      <c r="A212" t="s">
        <v>16</v>
      </c>
      <c r="B212" t="s">
        <v>45</v>
      </c>
      <c r="C212" t="s">
        <v>13</v>
      </c>
      <c r="D212" t="s">
        <v>7</v>
      </c>
      <c r="E212" t="s">
        <v>29</v>
      </c>
      <c r="F212">
        <v>3</v>
      </c>
      <c r="G212" t="s">
        <v>46</v>
      </c>
      <c r="H212">
        <v>6</v>
      </c>
    </row>
    <row r="213" spans="1:8" x14ac:dyDescent="0.25">
      <c r="A213" t="s">
        <v>16</v>
      </c>
      <c r="B213" t="s">
        <v>45</v>
      </c>
      <c r="C213" t="s">
        <v>13</v>
      </c>
      <c r="D213" t="s">
        <v>7</v>
      </c>
      <c r="E213" t="s">
        <v>29</v>
      </c>
      <c r="F213">
        <v>4</v>
      </c>
      <c r="G213" t="s">
        <v>46</v>
      </c>
      <c r="H213">
        <v>1</v>
      </c>
    </row>
    <row r="214" spans="1:8" x14ac:dyDescent="0.25">
      <c r="A214" t="s">
        <v>16</v>
      </c>
      <c r="B214" t="s">
        <v>45</v>
      </c>
      <c r="C214" t="s">
        <v>13</v>
      </c>
      <c r="D214" t="s">
        <v>10</v>
      </c>
      <c r="E214" t="s">
        <v>29</v>
      </c>
      <c r="F214">
        <v>0</v>
      </c>
      <c r="G214" t="s">
        <v>46</v>
      </c>
      <c r="H214">
        <v>11</v>
      </c>
    </row>
    <row r="215" spans="1:8" x14ac:dyDescent="0.25">
      <c r="A215" t="s">
        <v>16</v>
      </c>
      <c r="B215" t="s">
        <v>45</v>
      </c>
      <c r="C215" t="s">
        <v>13</v>
      </c>
      <c r="D215" t="s">
        <v>10</v>
      </c>
      <c r="E215" t="s">
        <v>29</v>
      </c>
      <c r="F215">
        <v>1</v>
      </c>
      <c r="G215" t="s">
        <v>46</v>
      </c>
      <c r="H215">
        <v>1</v>
      </c>
    </row>
    <row r="216" spans="1:8" x14ac:dyDescent="0.25">
      <c r="A216" t="s">
        <v>16</v>
      </c>
      <c r="B216" t="s">
        <v>45</v>
      </c>
      <c r="C216" t="s">
        <v>13</v>
      </c>
      <c r="D216" t="s">
        <v>10</v>
      </c>
      <c r="E216" t="s">
        <v>29</v>
      </c>
      <c r="F216">
        <v>4</v>
      </c>
      <c r="G216" t="s">
        <v>46</v>
      </c>
      <c r="H216">
        <v>1</v>
      </c>
    </row>
    <row r="217" spans="1:8" x14ac:dyDescent="0.25">
      <c r="A217" t="s">
        <v>16</v>
      </c>
      <c r="B217" t="s">
        <v>45</v>
      </c>
      <c r="C217" t="s">
        <v>13</v>
      </c>
      <c r="D217" t="s">
        <v>11</v>
      </c>
      <c r="E217" t="s">
        <v>29</v>
      </c>
      <c r="F217">
        <v>0</v>
      </c>
      <c r="G217" t="s">
        <v>46</v>
      </c>
      <c r="H217">
        <v>2</v>
      </c>
    </row>
    <row r="218" spans="1:8" x14ac:dyDescent="0.25">
      <c r="A218" t="s">
        <v>16</v>
      </c>
      <c r="B218" t="s">
        <v>45</v>
      </c>
      <c r="C218" t="s">
        <v>13</v>
      </c>
      <c r="D218" t="s">
        <v>8</v>
      </c>
      <c r="E218" t="s">
        <v>29</v>
      </c>
      <c r="F218">
        <v>0</v>
      </c>
      <c r="G218" t="s">
        <v>46</v>
      </c>
      <c r="H218">
        <v>11</v>
      </c>
    </row>
    <row r="219" spans="1:8" x14ac:dyDescent="0.25">
      <c r="A219" t="s">
        <v>16</v>
      </c>
      <c r="B219" t="s">
        <v>45</v>
      </c>
      <c r="C219" t="s">
        <v>13</v>
      </c>
      <c r="D219" t="s">
        <v>8</v>
      </c>
      <c r="E219" t="s">
        <v>29</v>
      </c>
      <c r="F219">
        <v>1</v>
      </c>
      <c r="G219" t="s">
        <v>46</v>
      </c>
      <c r="H219">
        <v>1</v>
      </c>
    </row>
    <row r="220" spans="1:8" x14ac:dyDescent="0.25">
      <c r="A220" t="s">
        <v>16</v>
      </c>
      <c r="B220" t="s">
        <v>45</v>
      </c>
      <c r="C220" t="s">
        <v>13</v>
      </c>
      <c r="D220" t="s">
        <v>8</v>
      </c>
      <c r="E220" t="s">
        <v>29</v>
      </c>
      <c r="F220">
        <v>2</v>
      </c>
      <c r="G220" t="s">
        <v>46</v>
      </c>
      <c r="H220">
        <v>2</v>
      </c>
    </row>
    <row r="221" spans="1:8" x14ac:dyDescent="0.25">
      <c r="A221" t="s">
        <v>16</v>
      </c>
      <c r="B221" t="s">
        <v>45</v>
      </c>
      <c r="C221" t="s">
        <v>13</v>
      </c>
      <c r="D221" t="s">
        <v>8</v>
      </c>
      <c r="E221" t="s">
        <v>29</v>
      </c>
      <c r="F221">
        <v>6</v>
      </c>
      <c r="G221" t="s">
        <v>46</v>
      </c>
      <c r="H221">
        <v>1</v>
      </c>
    </row>
    <row r="222" spans="1:8" x14ac:dyDescent="0.25">
      <c r="A222" t="s">
        <v>16</v>
      </c>
      <c r="B222" t="s">
        <v>45</v>
      </c>
      <c r="C222" t="s">
        <v>13</v>
      </c>
      <c r="D222" t="s">
        <v>12</v>
      </c>
      <c r="E222" t="s">
        <v>29</v>
      </c>
      <c r="F222">
        <v>1</v>
      </c>
      <c r="G222" t="s">
        <v>46</v>
      </c>
      <c r="H222">
        <v>1</v>
      </c>
    </row>
    <row r="223" spans="1:8" x14ac:dyDescent="0.25">
      <c r="A223" t="s">
        <v>19</v>
      </c>
      <c r="B223" t="s">
        <v>14</v>
      </c>
      <c r="C223" t="s">
        <v>13</v>
      </c>
      <c r="D223" t="s">
        <v>7</v>
      </c>
      <c r="E223" t="s">
        <v>33</v>
      </c>
      <c r="F223">
        <v>2</v>
      </c>
      <c r="G223" t="s">
        <v>48</v>
      </c>
      <c r="H223">
        <v>9</v>
      </c>
    </row>
    <row r="224" spans="1:8" x14ac:dyDescent="0.25">
      <c r="A224" t="s">
        <v>16</v>
      </c>
      <c r="B224" t="s">
        <v>14</v>
      </c>
      <c r="C224" t="s">
        <v>9</v>
      </c>
      <c r="D224" t="s">
        <v>7</v>
      </c>
      <c r="E224" t="s">
        <v>32</v>
      </c>
      <c r="F224">
        <v>1</v>
      </c>
      <c r="G224" t="s">
        <v>48</v>
      </c>
      <c r="H224">
        <v>8</v>
      </c>
    </row>
    <row r="225" spans="1:8" x14ac:dyDescent="0.25">
      <c r="A225" t="s">
        <v>16</v>
      </c>
      <c r="B225" t="s">
        <v>14</v>
      </c>
      <c r="C225" t="s">
        <v>13</v>
      </c>
      <c r="D225" t="s">
        <v>7</v>
      </c>
      <c r="E225" t="s">
        <v>34</v>
      </c>
      <c r="F225">
        <v>0</v>
      </c>
      <c r="G225" t="s">
        <v>48</v>
      </c>
      <c r="H225">
        <v>8</v>
      </c>
    </row>
    <row r="226" spans="1:8" x14ac:dyDescent="0.25">
      <c r="A226" t="s">
        <v>5</v>
      </c>
      <c r="B226" t="s">
        <v>14</v>
      </c>
      <c r="C226" t="s">
        <v>13</v>
      </c>
      <c r="D226" t="s">
        <v>7</v>
      </c>
      <c r="E226" t="s">
        <v>28</v>
      </c>
      <c r="F226">
        <v>0</v>
      </c>
      <c r="G226" t="s">
        <v>46</v>
      </c>
      <c r="H226">
        <v>7</v>
      </c>
    </row>
    <row r="227" spans="1:8" x14ac:dyDescent="0.25">
      <c r="A227" t="s">
        <v>16</v>
      </c>
      <c r="B227" t="s">
        <v>14</v>
      </c>
      <c r="C227" t="s">
        <v>9</v>
      </c>
      <c r="D227" t="s">
        <v>7</v>
      </c>
      <c r="E227" t="s">
        <v>32</v>
      </c>
      <c r="F227">
        <v>6</v>
      </c>
      <c r="G227" t="s">
        <v>46</v>
      </c>
      <c r="H227">
        <v>7</v>
      </c>
    </row>
    <row r="228" spans="1:8" x14ac:dyDescent="0.25">
      <c r="A228" t="s">
        <v>19</v>
      </c>
      <c r="B228" t="s">
        <v>14</v>
      </c>
      <c r="C228" t="s">
        <v>13</v>
      </c>
      <c r="D228" t="s">
        <v>7</v>
      </c>
      <c r="E228" t="s">
        <v>33</v>
      </c>
      <c r="F228">
        <v>3</v>
      </c>
      <c r="G228" t="s">
        <v>46</v>
      </c>
      <c r="H228">
        <v>7</v>
      </c>
    </row>
    <row r="229" spans="1:8" x14ac:dyDescent="0.25">
      <c r="A229" t="s">
        <v>16</v>
      </c>
      <c r="B229" t="s">
        <v>14</v>
      </c>
      <c r="C229" t="s">
        <v>13</v>
      </c>
      <c r="D229" t="s">
        <v>7</v>
      </c>
      <c r="E229" t="s">
        <v>32</v>
      </c>
      <c r="F229">
        <v>4</v>
      </c>
      <c r="G229" t="s">
        <v>46</v>
      </c>
      <c r="H229">
        <v>6</v>
      </c>
    </row>
    <row r="230" spans="1:8" x14ac:dyDescent="0.25">
      <c r="A230" t="s">
        <v>19</v>
      </c>
      <c r="B230" t="s">
        <v>14</v>
      </c>
      <c r="C230" t="s">
        <v>9</v>
      </c>
      <c r="D230" t="s">
        <v>7</v>
      </c>
      <c r="E230" t="s">
        <v>33</v>
      </c>
      <c r="F230">
        <v>5</v>
      </c>
      <c r="G230" t="s">
        <v>46</v>
      </c>
      <c r="H230">
        <v>6</v>
      </c>
    </row>
    <row r="231" spans="1:8" x14ac:dyDescent="0.25">
      <c r="A231" t="s">
        <v>15</v>
      </c>
      <c r="B231" t="s">
        <v>14</v>
      </c>
      <c r="C231" t="s">
        <v>9</v>
      </c>
      <c r="D231" t="s">
        <v>7</v>
      </c>
      <c r="E231" t="s">
        <v>32</v>
      </c>
      <c r="F231">
        <v>6</v>
      </c>
      <c r="G231" t="s">
        <v>46</v>
      </c>
      <c r="H231">
        <v>4</v>
      </c>
    </row>
    <row r="232" spans="1:8" x14ac:dyDescent="0.25">
      <c r="A232" t="s">
        <v>16</v>
      </c>
      <c r="B232" t="s">
        <v>14</v>
      </c>
      <c r="C232" t="s">
        <v>6</v>
      </c>
      <c r="D232" t="s">
        <v>10</v>
      </c>
      <c r="E232" t="s">
        <v>32</v>
      </c>
      <c r="F232">
        <v>0</v>
      </c>
      <c r="G232" t="s">
        <v>48</v>
      </c>
      <c r="H232">
        <v>3</v>
      </c>
    </row>
    <row r="233" spans="1:8" x14ac:dyDescent="0.25">
      <c r="A233" t="s">
        <v>16</v>
      </c>
      <c r="B233" t="s">
        <v>14</v>
      </c>
      <c r="C233" t="s">
        <v>6</v>
      </c>
      <c r="D233" t="s">
        <v>10</v>
      </c>
      <c r="E233" t="s">
        <v>32</v>
      </c>
      <c r="F233">
        <v>1</v>
      </c>
      <c r="G233" t="s">
        <v>48</v>
      </c>
      <c r="H233">
        <v>1</v>
      </c>
    </row>
    <row r="234" spans="1:8" x14ac:dyDescent="0.25">
      <c r="A234" t="s">
        <v>16</v>
      </c>
      <c r="B234" t="s">
        <v>14</v>
      </c>
      <c r="C234" t="s">
        <v>6</v>
      </c>
      <c r="D234" t="s">
        <v>11</v>
      </c>
      <c r="E234" t="s">
        <v>32</v>
      </c>
      <c r="F234">
        <v>0</v>
      </c>
      <c r="G234" t="s">
        <v>48</v>
      </c>
      <c r="H234">
        <v>2</v>
      </c>
    </row>
    <row r="235" spans="1:8" x14ac:dyDescent="0.25">
      <c r="A235" t="s">
        <v>16</v>
      </c>
      <c r="B235" t="s">
        <v>14</v>
      </c>
      <c r="C235" t="s">
        <v>6</v>
      </c>
      <c r="D235" t="s">
        <v>11</v>
      </c>
      <c r="E235" t="s">
        <v>32</v>
      </c>
      <c r="F235">
        <v>1</v>
      </c>
      <c r="G235" t="s">
        <v>48</v>
      </c>
      <c r="H235">
        <v>1</v>
      </c>
    </row>
    <row r="236" spans="1:8" x14ac:dyDescent="0.25">
      <c r="A236" t="s">
        <v>16</v>
      </c>
      <c r="B236" t="s">
        <v>14</v>
      </c>
      <c r="C236" t="s">
        <v>6</v>
      </c>
      <c r="D236" t="s">
        <v>7</v>
      </c>
      <c r="E236" t="s">
        <v>32</v>
      </c>
      <c r="F236">
        <v>2</v>
      </c>
      <c r="G236" t="s">
        <v>46</v>
      </c>
      <c r="H236">
        <v>4</v>
      </c>
    </row>
    <row r="237" spans="1:8" x14ac:dyDescent="0.25">
      <c r="A237" t="s">
        <v>16</v>
      </c>
      <c r="B237" t="s">
        <v>14</v>
      </c>
      <c r="C237" t="s">
        <v>6</v>
      </c>
      <c r="D237" t="s">
        <v>7</v>
      </c>
      <c r="E237" t="s">
        <v>32</v>
      </c>
      <c r="F237">
        <v>3</v>
      </c>
      <c r="G237" t="s">
        <v>46</v>
      </c>
      <c r="H237">
        <v>4</v>
      </c>
    </row>
    <row r="238" spans="1:8" x14ac:dyDescent="0.25">
      <c r="A238" t="s">
        <v>19</v>
      </c>
      <c r="B238" t="s">
        <v>14</v>
      </c>
      <c r="C238" t="s">
        <v>9</v>
      </c>
      <c r="D238" t="s">
        <v>7</v>
      </c>
      <c r="E238" t="s">
        <v>33</v>
      </c>
      <c r="F238">
        <v>6</v>
      </c>
      <c r="G238" t="s">
        <v>46</v>
      </c>
      <c r="H238">
        <v>4</v>
      </c>
    </row>
    <row r="239" spans="1:8" x14ac:dyDescent="0.25">
      <c r="A239" t="s">
        <v>5</v>
      </c>
      <c r="B239" t="s">
        <v>14</v>
      </c>
      <c r="C239" t="s">
        <v>9</v>
      </c>
      <c r="D239" t="s">
        <v>7</v>
      </c>
      <c r="E239" t="s">
        <v>28</v>
      </c>
      <c r="F239">
        <v>3</v>
      </c>
      <c r="G239" t="s">
        <v>46</v>
      </c>
      <c r="H239">
        <v>3</v>
      </c>
    </row>
    <row r="240" spans="1:8" x14ac:dyDescent="0.25">
      <c r="A240" t="s">
        <v>5</v>
      </c>
      <c r="B240" t="s">
        <v>14</v>
      </c>
      <c r="C240" t="s">
        <v>9</v>
      </c>
      <c r="D240" t="s">
        <v>7</v>
      </c>
      <c r="E240" t="s">
        <v>28</v>
      </c>
      <c r="F240">
        <v>6</v>
      </c>
      <c r="G240" t="s">
        <v>46</v>
      </c>
      <c r="H240">
        <v>3</v>
      </c>
    </row>
    <row r="241" spans="1:8" x14ac:dyDescent="0.25">
      <c r="A241" t="s">
        <v>15</v>
      </c>
      <c r="B241" t="s">
        <v>14</v>
      </c>
      <c r="C241" t="s">
        <v>9</v>
      </c>
      <c r="D241" t="s">
        <v>7</v>
      </c>
      <c r="E241" t="s">
        <v>32</v>
      </c>
      <c r="F241">
        <v>3</v>
      </c>
      <c r="G241" t="s">
        <v>46</v>
      </c>
      <c r="H241">
        <v>3</v>
      </c>
    </row>
    <row r="242" spans="1:8" x14ac:dyDescent="0.25">
      <c r="A242" t="s">
        <v>15</v>
      </c>
      <c r="B242" t="s">
        <v>14</v>
      </c>
      <c r="C242" t="s">
        <v>9</v>
      </c>
      <c r="D242" t="s">
        <v>7</v>
      </c>
      <c r="E242" t="s">
        <v>32</v>
      </c>
      <c r="F242">
        <v>5</v>
      </c>
      <c r="G242" t="s">
        <v>46</v>
      </c>
      <c r="H242">
        <v>3</v>
      </c>
    </row>
    <row r="243" spans="1:8" x14ac:dyDescent="0.25">
      <c r="A243" t="s">
        <v>16</v>
      </c>
      <c r="B243" t="s">
        <v>14</v>
      </c>
      <c r="C243" t="s">
        <v>13</v>
      </c>
      <c r="D243" t="s">
        <v>7</v>
      </c>
      <c r="E243" t="s">
        <v>32</v>
      </c>
      <c r="F243">
        <v>5</v>
      </c>
      <c r="G243" t="s">
        <v>46</v>
      </c>
      <c r="H243">
        <v>3</v>
      </c>
    </row>
    <row r="244" spans="1:8" x14ac:dyDescent="0.25">
      <c r="A244" t="s">
        <v>16</v>
      </c>
      <c r="B244" t="s">
        <v>14</v>
      </c>
      <c r="C244" t="s">
        <v>13</v>
      </c>
      <c r="D244" t="s">
        <v>7</v>
      </c>
      <c r="E244" t="s">
        <v>32</v>
      </c>
      <c r="F244">
        <v>6</v>
      </c>
      <c r="G244" t="s">
        <v>46</v>
      </c>
      <c r="H244">
        <v>3</v>
      </c>
    </row>
    <row r="245" spans="1:8" x14ac:dyDescent="0.25">
      <c r="A245" t="s">
        <v>19</v>
      </c>
      <c r="B245" t="s">
        <v>14</v>
      </c>
      <c r="C245" t="s">
        <v>9</v>
      </c>
      <c r="D245" t="s">
        <v>7</v>
      </c>
      <c r="E245" t="s">
        <v>33</v>
      </c>
      <c r="F245">
        <v>1</v>
      </c>
      <c r="G245" t="s">
        <v>48</v>
      </c>
      <c r="H245">
        <v>3</v>
      </c>
    </row>
    <row r="246" spans="1:8" x14ac:dyDescent="0.25">
      <c r="A246" t="s">
        <v>16</v>
      </c>
      <c r="B246" t="s">
        <v>14</v>
      </c>
      <c r="C246" t="s">
        <v>9</v>
      </c>
      <c r="D246" t="s">
        <v>10</v>
      </c>
      <c r="E246" t="s">
        <v>32</v>
      </c>
      <c r="F246">
        <v>0</v>
      </c>
      <c r="G246" t="s">
        <v>48</v>
      </c>
      <c r="H246">
        <v>3</v>
      </c>
    </row>
    <row r="247" spans="1:8" x14ac:dyDescent="0.25">
      <c r="A247" t="s">
        <v>16</v>
      </c>
      <c r="B247" t="s">
        <v>14</v>
      </c>
      <c r="C247" t="s">
        <v>9</v>
      </c>
      <c r="D247" t="s">
        <v>10</v>
      </c>
      <c r="E247" t="s">
        <v>32</v>
      </c>
      <c r="F247">
        <v>2</v>
      </c>
      <c r="G247" t="s">
        <v>46</v>
      </c>
      <c r="H247">
        <v>5</v>
      </c>
    </row>
    <row r="248" spans="1:8" x14ac:dyDescent="0.25">
      <c r="A248" t="s">
        <v>16</v>
      </c>
      <c r="B248" t="s">
        <v>14</v>
      </c>
      <c r="C248" t="s">
        <v>9</v>
      </c>
      <c r="D248" t="s">
        <v>10</v>
      </c>
      <c r="E248" t="s">
        <v>32</v>
      </c>
      <c r="F248">
        <v>3</v>
      </c>
      <c r="G248" t="s">
        <v>46</v>
      </c>
      <c r="H248">
        <v>8</v>
      </c>
    </row>
    <row r="249" spans="1:8" x14ac:dyDescent="0.25">
      <c r="A249" t="s">
        <v>16</v>
      </c>
      <c r="B249" t="s">
        <v>14</v>
      </c>
      <c r="C249" t="s">
        <v>9</v>
      </c>
      <c r="D249" t="s">
        <v>10</v>
      </c>
      <c r="E249" t="s">
        <v>32</v>
      </c>
      <c r="F249">
        <v>4</v>
      </c>
      <c r="G249" t="s">
        <v>46</v>
      </c>
      <c r="H249">
        <v>1</v>
      </c>
    </row>
    <row r="250" spans="1:8" x14ac:dyDescent="0.25">
      <c r="A250" t="s">
        <v>16</v>
      </c>
      <c r="B250" t="s">
        <v>14</v>
      </c>
      <c r="C250" t="s">
        <v>9</v>
      </c>
      <c r="D250" t="s">
        <v>10</v>
      </c>
      <c r="E250" t="s">
        <v>32</v>
      </c>
      <c r="F250">
        <v>5</v>
      </c>
      <c r="G250" t="s">
        <v>46</v>
      </c>
      <c r="H250">
        <v>2</v>
      </c>
    </row>
    <row r="251" spans="1:8" x14ac:dyDescent="0.25">
      <c r="A251" t="s">
        <v>16</v>
      </c>
      <c r="B251" t="s">
        <v>14</v>
      </c>
      <c r="C251" t="s">
        <v>9</v>
      </c>
      <c r="D251" t="s">
        <v>10</v>
      </c>
      <c r="E251" t="s">
        <v>32</v>
      </c>
      <c r="F251">
        <v>6</v>
      </c>
      <c r="G251" t="s">
        <v>46</v>
      </c>
      <c r="H251">
        <v>2</v>
      </c>
    </row>
    <row r="252" spans="1:8" x14ac:dyDescent="0.25">
      <c r="A252" t="s">
        <v>16</v>
      </c>
      <c r="B252" t="s">
        <v>14</v>
      </c>
      <c r="C252" t="s">
        <v>9</v>
      </c>
      <c r="D252" t="s">
        <v>11</v>
      </c>
      <c r="E252" t="s">
        <v>32</v>
      </c>
      <c r="F252">
        <v>0</v>
      </c>
      <c r="G252" t="s">
        <v>48</v>
      </c>
      <c r="H252">
        <v>1</v>
      </c>
    </row>
    <row r="253" spans="1:8" x14ac:dyDescent="0.25">
      <c r="A253" t="s">
        <v>16</v>
      </c>
      <c r="B253" t="s">
        <v>14</v>
      </c>
      <c r="C253" t="s">
        <v>9</v>
      </c>
      <c r="D253" t="s">
        <v>11</v>
      </c>
      <c r="E253" t="s">
        <v>32</v>
      </c>
      <c r="F253">
        <v>1</v>
      </c>
      <c r="G253" t="s">
        <v>48</v>
      </c>
      <c r="H253">
        <v>1</v>
      </c>
    </row>
    <row r="254" spans="1:8" x14ac:dyDescent="0.25">
      <c r="A254" t="s">
        <v>16</v>
      </c>
      <c r="B254" t="s">
        <v>14</v>
      </c>
      <c r="C254" t="s">
        <v>9</v>
      </c>
      <c r="D254" t="s">
        <v>11</v>
      </c>
      <c r="E254" t="s">
        <v>32</v>
      </c>
      <c r="F254">
        <v>2</v>
      </c>
      <c r="G254" t="s">
        <v>46</v>
      </c>
      <c r="H254">
        <v>3</v>
      </c>
    </row>
    <row r="255" spans="1:8" x14ac:dyDescent="0.25">
      <c r="A255" t="s">
        <v>16</v>
      </c>
      <c r="B255" t="s">
        <v>14</v>
      </c>
      <c r="C255" t="s">
        <v>9</v>
      </c>
      <c r="D255" t="s">
        <v>11</v>
      </c>
      <c r="E255" t="s">
        <v>32</v>
      </c>
      <c r="F255">
        <v>3</v>
      </c>
      <c r="G255" t="s">
        <v>46</v>
      </c>
      <c r="H255">
        <v>3</v>
      </c>
    </row>
    <row r="256" spans="1:8" x14ac:dyDescent="0.25">
      <c r="A256" t="s">
        <v>16</v>
      </c>
      <c r="B256" t="s">
        <v>14</v>
      </c>
      <c r="C256" t="s">
        <v>9</v>
      </c>
      <c r="D256" t="s">
        <v>8</v>
      </c>
      <c r="E256" t="s">
        <v>32</v>
      </c>
      <c r="F256">
        <v>2</v>
      </c>
      <c r="G256" t="s">
        <v>46</v>
      </c>
      <c r="H256">
        <v>2</v>
      </c>
    </row>
    <row r="257" spans="1:8" x14ac:dyDescent="0.25">
      <c r="A257" t="s">
        <v>16</v>
      </c>
      <c r="B257" t="s">
        <v>14</v>
      </c>
      <c r="C257" t="s">
        <v>9</v>
      </c>
      <c r="D257" t="s">
        <v>8</v>
      </c>
      <c r="E257" t="s">
        <v>32</v>
      </c>
      <c r="F257">
        <v>3</v>
      </c>
      <c r="G257" t="s">
        <v>46</v>
      </c>
      <c r="H257">
        <v>2</v>
      </c>
    </row>
    <row r="258" spans="1:8" x14ac:dyDescent="0.25">
      <c r="A258" t="s">
        <v>16</v>
      </c>
      <c r="B258" t="s">
        <v>14</v>
      </c>
      <c r="C258" t="s">
        <v>9</v>
      </c>
      <c r="D258" t="s">
        <v>8</v>
      </c>
      <c r="E258" t="s">
        <v>32</v>
      </c>
      <c r="F258">
        <v>5</v>
      </c>
      <c r="G258" t="s">
        <v>46</v>
      </c>
      <c r="H258">
        <v>2</v>
      </c>
    </row>
    <row r="259" spans="1:8" x14ac:dyDescent="0.25">
      <c r="A259" t="s">
        <v>16</v>
      </c>
      <c r="B259" t="s">
        <v>14</v>
      </c>
      <c r="C259" t="s">
        <v>9</v>
      </c>
      <c r="D259" t="s">
        <v>8</v>
      </c>
      <c r="E259" t="s">
        <v>32</v>
      </c>
      <c r="F259">
        <v>6</v>
      </c>
      <c r="G259" t="s">
        <v>46</v>
      </c>
      <c r="H259">
        <v>1</v>
      </c>
    </row>
    <row r="260" spans="1:8" x14ac:dyDescent="0.25">
      <c r="A260" t="s">
        <v>16</v>
      </c>
      <c r="B260" t="s">
        <v>14</v>
      </c>
      <c r="C260" t="s">
        <v>9</v>
      </c>
      <c r="D260" t="s">
        <v>12</v>
      </c>
      <c r="E260" t="s">
        <v>32</v>
      </c>
      <c r="F260">
        <v>0</v>
      </c>
      <c r="G260" t="s">
        <v>48</v>
      </c>
      <c r="H260">
        <v>1</v>
      </c>
    </row>
    <row r="261" spans="1:8" x14ac:dyDescent="0.25">
      <c r="A261" t="s">
        <v>16</v>
      </c>
      <c r="B261" t="s">
        <v>14</v>
      </c>
      <c r="C261" t="s">
        <v>9</v>
      </c>
      <c r="D261" t="s">
        <v>12</v>
      </c>
      <c r="E261" t="s">
        <v>32</v>
      </c>
      <c r="F261">
        <v>2</v>
      </c>
      <c r="G261" t="s">
        <v>46</v>
      </c>
      <c r="H261">
        <v>2</v>
      </c>
    </row>
    <row r="262" spans="1:8" x14ac:dyDescent="0.25">
      <c r="A262" t="s">
        <v>16</v>
      </c>
      <c r="B262" t="s">
        <v>14</v>
      </c>
      <c r="C262" t="s">
        <v>9</v>
      </c>
      <c r="D262" t="s">
        <v>12</v>
      </c>
      <c r="E262" t="s">
        <v>32</v>
      </c>
      <c r="F262">
        <v>3</v>
      </c>
      <c r="G262" t="s">
        <v>46</v>
      </c>
      <c r="H262">
        <v>1</v>
      </c>
    </row>
    <row r="263" spans="1:8" x14ac:dyDescent="0.25">
      <c r="A263" t="s">
        <v>16</v>
      </c>
      <c r="B263" t="s">
        <v>14</v>
      </c>
      <c r="C263" t="s">
        <v>9</v>
      </c>
      <c r="D263" t="s">
        <v>12</v>
      </c>
      <c r="E263" t="s">
        <v>32</v>
      </c>
      <c r="F263">
        <v>4</v>
      </c>
      <c r="G263" t="s">
        <v>46</v>
      </c>
      <c r="H263">
        <v>1</v>
      </c>
    </row>
    <row r="264" spans="1:8" x14ac:dyDescent="0.25">
      <c r="A264" t="s">
        <v>19</v>
      </c>
      <c r="B264" t="s">
        <v>14</v>
      </c>
      <c r="C264" t="s">
        <v>9</v>
      </c>
      <c r="D264" t="s">
        <v>7</v>
      </c>
      <c r="E264" t="s">
        <v>33</v>
      </c>
      <c r="F264">
        <v>4</v>
      </c>
      <c r="G264" t="s">
        <v>46</v>
      </c>
      <c r="H264">
        <v>3</v>
      </c>
    </row>
    <row r="265" spans="1:8" x14ac:dyDescent="0.25">
      <c r="A265" t="s">
        <v>5</v>
      </c>
      <c r="B265" t="s">
        <v>14</v>
      </c>
      <c r="C265" t="s">
        <v>9</v>
      </c>
      <c r="D265" t="s">
        <v>7</v>
      </c>
      <c r="E265" t="s">
        <v>28</v>
      </c>
      <c r="F265">
        <v>1</v>
      </c>
      <c r="G265" t="s">
        <v>46</v>
      </c>
      <c r="H265">
        <v>2</v>
      </c>
    </row>
    <row r="266" spans="1:8" x14ac:dyDescent="0.25">
      <c r="A266" t="s">
        <v>5</v>
      </c>
      <c r="B266" t="s">
        <v>14</v>
      </c>
      <c r="C266" t="s">
        <v>9</v>
      </c>
      <c r="D266" t="s">
        <v>7</v>
      </c>
      <c r="E266" t="s">
        <v>28</v>
      </c>
      <c r="F266">
        <v>4</v>
      </c>
      <c r="G266" t="s">
        <v>46</v>
      </c>
      <c r="H266">
        <v>2</v>
      </c>
    </row>
    <row r="267" spans="1:8" x14ac:dyDescent="0.25">
      <c r="A267" t="s">
        <v>15</v>
      </c>
      <c r="B267" t="s">
        <v>14</v>
      </c>
      <c r="C267" t="s">
        <v>6</v>
      </c>
      <c r="D267" t="s">
        <v>7</v>
      </c>
      <c r="E267" t="s">
        <v>32</v>
      </c>
      <c r="F267">
        <v>0</v>
      </c>
      <c r="G267" t="s">
        <v>48</v>
      </c>
      <c r="H267">
        <v>2</v>
      </c>
    </row>
    <row r="268" spans="1:8" x14ac:dyDescent="0.25">
      <c r="A268" t="s">
        <v>15</v>
      </c>
      <c r="B268" t="s">
        <v>14</v>
      </c>
      <c r="C268" t="s">
        <v>13</v>
      </c>
      <c r="D268" t="s">
        <v>7</v>
      </c>
      <c r="E268" t="s">
        <v>32</v>
      </c>
      <c r="F268">
        <v>1</v>
      </c>
      <c r="G268" t="s">
        <v>48</v>
      </c>
      <c r="H268">
        <v>2</v>
      </c>
    </row>
    <row r="269" spans="1:8" x14ac:dyDescent="0.25">
      <c r="A269" t="s">
        <v>15</v>
      </c>
      <c r="B269" t="s">
        <v>14</v>
      </c>
      <c r="C269" t="s">
        <v>13</v>
      </c>
      <c r="D269" t="s">
        <v>7</v>
      </c>
      <c r="E269" t="s">
        <v>32</v>
      </c>
      <c r="F269">
        <v>3</v>
      </c>
      <c r="G269" t="s">
        <v>46</v>
      </c>
      <c r="H269">
        <v>2</v>
      </c>
    </row>
    <row r="270" spans="1:8" x14ac:dyDescent="0.25">
      <c r="A270" t="s">
        <v>16</v>
      </c>
      <c r="B270" t="s">
        <v>14</v>
      </c>
      <c r="C270" t="s">
        <v>13</v>
      </c>
      <c r="D270" t="s">
        <v>7</v>
      </c>
      <c r="E270" t="s">
        <v>34</v>
      </c>
      <c r="F270">
        <v>1</v>
      </c>
      <c r="G270" t="s">
        <v>48</v>
      </c>
      <c r="H270">
        <v>2</v>
      </c>
    </row>
    <row r="271" spans="1:8" x14ac:dyDescent="0.25">
      <c r="A271" t="s">
        <v>16</v>
      </c>
      <c r="B271" t="s">
        <v>14</v>
      </c>
      <c r="C271" t="s">
        <v>18</v>
      </c>
      <c r="D271" t="s">
        <v>7</v>
      </c>
      <c r="E271" t="s">
        <v>32</v>
      </c>
      <c r="F271">
        <v>0</v>
      </c>
      <c r="G271" t="s">
        <v>48</v>
      </c>
      <c r="H271">
        <v>2</v>
      </c>
    </row>
    <row r="272" spans="1:8" x14ac:dyDescent="0.25">
      <c r="A272" t="s">
        <v>19</v>
      </c>
      <c r="B272" t="s">
        <v>14</v>
      </c>
      <c r="C272" t="s">
        <v>6</v>
      </c>
      <c r="D272" t="s">
        <v>7</v>
      </c>
      <c r="E272" t="s">
        <v>33</v>
      </c>
      <c r="F272">
        <v>1</v>
      </c>
      <c r="G272" t="s">
        <v>48</v>
      </c>
      <c r="H272">
        <v>2</v>
      </c>
    </row>
    <row r="273" spans="1:8" x14ac:dyDescent="0.25">
      <c r="A273" t="s">
        <v>19</v>
      </c>
      <c r="B273" t="s">
        <v>14</v>
      </c>
      <c r="C273" t="s">
        <v>6</v>
      </c>
      <c r="D273" t="s">
        <v>7</v>
      </c>
      <c r="E273" t="s">
        <v>33</v>
      </c>
      <c r="F273">
        <v>2</v>
      </c>
      <c r="G273" t="s">
        <v>48</v>
      </c>
      <c r="H273">
        <v>2</v>
      </c>
    </row>
    <row r="274" spans="1:8" x14ac:dyDescent="0.25">
      <c r="A274" t="s">
        <v>16</v>
      </c>
      <c r="B274" t="s">
        <v>14</v>
      </c>
      <c r="C274" t="s">
        <v>13</v>
      </c>
      <c r="D274" t="s">
        <v>10</v>
      </c>
      <c r="E274" t="s">
        <v>32</v>
      </c>
      <c r="F274">
        <v>0</v>
      </c>
      <c r="G274" t="s">
        <v>48</v>
      </c>
      <c r="H274">
        <v>49</v>
      </c>
    </row>
    <row r="275" spans="1:8" x14ac:dyDescent="0.25">
      <c r="A275" t="s">
        <v>16</v>
      </c>
      <c r="B275" t="s">
        <v>14</v>
      </c>
      <c r="C275" t="s">
        <v>13</v>
      </c>
      <c r="D275" t="s">
        <v>10</v>
      </c>
      <c r="E275" t="s">
        <v>32</v>
      </c>
      <c r="F275">
        <v>1</v>
      </c>
      <c r="G275" t="s">
        <v>48</v>
      </c>
      <c r="H275">
        <v>10</v>
      </c>
    </row>
    <row r="276" spans="1:8" x14ac:dyDescent="0.25">
      <c r="A276" t="s">
        <v>16</v>
      </c>
      <c r="B276" t="s">
        <v>14</v>
      </c>
      <c r="C276" t="s">
        <v>13</v>
      </c>
      <c r="D276" t="s">
        <v>10</v>
      </c>
      <c r="E276" t="s">
        <v>32</v>
      </c>
      <c r="F276">
        <v>3</v>
      </c>
      <c r="G276" t="s">
        <v>46</v>
      </c>
      <c r="H276">
        <v>2</v>
      </c>
    </row>
    <row r="277" spans="1:8" x14ac:dyDescent="0.25">
      <c r="A277" t="s">
        <v>16</v>
      </c>
      <c r="B277" t="s">
        <v>14</v>
      </c>
      <c r="C277" t="s">
        <v>13</v>
      </c>
      <c r="D277" t="s">
        <v>10</v>
      </c>
      <c r="E277" t="s">
        <v>32</v>
      </c>
      <c r="F277">
        <v>6</v>
      </c>
      <c r="G277" t="s">
        <v>46</v>
      </c>
      <c r="H277">
        <v>1</v>
      </c>
    </row>
    <row r="278" spans="1:8" x14ac:dyDescent="0.25">
      <c r="A278" t="s">
        <v>16</v>
      </c>
      <c r="B278" t="s">
        <v>14</v>
      </c>
      <c r="C278" t="s">
        <v>13</v>
      </c>
      <c r="D278" t="s">
        <v>10</v>
      </c>
      <c r="E278" t="s">
        <v>34</v>
      </c>
      <c r="F278">
        <v>0</v>
      </c>
      <c r="G278" t="s">
        <v>48</v>
      </c>
      <c r="H278">
        <v>1</v>
      </c>
    </row>
    <row r="279" spans="1:8" x14ac:dyDescent="0.25">
      <c r="A279" t="s">
        <v>16</v>
      </c>
      <c r="B279" t="s">
        <v>14</v>
      </c>
      <c r="C279" t="s">
        <v>13</v>
      </c>
      <c r="D279" t="s">
        <v>11</v>
      </c>
      <c r="E279" t="s">
        <v>32</v>
      </c>
      <c r="F279">
        <v>0</v>
      </c>
      <c r="G279" t="s">
        <v>48</v>
      </c>
      <c r="H279">
        <v>33</v>
      </c>
    </row>
    <row r="280" spans="1:8" x14ac:dyDescent="0.25">
      <c r="A280" t="s">
        <v>16</v>
      </c>
      <c r="B280" t="s">
        <v>14</v>
      </c>
      <c r="C280" t="s">
        <v>13</v>
      </c>
      <c r="D280" t="s">
        <v>11</v>
      </c>
      <c r="E280" t="s">
        <v>32</v>
      </c>
      <c r="F280">
        <v>1</v>
      </c>
      <c r="G280" t="s">
        <v>48</v>
      </c>
      <c r="H280">
        <v>8</v>
      </c>
    </row>
    <row r="281" spans="1:8" x14ac:dyDescent="0.25">
      <c r="A281" t="s">
        <v>16</v>
      </c>
      <c r="B281" t="s">
        <v>14</v>
      </c>
      <c r="C281" t="s">
        <v>13</v>
      </c>
      <c r="D281" t="s">
        <v>11</v>
      </c>
      <c r="E281" t="s">
        <v>32</v>
      </c>
      <c r="F281">
        <v>2</v>
      </c>
      <c r="G281" t="s">
        <v>46</v>
      </c>
      <c r="H281">
        <v>3</v>
      </c>
    </row>
    <row r="282" spans="1:8" x14ac:dyDescent="0.25">
      <c r="A282" t="s">
        <v>16</v>
      </c>
      <c r="B282" t="s">
        <v>14</v>
      </c>
      <c r="C282" t="s">
        <v>13</v>
      </c>
      <c r="D282" t="s">
        <v>11</v>
      </c>
      <c r="E282" t="s">
        <v>32</v>
      </c>
      <c r="F282">
        <v>5</v>
      </c>
      <c r="G282" t="s">
        <v>46</v>
      </c>
      <c r="H282">
        <v>1</v>
      </c>
    </row>
    <row r="283" spans="1:8" x14ac:dyDescent="0.25">
      <c r="A283" t="s">
        <v>16</v>
      </c>
      <c r="B283" t="s">
        <v>14</v>
      </c>
      <c r="C283" t="s">
        <v>13</v>
      </c>
      <c r="D283" t="s">
        <v>11</v>
      </c>
      <c r="E283" t="s">
        <v>32</v>
      </c>
      <c r="F283">
        <v>6</v>
      </c>
      <c r="G283" t="s">
        <v>46</v>
      </c>
      <c r="H283">
        <v>1</v>
      </c>
    </row>
    <row r="284" spans="1:8" x14ac:dyDescent="0.25">
      <c r="A284" t="s">
        <v>16</v>
      </c>
      <c r="B284" t="s">
        <v>14</v>
      </c>
      <c r="C284" t="s">
        <v>13</v>
      </c>
      <c r="D284" t="s">
        <v>8</v>
      </c>
      <c r="E284" t="s">
        <v>32</v>
      </c>
      <c r="F284">
        <v>0</v>
      </c>
      <c r="G284" t="s">
        <v>48</v>
      </c>
      <c r="H284">
        <v>18</v>
      </c>
    </row>
    <row r="285" spans="1:8" x14ac:dyDescent="0.25">
      <c r="A285" t="s">
        <v>16</v>
      </c>
      <c r="B285" t="s">
        <v>14</v>
      </c>
      <c r="C285" t="s">
        <v>13</v>
      </c>
      <c r="D285" t="s">
        <v>8</v>
      </c>
      <c r="E285" t="s">
        <v>32</v>
      </c>
      <c r="F285">
        <v>1</v>
      </c>
      <c r="G285" t="s">
        <v>48</v>
      </c>
      <c r="H285">
        <v>2</v>
      </c>
    </row>
    <row r="286" spans="1:8" x14ac:dyDescent="0.25">
      <c r="A286" t="s">
        <v>16</v>
      </c>
      <c r="B286" t="s">
        <v>14</v>
      </c>
      <c r="C286" t="s">
        <v>13</v>
      </c>
      <c r="D286" t="s">
        <v>12</v>
      </c>
      <c r="E286" t="s">
        <v>32</v>
      </c>
      <c r="F286">
        <v>0</v>
      </c>
      <c r="G286" t="s">
        <v>48</v>
      </c>
      <c r="H286">
        <v>9</v>
      </c>
    </row>
    <row r="287" spans="1:8" x14ac:dyDescent="0.25">
      <c r="A287" t="s">
        <v>16</v>
      </c>
      <c r="B287" t="s">
        <v>14</v>
      </c>
      <c r="C287" t="s">
        <v>13</v>
      </c>
      <c r="D287" t="s">
        <v>12</v>
      </c>
      <c r="E287" t="s">
        <v>32</v>
      </c>
      <c r="F287">
        <v>1</v>
      </c>
      <c r="G287" t="s">
        <v>48</v>
      </c>
      <c r="H287">
        <v>4</v>
      </c>
    </row>
    <row r="288" spans="1:8" x14ac:dyDescent="0.25">
      <c r="A288" t="s">
        <v>16</v>
      </c>
      <c r="B288" t="s">
        <v>14</v>
      </c>
      <c r="C288" t="s">
        <v>13</v>
      </c>
      <c r="D288" t="s">
        <v>12</v>
      </c>
      <c r="E288" t="s">
        <v>32</v>
      </c>
      <c r="F288">
        <v>4</v>
      </c>
      <c r="G288" t="s">
        <v>46</v>
      </c>
      <c r="H288">
        <v>1</v>
      </c>
    </row>
    <row r="289" spans="1:8" x14ac:dyDescent="0.25">
      <c r="A289" t="s">
        <v>19</v>
      </c>
      <c r="B289" t="s">
        <v>14</v>
      </c>
      <c r="C289" t="s">
        <v>6</v>
      </c>
      <c r="D289" t="s">
        <v>7</v>
      </c>
      <c r="E289" t="s">
        <v>33</v>
      </c>
      <c r="F289">
        <v>4</v>
      </c>
      <c r="G289" t="s">
        <v>46</v>
      </c>
      <c r="H289">
        <v>2</v>
      </c>
    </row>
    <row r="290" spans="1:8" x14ac:dyDescent="0.25">
      <c r="A290" t="s">
        <v>16</v>
      </c>
      <c r="B290" t="s">
        <v>47</v>
      </c>
      <c r="C290" t="s">
        <v>6</v>
      </c>
      <c r="D290" t="s">
        <v>7</v>
      </c>
      <c r="E290" t="s">
        <v>29</v>
      </c>
      <c r="F290">
        <v>0</v>
      </c>
      <c r="G290" t="s">
        <v>46</v>
      </c>
      <c r="H290">
        <v>1</v>
      </c>
    </row>
    <row r="291" spans="1:8" x14ac:dyDescent="0.25">
      <c r="A291" t="s">
        <v>16</v>
      </c>
      <c r="B291" t="s">
        <v>47</v>
      </c>
      <c r="C291" t="s">
        <v>9</v>
      </c>
      <c r="D291" t="s">
        <v>7</v>
      </c>
      <c r="E291" t="s">
        <v>29</v>
      </c>
      <c r="F291">
        <v>0</v>
      </c>
      <c r="G291" t="s">
        <v>46</v>
      </c>
      <c r="H291">
        <v>1</v>
      </c>
    </row>
    <row r="292" spans="1:8" x14ac:dyDescent="0.25">
      <c r="A292" t="s">
        <v>16</v>
      </c>
      <c r="B292" t="s">
        <v>47</v>
      </c>
      <c r="C292" t="s">
        <v>9</v>
      </c>
      <c r="D292" t="s">
        <v>10</v>
      </c>
      <c r="E292" t="s">
        <v>29</v>
      </c>
      <c r="F292">
        <v>0</v>
      </c>
      <c r="G292" t="s">
        <v>46</v>
      </c>
      <c r="H292">
        <v>3</v>
      </c>
    </row>
    <row r="293" spans="1:8" x14ac:dyDescent="0.25">
      <c r="A293" t="s">
        <v>16</v>
      </c>
      <c r="B293" t="s">
        <v>47</v>
      </c>
      <c r="C293" t="s">
        <v>9</v>
      </c>
      <c r="D293" t="s">
        <v>10</v>
      </c>
      <c r="E293" t="s">
        <v>29</v>
      </c>
      <c r="F293">
        <v>2</v>
      </c>
      <c r="G293" t="s">
        <v>46</v>
      </c>
      <c r="H293">
        <v>1</v>
      </c>
    </row>
    <row r="294" spans="1:8" x14ac:dyDescent="0.25">
      <c r="A294" t="s">
        <v>16</v>
      </c>
      <c r="B294" t="s">
        <v>47</v>
      </c>
      <c r="C294" t="s">
        <v>9</v>
      </c>
      <c r="D294" t="s">
        <v>10</v>
      </c>
      <c r="E294" t="s">
        <v>29</v>
      </c>
      <c r="F294">
        <v>5</v>
      </c>
      <c r="G294" t="s">
        <v>46</v>
      </c>
      <c r="H294">
        <v>1</v>
      </c>
    </row>
    <row r="295" spans="1:8" x14ac:dyDescent="0.25">
      <c r="A295" t="s">
        <v>16</v>
      </c>
      <c r="B295" t="s">
        <v>47</v>
      </c>
      <c r="C295" t="s">
        <v>9</v>
      </c>
      <c r="D295" t="s">
        <v>8</v>
      </c>
      <c r="E295" t="s">
        <v>29</v>
      </c>
      <c r="F295">
        <v>0</v>
      </c>
      <c r="G295" t="s">
        <v>46</v>
      </c>
      <c r="H295">
        <v>1</v>
      </c>
    </row>
    <row r="296" spans="1:8" x14ac:dyDescent="0.25">
      <c r="A296" t="s">
        <v>16</v>
      </c>
      <c r="B296" t="s">
        <v>47</v>
      </c>
      <c r="C296" t="s">
        <v>9</v>
      </c>
      <c r="D296" t="s">
        <v>8</v>
      </c>
      <c r="E296" t="s">
        <v>29</v>
      </c>
      <c r="F296">
        <v>6</v>
      </c>
      <c r="G296" t="s">
        <v>46</v>
      </c>
      <c r="H296">
        <v>1</v>
      </c>
    </row>
    <row r="297" spans="1:8" x14ac:dyDescent="0.25">
      <c r="A297" t="s">
        <v>16</v>
      </c>
      <c r="B297" t="s">
        <v>47</v>
      </c>
      <c r="C297" t="s">
        <v>13</v>
      </c>
      <c r="D297" t="s">
        <v>7</v>
      </c>
      <c r="E297" t="s">
        <v>29</v>
      </c>
      <c r="F297">
        <v>0</v>
      </c>
      <c r="G297" t="s">
        <v>46</v>
      </c>
      <c r="H297">
        <v>1</v>
      </c>
    </row>
    <row r="298" spans="1:8" x14ac:dyDescent="0.25">
      <c r="A298" t="s">
        <v>16</v>
      </c>
      <c r="B298" t="s">
        <v>47</v>
      </c>
      <c r="C298" t="s">
        <v>13</v>
      </c>
      <c r="D298" t="s">
        <v>10</v>
      </c>
      <c r="E298" t="s">
        <v>29</v>
      </c>
      <c r="F298">
        <v>0</v>
      </c>
      <c r="G298" t="s">
        <v>46</v>
      </c>
      <c r="H298">
        <v>3</v>
      </c>
    </row>
    <row r="299" spans="1:8" x14ac:dyDescent="0.25">
      <c r="A299" t="s">
        <v>19</v>
      </c>
      <c r="B299" t="s">
        <v>17</v>
      </c>
      <c r="C299" t="s">
        <v>6</v>
      </c>
      <c r="D299" t="s">
        <v>11</v>
      </c>
      <c r="E299" t="s">
        <v>31</v>
      </c>
      <c r="F299">
        <v>0</v>
      </c>
      <c r="G299" t="s">
        <v>48</v>
      </c>
      <c r="H299">
        <v>4</v>
      </c>
    </row>
    <row r="300" spans="1:8" x14ac:dyDescent="0.25">
      <c r="A300" t="s">
        <v>19</v>
      </c>
      <c r="B300" t="s">
        <v>17</v>
      </c>
      <c r="C300" t="s">
        <v>6</v>
      </c>
      <c r="D300" t="s">
        <v>8</v>
      </c>
      <c r="E300" t="s">
        <v>31</v>
      </c>
      <c r="F300">
        <v>1</v>
      </c>
      <c r="G300" t="s">
        <v>48</v>
      </c>
      <c r="H300">
        <v>1</v>
      </c>
    </row>
    <row r="301" spans="1:8" x14ac:dyDescent="0.25">
      <c r="A301" t="s">
        <v>19</v>
      </c>
      <c r="B301" t="s">
        <v>17</v>
      </c>
      <c r="C301" t="s">
        <v>9</v>
      </c>
      <c r="D301" t="s">
        <v>11</v>
      </c>
      <c r="E301" t="s">
        <v>31</v>
      </c>
      <c r="F301">
        <v>0</v>
      </c>
      <c r="G301" t="s">
        <v>48</v>
      </c>
      <c r="H301">
        <v>1</v>
      </c>
    </row>
    <row r="302" spans="1:8" x14ac:dyDescent="0.25">
      <c r="A302" t="s">
        <v>19</v>
      </c>
      <c r="B302" t="s">
        <v>17</v>
      </c>
      <c r="C302" t="s">
        <v>13</v>
      </c>
      <c r="D302" t="s">
        <v>11</v>
      </c>
      <c r="E302" t="s">
        <v>31</v>
      </c>
      <c r="F302">
        <v>0</v>
      </c>
      <c r="G302" t="s">
        <v>48</v>
      </c>
      <c r="H302">
        <v>9</v>
      </c>
    </row>
    <row r="303" spans="1:8" x14ac:dyDescent="0.25">
      <c r="A303" t="s">
        <v>19</v>
      </c>
      <c r="B303" t="s">
        <v>17</v>
      </c>
      <c r="C303" t="s">
        <v>13</v>
      </c>
      <c r="D303" t="s">
        <v>11</v>
      </c>
      <c r="E303" t="s">
        <v>31</v>
      </c>
      <c r="F303">
        <v>1</v>
      </c>
      <c r="G303" t="s">
        <v>48</v>
      </c>
      <c r="H303">
        <v>5</v>
      </c>
    </row>
    <row r="304" spans="1:8" x14ac:dyDescent="0.25">
      <c r="A304" t="s">
        <v>19</v>
      </c>
      <c r="B304" t="s">
        <v>17</v>
      </c>
      <c r="C304" t="s">
        <v>13</v>
      </c>
      <c r="D304" t="s">
        <v>11</v>
      </c>
      <c r="E304" t="s">
        <v>31</v>
      </c>
      <c r="F304">
        <v>4</v>
      </c>
      <c r="G304" t="s">
        <v>46</v>
      </c>
      <c r="H304">
        <v>1</v>
      </c>
    </row>
    <row r="305" spans="1:8" x14ac:dyDescent="0.25">
      <c r="A305" t="s">
        <v>19</v>
      </c>
      <c r="B305" t="s">
        <v>17</v>
      </c>
      <c r="C305" t="s">
        <v>13</v>
      </c>
      <c r="D305" t="s">
        <v>8</v>
      </c>
      <c r="E305" t="s">
        <v>31</v>
      </c>
      <c r="F305">
        <v>0</v>
      </c>
      <c r="G305" t="s">
        <v>48</v>
      </c>
      <c r="H305">
        <v>1</v>
      </c>
    </row>
    <row r="306" spans="1:8" x14ac:dyDescent="0.25">
      <c r="A306" t="s">
        <v>19</v>
      </c>
      <c r="B306" t="s">
        <v>45</v>
      </c>
      <c r="C306" t="s">
        <v>6</v>
      </c>
      <c r="D306" t="s">
        <v>7</v>
      </c>
      <c r="E306" t="s">
        <v>31</v>
      </c>
      <c r="F306">
        <v>0</v>
      </c>
      <c r="G306" t="s">
        <v>48</v>
      </c>
      <c r="H306">
        <v>19</v>
      </c>
    </row>
    <row r="307" spans="1:8" x14ac:dyDescent="0.25">
      <c r="A307" t="s">
        <v>19</v>
      </c>
      <c r="B307" t="s">
        <v>45</v>
      </c>
      <c r="C307" t="s">
        <v>6</v>
      </c>
      <c r="D307" t="s">
        <v>7</v>
      </c>
      <c r="E307" t="s">
        <v>31</v>
      </c>
      <c r="F307">
        <v>1</v>
      </c>
      <c r="G307" t="s">
        <v>48</v>
      </c>
      <c r="H307">
        <v>2</v>
      </c>
    </row>
    <row r="308" spans="1:8" x14ac:dyDescent="0.25">
      <c r="A308" t="s">
        <v>19</v>
      </c>
      <c r="B308" t="s">
        <v>45</v>
      </c>
      <c r="C308" t="s">
        <v>6</v>
      </c>
      <c r="D308" t="s">
        <v>7</v>
      </c>
      <c r="E308" t="s">
        <v>31</v>
      </c>
      <c r="F308">
        <v>2</v>
      </c>
      <c r="G308" t="s">
        <v>48</v>
      </c>
      <c r="H308">
        <v>1</v>
      </c>
    </row>
    <row r="309" spans="1:8" x14ac:dyDescent="0.25">
      <c r="A309" t="s">
        <v>19</v>
      </c>
      <c r="B309" t="s">
        <v>45</v>
      </c>
      <c r="C309" t="s">
        <v>6</v>
      </c>
      <c r="D309" t="s">
        <v>7</v>
      </c>
      <c r="E309" t="s">
        <v>31</v>
      </c>
      <c r="F309">
        <v>6</v>
      </c>
      <c r="G309" t="s">
        <v>46</v>
      </c>
      <c r="H309">
        <v>1</v>
      </c>
    </row>
    <row r="310" spans="1:8" x14ac:dyDescent="0.25">
      <c r="A310" t="s">
        <v>19</v>
      </c>
      <c r="B310" t="s">
        <v>45</v>
      </c>
      <c r="C310" t="s">
        <v>6</v>
      </c>
      <c r="D310" t="s">
        <v>10</v>
      </c>
      <c r="E310" t="s">
        <v>31</v>
      </c>
      <c r="F310">
        <v>1</v>
      </c>
      <c r="G310" t="s">
        <v>48</v>
      </c>
      <c r="H310">
        <v>2</v>
      </c>
    </row>
    <row r="311" spans="1:8" x14ac:dyDescent="0.25">
      <c r="A311" t="s">
        <v>19</v>
      </c>
      <c r="B311" t="s">
        <v>45</v>
      </c>
      <c r="C311" t="s">
        <v>6</v>
      </c>
      <c r="D311" t="s">
        <v>10</v>
      </c>
      <c r="E311" t="s">
        <v>31</v>
      </c>
      <c r="F311">
        <v>2</v>
      </c>
      <c r="G311" t="s">
        <v>48</v>
      </c>
      <c r="H311">
        <v>1</v>
      </c>
    </row>
    <row r="312" spans="1:8" x14ac:dyDescent="0.25">
      <c r="A312" t="s">
        <v>19</v>
      </c>
      <c r="B312" t="s">
        <v>45</v>
      </c>
      <c r="C312" t="s">
        <v>6</v>
      </c>
      <c r="D312" t="s">
        <v>11</v>
      </c>
      <c r="E312" t="s">
        <v>31</v>
      </c>
      <c r="F312">
        <v>0</v>
      </c>
      <c r="G312" t="s">
        <v>48</v>
      </c>
      <c r="H312">
        <v>1</v>
      </c>
    </row>
    <row r="313" spans="1:8" x14ac:dyDescent="0.25">
      <c r="A313" t="s">
        <v>19</v>
      </c>
      <c r="B313" t="s">
        <v>45</v>
      </c>
      <c r="C313" t="s">
        <v>6</v>
      </c>
      <c r="D313" t="s">
        <v>8</v>
      </c>
      <c r="E313" t="s">
        <v>31</v>
      </c>
      <c r="F313">
        <v>0</v>
      </c>
      <c r="G313" t="s">
        <v>48</v>
      </c>
      <c r="H313">
        <v>1</v>
      </c>
    </row>
    <row r="314" spans="1:8" x14ac:dyDescent="0.25">
      <c r="A314" t="s">
        <v>19</v>
      </c>
      <c r="B314" t="s">
        <v>45</v>
      </c>
      <c r="C314" t="s">
        <v>9</v>
      </c>
      <c r="D314" t="s">
        <v>7</v>
      </c>
      <c r="E314" t="s">
        <v>31</v>
      </c>
      <c r="F314">
        <v>0</v>
      </c>
      <c r="G314" t="s">
        <v>48</v>
      </c>
      <c r="H314">
        <v>4</v>
      </c>
    </row>
    <row r="315" spans="1:8" x14ac:dyDescent="0.25">
      <c r="A315" t="s">
        <v>19</v>
      </c>
      <c r="B315" t="s">
        <v>45</v>
      </c>
      <c r="C315" t="s">
        <v>9</v>
      </c>
      <c r="D315" t="s">
        <v>7</v>
      </c>
      <c r="E315" t="s">
        <v>31</v>
      </c>
      <c r="F315">
        <v>1</v>
      </c>
      <c r="G315" t="s">
        <v>48</v>
      </c>
      <c r="H315">
        <v>1</v>
      </c>
    </row>
    <row r="316" spans="1:8" x14ac:dyDescent="0.25">
      <c r="A316" t="s">
        <v>19</v>
      </c>
      <c r="B316" t="s">
        <v>45</v>
      </c>
      <c r="C316" t="s">
        <v>9</v>
      </c>
      <c r="D316" t="s">
        <v>7</v>
      </c>
      <c r="E316" t="s">
        <v>31</v>
      </c>
      <c r="F316">
        <v>2</v>
      </c>
      <c r="G316" t="s">
        <v>48</v>
      </c>
      <c r="H316">
        <v>8</v>
      </c>
    </row>
    <row r="317" spans="1:8" x14ac:dyDescent="0.25">
      <c r="A317" t="s">
        <v>19</v>
      </c>
      <c r="B317" t="s">
        <v>45</v>
      </c>
      <c r="C317" t="s">
        <v>9</v>
      </c>
      <c r="D317" t="s">
        <v>7</v>
      </c>
      <c r="E317" t="s">
        <v>31</v>
      </c>
      <c r="F317">
        <v>3</v>
      </c>
      <c r="G317" t="s">
        <v>46</v>
      </c>
      <c r="H317">
        <v>10</v>
      </c>
    </row>
    <row r="318" spans="1:8" x14ac:dyDescent="0.25">
      <c r="A318" t="s">
        <v>19</v>
      </c>
      <c r="B318" t="s">
        <v>45</v>
      </c>
      <c r="C318" t="s">
        <v>9</v>
      </c>
      <c r="D318" t="s">
        <v>7</v>
      </c>
      <c r="E318" t="s">
        <v>31</v>
      </c>
      <c r="F318">
        <v>4</v>
      </c>
      <c r="G318" t="s">
        <v>46</v>
      </c>
      <c r="H318">
        <v>3</v>
      </c>
    </row>
    <row r="319" spans="1:8" x14ac:dyDescent="0.25">
      <c r="A319" t="s">
        <v>19</v>
      </c>
      <c r="B319" t="s">
        <v>45</v>
      </c>
      <c r="C319" t="s">
        <v>9</v>
      </c>
      <c r="D319" t="s">
        <v>7</v>
      </c>
      <c r="E319" t="s">
        <v>31</v>
      </c>
      <c r="F319">
        <v>5</v>
      </c>
      <c r="G319" t="s">
        <v>46</v>
      </c>
      <c r="H319">
        <v>5</v>
      </c>
    </row>
    <row r="320" spans="1:8" x14ac:dyDescent="0.25">
      <c r="A320" t="s">
        <v>19</v>
      </c>
      <c r="B320" t="s">
        <v>45</v>
      </c>
      <c r="C320" t="s">
        <v>9</v>
      </c>
      <c r="D320" t="s">
        <v>7</v>
      </c>
      <c r="E320" t="s">
        <v>31</v>
      </c>
      <c r="F320">
        <v>6</v>
      </c>
      <c r="G320" t="s">
        <v>46</v>
      </c>
      <c r="H320">
        <v>5</v>
      </c>
    </row>
    <row r="321" spans="1:8" x14ac:dyDescent="0.25">
      <c r="A321" t="s">
        <v>19</v>
      </c>
      <c r="B321" t="s">
        <v>45</v>
      </c>
      <c r="C321" t="s">
        <v>9</v>
      </c>
      <c r="D321" t="s">
        <v>10</v>
      </c>
      <c r="E321" t="s">
        <v>31</v>
      </c>
      <c r="F321">
        <v>0</v>
      </c>
      <c r="G321" t="s">
        <v>48</v>
      </c>
      <c r="H321">
        <v>2</v>
      </c>
    </row>
    <row r="322" spans="1:8" x14ac:dyDescent="0.25">
      <c r="A322" t="s">
        <v>19</v>
      </c>
      <c r="B322" t="s">
        <v>45</v>
      </c>
      <c r="C322" t="s">
        <v>9</v>
      </c>
      <c r="D322" t="s">
        <v>10</v>
      </c>
      <c r="E322" t="s">
        <v>31</v>
      </c>
      <c r="F322">
        <v>2</v>
      </c>
      <c r="G322" t="s">
        <v>48</v>
      </c>
      <c r="H322">
        <v>1</v>
      </c>
    </row>
    <row r="323" spans="1:8" x14ac:dyDescent="0.25">
      <c r="A323" t="s">
        <v>19</v>
      </c>
      <c r="B323" t="s">
        <v>45</v>
      </c>
      <c r="C323" t="s">
        <v>9</v>
      </c>
      <c r="D323" t="s">
        <v>10</v>
      </c>
      <c r="E323" t="s">
        <v>31</v>
      </c>
      <c r="F323">
        <v>3</v>
      </c>
      <c r="G323" t="s">
        <v>46</v>
      </c>
      <c r="H323">
        <v>4</v>
      </c>
    </row>
    <row r="324" spans="1:8" x14ac:dyDescent="0.25">
      <c r="A324" t="s">
        <v>19</v>
      </c>
      <c r="B324" t="s">
        <v>45</v>
      </c>
      <c r="C324" t="s">
        <v>9</v>
      </c>
      <c r="D324" t="s">
        <v>10</v>
      </c>
      <c r="E324" t="s">
        <v>31</v>
      </c>
      <c r="F324">
        <v>5</v>
      </c>
      <c r="G324" t="s">
        <v>46</v>
      </c>
      <c r="H324">
        <v>2</v>
      </c>
    </row>
    <row r="325" spans="1:8" x14ac:dyDescent="0.25">
      <c r="A325" t="s">
        <v>19</v>
      </c>
      <c r="B325" t="s">
        <v>45</v>
      </c>
      <c r="C325" t="s">
        <v>9</v>
      </c>
      <c r="D325" t="s">
        <v>8</v>
      </c>
      <c r="E325" t="s">
        <v>31</v>
      </c>
      <c r="F325">
        <v>0</v>
      </c>
      <c r="G325" t="s">
        <v>48</v>
      </c>
      <c r="H325">
        <v>2</v>
      </c>
    </row>
    <row r="326" spans="1:8" x14ac:dyDescent="0.25">
      <c r="A326" t="s">
        <v>19</v>
      </c>
      <c r="B326" t="s">
        <v>45</v>
      </c>
      <c r="C326" t="s">
        <v>9</v>
      </c>
      <c r="D326" t="s">
        <v>8</v>
      </c>
      <c r="E326" t="s">
        <v>31</v>
      </c>
      <c r="F326">
        <v>3</v>
      </c>
      <c r="G326" t="s">
        <v>46</v>
      </c>
      <c r="H326">
        <v>1</v>
      </c>
    </row>
    <row r="327" spans="1:8" x14ac:dyDescent="0.25">
      <c r="A327" t="s">
        <v>19</v>
      </c>
      <c r="B327" t="s">
        <v>45</v>
      </c>
      <c r="C327" t="s">
        <v>9</v>
      </c>
      <c r="D327" t="s">
        <v>8</v>
      </c>
      <c r="E327" t="s">
        <v>31</v>
      </c>
      <c r="F327">
        <v>4</v>
      </c>
      <c r="G327" t="s">
        <v>46</v>
      </c>
      <c r="H327">
        <v>1</v>
      </c>
    </row>
    <row r="328" spans="1:8" x14ac:dyDescent="0.25">
      <c r="A328" t="s">
        <v>19</v>
      </c>
      <c r="B328" t="s">
        <v>45</v>
      </c>
      <c r="C328" t="s">
        <v>9</v>
      </c>
      <c r="D328" t="s">
        <v>8</v>
      </c>
      <c r="E328" t="s">
        <v>31</v>
      </c>
      <c r="F328">
        <v>5</v>
      </c>
      <c r="G328" t="s">
        <v>46</v>
      </c>
      <c r="H328">
        <v>1</v>
      </c>
    </row>
    <row r="329" spans="1:8" x14ac:dyDescent="0.25">
      <c r="A329" t="s">
        <v>19</v>
      </c>
      <c r="B329" t="s">
        <v>45</v>
      </c>
      <c r="C329" t="s">
        <v>9</v>
      </c>
      <c r="D329" t="s">
        <v>12</v>
      </c>
      <c r="E329" t="s">
        <v>31</v>
      </c>
      <c r="F329">
        <v>4</v>
      </c>
      <c r="G329" t="s">
        <v>46</v>
      </c>
      <c r="H329">
        <v>1</v>
      </c>
    </row>
    <row r="330" spans="1:8" x14ac:dyDescent="0.25">
      <c r="A330" t="s">
        <v>19</v>
      </c>
      <c r="B330" t="s">
        <v>45</v>
      </c>
      <c r="C330" t="s">
        <v>9</v>
      </c>
      <c r="D330" t="s">
        <v>12</v>
      </c>
      <c r="E330" t="s">
        <v>31</v>
      </c>
      <c r="F330">
        <v>6</v>
      </c>
      <c r="G330" t="s">
        <v>46</v>
      </c>
      <c r="H330">
        <v>1</v>
      </c>
    </row>
    <row r="331" spans="1:8" x14ac:dyDescent="0.25">
      <c r="A331" t="s">
        <v>19</v>
      </c>
      <c r="B331" t="s">
        <v>45</v>
      </c>
      <c r="C331" t="s">
        <v>13</v>
      </c>
      <c r="D331" t="s">
        <v>7</v>
      </c>
      <c r="E331" t="s">
        <v>31</v>
      </c>
      <c r="F331">
        <v>0</v>
      </c>
      <c r="G331" t="s">
        <v>48</v>
      </c>
      <c r="H331">
        <v>137</v>
      </c>
    </row>
    <row r="332" spans="1:8" x14ac:dyDescent="0.25">
      <c r="A332" t="s">
        <v>19</v>
      </c>
      <c r="B332" t="s">
        <v>45</v>
      </c>
      <c r="C332" t="s">
        <v>13</v>
      </c>
      <c r="D332" t="s">
        <v>7</v>
      </c>
      <c r="E332" t="s">
        <v>31</v>
      </c>
      <c r="F332">
        <v>1</v>
      </c>
      <c r="G332" t="s">
        <v>48</v>
      </c>
      <c r="H332">
        <v>30</v>
      </c>
    </row>
    <row r="333" spans="1:8" x14ac:dyDescent="0.25">
      <c r="A333" t="s">
        <v>19</v>
      </c>
      <c r="B333" t="s">
        <v>45</v>
      </c>
      <c r="C333" t="s">
        <v>13</v>
      </c>
      <c r="D333" t="s">
        <v>7</v>
      </c>
      <c r="E333" t="s">
        <v>31</v>
      </c>
      <c r="F333">
        <v>2</v>
      </c>
      <c r="G333" t="s">
        <v>48</v>
      </c>
      <c r="H333">
        <v>15</v>
      </c>
    </row>
    <row r="334" spans="1:8" x14ac:dyDescent="0.25">
      <c r="A334" t="s">
        <v>19</v>
      </c>
      <c r="B334" t="s">
        <v>45</v>
      </c>
      <c r="C334" t="s">
        <v>13</v>
      </c>
      <c r="D334" t="s">
        <v>7</v>
      </c>
      <c r="E334" t="s">
        <v>31</v>
      </c>
      <c r="F334">
        <v>3</v>
      </c>
      <c r="G334" t="s">
        <v>46</v>
      </c>
      <c r="H334">
        <v>11</v>
      </c>
    </row>
    <row r="335" spans="1:8" x14ac:dyDescent="0.25">
      <c r="A335" t="s">
        <v>19</v>
      </c>
      <c r="B335" t="s">
        <v>45</v>
      </c>
      <c r="C335" t="s">
        <v>13</v>
      </c>
      <c r="D335" t="s">
        <v>7</v>
      </c>
      <c r="E335" t="s">
        <v>31</v>
      </c>
      <c r="F335">
        <v>5</v>
      </c>
      <c r="G335" t="s">
        <v>46</v>
      </c>
      <c r="H335">
        <v>2</v>
      </c>
    </row>
    <row r="336" spans="1:8" x14ac:dyDescent="0.25">
      <c r="A336" t="s">
        <v>19</v>
      </c>
      <c r="B336" t="s">
        <v>45</v>
      </c>
      <c r="C336" t="s">
        <v>13</v>
      </c>
      <c r="D336" t="s">
        <v>10</v>
      </c>
      <c r="E336" t="s">
        <v>31</v>
      </c>
      <c r="F336">
        <v>0</v>
      </c>
      <c r="G336" t="s">
        <v>48</v>
      </c>
      <c r="H336">
        <v>14</v>
      </c>
    </row>
    <row r="337" spans="1:8" x14ac:dyDescent="0.25">
      <c r="A337" t="s">
        <v>19</v>
      </c>
      <c r="B337" t="s">
        <v>45</v>
      </c>
      <c r="C337" t="s">
        <v>13</v>
      </c>
      <c r="D337" t="s">
        <v>10</v>
      </c>
      <c r="E337" t="s">
        <v>31</v>
      </c>
      <c r="F337">
        <v>1</v>
      </c>
      <c r="G337" t="s">
        <v>48</v>
      </c>
      <c r="H337">
        <v>6</v>
      </c>
    </row>
    <row r="338" spans="1:8" x14ac:dyDescent="0.25">
      <c r="A338" t="s">
        <v>19</v>
      </c>
      <c r="B338" t="s">
        <v>45</v>
      </c>
      <c r="C338" t="s">
        <v>13</v>
      </c>
      <c r="D338" t="s">
        <v>10</v>
      </c>
      <c r="E338" t="s">
        <v>31</v>
      </c>
      <c r="F338">
        <v>2</v>
      </c>
      <c r="G338" t="s">
        <v>48</v>
      </c>
      <c r="H338">
        <v>3</v>
      </c>
    </row>
    <row r="339" spans="1:8" x14ac:dyDescent="0.25">
      <c r="A339" t="s">
        <v>19</v>
      </c>
      <c r="B339" t="s">
        <v>45</v>
      </c>
      <c r="C339" t="s">
        <v>13</v>
      </c>
      <c r="D339" t="s">
        <v>10</v>
      </c>
      <c r="E339" t="s">
        <v>31</v>
      </c>
      <c r="F339">
        <v>3</v>
      </c>
      <c r="G339" t="s">
        <v>46</v>
      </c>
      <c r="H339">
        <v>1</v>
      </c>
    </row>
    <row r="340" spans="1:8" x14ac:dyDescent="0.25">
      <c r="A340" t="s">
        <v>19</v>
      </c>
      <c r="B340" t="s">
        <v>45</v>
      </c>
      <c r="C340" t="s">
        <v>13</v>
      </c>
      <c r="D340" t="s">
        <v>11</v>
      </c>
      <c r="E340" t="s">
        <v>31</v>
      </c>
      <c r="F340">
        <v>0</v>
      </c>
      <c r="G340" t="s">
        <v>48</v>
      </c>
      <c r="H340">
        <v>8</v>
      </c>
    </row>
    <row r="341" spans="1:8" x14ac:dyDescent="0.25">
      <c r="A341" t="s">
        <v>19</v>
      </c>
      <c r="B341" t="s">
        <v>45</v>
      </c>
      <c r="C341" t="s">
        <v>13</v>
      </c>
      <c r="D341" t="s">
        <v>11</v>
      </c>
      <c r="E341" t="s">
        <v>31</v>
      </c>
      <c r="F341">
        <v>1</v>
      </c>
      <c r="G341" t="s">
        <v>48</v>
      </c>
      <c r="H341">
        <v>2</v>
      </c>
    </row>
    <row r="342" spans="1:8" x14ac:dyDescent="0.25">
      <c r="A342" t="s">
        <v>19</v>
      </c>
      <c r="B342" t="s">
        <v>45</v>
      </c>
      <c r="C342" t="s">
        <v>13</v>
      </c>
      <c r="D342" t="s">
        <v>8</v>
      </c>
      <c r="E342" t="s">
        <v>31</v>
      </c>
      <c r="F342">
        <v>0</v>
      </c>
      <c r="G342" t="s">
        <v>48</v>
      </c>
      <c r="H342">
        <v>20</v>
      </c>
    </row>
    <row r="343" spans="1:8" x14ac:dyDescent="0.25">
      <c r="A343" t="s">
        <v>19</v>
      </c>
      <c r="B343" t="s">
        <v>45</v>
      </c>
      <c r="C343" t="s">
        <v>13</v>
      </c>
      <c r="D343" t="s">
        <v>8</v>
      </c>
      <c r="E343" t="s">
        <v>31</v>
      </c>
      <c r="F343">
        <v>1</v>
      </c>
      <c r="G343" t="s">
        <v>48</v>
      </c>
      <c r="H343">
        <v>1</v>
      </c>
    </row>
    <row r="344" spans="1:8" x14ac:dyDescent="0.25">
      <c r="A344" t="s">
        <v>19</v>
      </c>
      <c r="B344" t="s">
        <v>45</v>
      </c>
      <c r="C344" t="s">
        <v>13</v>
      </c>
      <c r="D344" t="s">
        <v>8</v>
      </c>
      <c r="E344" t="s">
        <v>31</v>
      </c>
      <c r="F344">
        <v>2</v>
      </c>
      <c r="G344" t="s">
        <v>48</v>
      </c>
      <c r="H344">
        <v>4</v>
      </c>
    </row>
    <row r="345" spans="1:8" x14ac:dyDescent="0.25">
      <c r="A345" t="s">
        <v>19</v>
      </c>
      <c r="B345" t="s">
        <v>45</v>
      </c>
      <c r="C345" t="s">
        <v>13</v>
      </c>
      <c r="D345" t="s">
        <v>8</v>
      </c>
      <c r="E345" t="s">
        <v>31</v>
      </c>
      <c r="F345">
        <v>5</v>
      </c>
      <c r="G345" t="s">
        <v>46</v>
      </c>
      <c r="H345">
        <v>1</v>
      </c>
    </row>
    <row r="346" spans="1:8" x14ac:dyDescent="0.25">
      <c r="A346" t="s">
        <v>19</v>
      </c>
      <c r="B346" t="s">
        <v>45</v>
      </c>
      <c r="C346" t="s">
        <v>13</v>
      </c>
      <c r="D346" t="s">
        <v>12</v>
      </c>
      <c r="E346" t="s">
        <v>31</v>
      </c>
      <c r="F346">
        <v>0</v>
      </c>
      <c r="G346" t="s">
        <v>48</v>
      </c>
      <c r="H346">
        <v>8</v>
      </c>
    </row>
    <row r="347" spans="1:8" x14ac:dyDescent="0.25">
      <c r="A347" t="s">
        <v>19</v>
      </c>
      <c r="B347" t="s">
        <v>45</v>
      </c>
      <c r="C347" t="s">
        <v>13</v>
      </c>
      <c r="D347" t="s">
        <v>12</v>
      </c>
      <c r="E347" t="s">
        <v>31</v>
      </c>
      <c r="F347">
        <v>1</v>
      </c>
      <c r="G347" t="s">
        <v>48</v>
      </c>
      <c r="H347">
        <v>3</v>
      </c>
    </row>
    <row r="348" spans="1:8" x14ac:dyDescent="0.25">
      <c r="A348" t="s">
        <v>19</v>
      </c>
      <c r="B348" t="s">
        <v>45</v>
      </c>
      <c r="C348" t="s">
        <v>13</v>
      </c>
      <c r="D348" t="s">
        <v>12</v>
      </c>
      <c r="E348" t="s">
        <v>31</v>
      </c>
      <c r="F348">
        <v>2</v>
      </c>
      <c r="G348" t="s">
        <v>48</v>
      </c>
      <c r="H348">
        <v>1</v>
      </c>
    </row>
    <row r="349" spans="1:8" x14ac:dyDescent="0.25">
      <c r="A349" t="s">
        <v>19</v>
      </c>
      <c r="B349" t="s">
        <v>45</v>
      </c>
      <c r="C349" t="s">
        <v>13</v>
      </c>
      <c r="D349" t="s">
        <v>12</v>
      </c>
      <c r="E349" t="s">
        <v>31</v>
      </c>
      <c r="F349">
        <v>4</v>
      </c>
      <c r="G349" t="s">
        <v>46</v>
      </c>
      <c r="H349">
        <v>1</v>
      </c>
    </row>
    <row r="350" spans="1:8" x14ac:dyDescent="0.25">
      <c r="A350" t="s">
        <v>19</v>
      </c>
      <c r="B350" t="s">
        <v>14</v>
      </c>
      <c r="C350" t="s">
        <v>9</v>
      </c>
      <c r="D350" t="s">
        <v>7</v>
      </c>
      <c r="E350" t="s">
        <v>33</v>
      </c>
      <c r="F350">
        <v>0</v>
      </c>
      <c r="G350" t="s">
        <v>48</v>
      </c>
      <c r="H350">
        <v>2</v>
      </c>
    </row>
    <row r="351" spans="1:8" x14ac:dyDescent="0.25">
      <c r="A351" t="s">
        <v>19</v>
      </c>
      <c r="B351" t="s">
        <v>14</v>
      </c>
      <c r="C351" t="s">
        <v>13</v>
      </c>
      <c r="D351" t="s">
        <v>7</v>
      </c>
      <c r="E351" t="s">
        <v>33</v>
      </c>
      <c r="F351">
        <v>4</v>
      </c>
      <c r="G351" t="s">
        <v>46</v>
      </c>
      <c r="H351">
        <v>2</v>
      </c>
    </row>
    <row r="352" spans="1:8" x14ac:dyDescent="0.25">
      <c r="A352" t="s">
        <v>5</v>
      </c>
      <c r="B352" t="s">
        <v>14</v>
      </c>
      <c r="C352" t="s">
        <v>13</v>
      </c>
      <c r="D352" t="s">
        <v>7</v>
      </c>
      <c r="E352" t="s">
        <v>28</v>
      </c>
      <c r="F352">
        <v>2</v>
      </c>
      <c r="G352" t="s">
        <v>46</v>
      </c>
      <c r="H352">
        <v>1</v>
      </c>
    </row>
    <row r="353" spans="1:8" x14ac:dyDescent="0.25">
      <c r="A353" t="s">
        <v>15</v>
      </c>
      <c r="B353" t="s">
        <v>14</v>
      </c>
      <c r="C353" t="s">
        <v>6</v>
      </c>
      <c r="D353" t="s">
        <v>7</v>
      </c>
      <c r="E353" t="s">
        <v>32</v>
      </c>
      <c r="F353">
        <v>1</v>
      </c>
      <c r="G353" t="s">
        <v>48</v>
      </c>
      <c r="H353">
        <v>1</v>
      </c>
    </row>
    <row r="354" spans="1:8" x14ac:dyDescent="0.25">
      <c r="A354" t="s">
        <v>15</v>
      </c>
      <c r="B354" t="s">
        <v>14</v>
      </c>
      <c r="C354" t="s">
        <v>9</v>
      </c>
      <c r="D354" t="s">
        <v>7</v>
      </c>
      <c r="E354" t="s">
        <v>32</v>
      </c>
      <c r="F354">
        <v>1</v>
      </c>
      <c r="G354" t="s">
        <v>48</v>
      </c>
      <c r="H354">
        <v>1</v>
      </c>
    </row>
    <row r="355" spans="1:8" x14ac:dyDescent="0.25">
      <c r="A355" t="s">
        <v>19</v>
      </c>
      <c r="B355" t="s">
        <v>14</v>
      </c>
      <c r="C355" t="s">
        <v>6</v>
      </c>
      <c r="D355" t="s">
        <v>10</v>
      </c>
      <c r="E355" t="s">
        <v>33</v>
      </c>
      <c r="F355">
        <v>0</v>
      </c>
      <c r="G355" t="s">
        <v>48</v>
      </c>
      <c r="H355">
        <v>4</v>
      </c>
    </row>
    <row r="356" spans="1:8" x14ac:dyDescent="0.25">
      <c r="A356" t="s">
        <v>19</v>
      </c>
      <c r="B356" t="s">
        <v>14</v>
      </c>
      <c r="C356" t="s">
        <v>6</v>
      </c>
      <c r="D356" t="s">
        <v>10</v>
      </c>
      <c r="E356" t="s">
        <v>33</v>
      </c>
      <c r="F356">
        <v>1</v>
      </c>
      <c r="G356" t="s">
        <v>48</v>
      </c>
      <c r="H356">
        <v>1</v>
      </c>
    </row>
    <row r="357" spans="1:8" x14ac:dyDescent="0.25">
      <c r="A357" t="s">
        <v>19</v>
      </c>
      <c r="B357" t="s">
        <v>14</v>
      </c>
      <c r="C357" t="s">
        <v>6</v>
      </c>
      <c r="D357" t="s">
        <v>10</v>
      </c>
      <c r="E357" t="s">
        <v>33</v>
      </c>
      <c r="F357">
        <v>2</v>
      </c>
      <c r="G357" t="s">
        <v>48</v>
      </c>
      <c r="H357">
        <v>2</v>
      </c>
    </row>
    <row r="358" spans="1:8" x14ac:dyDescent="0.25">
      <c r="A358" t="s">
        <v>19</v>
      </c>
      <c r="B358" t="s">
        <v>14</v>
      </c>
      <c r="C358" t="s">
        <v>6</v>
      </c>
      <c r="D358" t="s">
        <v>10</v>
      </c>
      <c r="E358" t="s">
        <v>33</v>
      </c>
      <c r="F358">
        <v>3</v>
      </c>
      <c r="G358" t="s">
        <v>46</v>
      </c>
      <c r="H358">
        <v>1</v>
      </c>
    </row>
    <row r="359" spans="1:8" x14ac:dyDescent="0.25">
      <c r="A359" t="s">
        <v>19</v>
      </c>
      <c r="B359" t="s">
        <v>14</v>
      </c>
      <c r="C359" t="s">
        <v>6</v>
      </c>
      <c r="D359" t="s">
        <v>11</v>
      </c>
      <c r="E359" t="s">
        <v>33</v>
      </c>
      <c r="F359">
        <v>0</v>
      </c>
      <c r="G359" t="s">
        <v>48</v>
      </c>
      <c r="H359">
        <v>2</v>
      </c>
    </row>
    <row r="360" spans="1:8" x14ac:dyDescent="0.25">
      <c r="A360" t="s">
        <v>19</v>
      </c>
      <c r="B360" t="s">
        <v>14</v>
      </c>
      <c r="C360" t="s">
        <v>6</v>
      </c>
      <c r="D360" t="s">
        <v>11</v>
      </c>
      <c r="E360" t="s">
        <v>33</v>
      </c>
      <c r="F360">
        <v>2</v>
      </c>
      <c r="G360" t="s">
        <v>48</v>
      </c>
      <c r="H360">
        <v>1</v>
      </c>
    </row>
    <row r="361" spans="1:8" x14ac:dyDescent="0.25">
      <c r="A361" t="s">
        <v>19</v>
      </c>
      <c r="B361" t="s">
        <v>14</v>
      </c>
      <c r="C361" t="s">
        <v>6</v>
      </c>
      <c r="D361" t="s">
        <v>8</v>
      </c>
      <c r="E361" t="s">
        <v>33</v>
      </c>
      <c r="F361">
        <v>0</v>
      </c>
      <c r="G361" t="s">
        <v>48</v>
      </c>
      <c r="H361">
        <v>1</v>
      </c>
    </row>
    <row r="362" spans="1:8" x14ac:dyDescent="0.25">
      <c r="A362" t="s">
        <v>19</v>
      </c>
      <c r="B362" t="s">
        <v>14</v>
      </c>
      <c r="C362" t="s">
        <v>6</v>
      </c>
      <c r="D362" t="s">
        <v>8</v>
      </c>
      <c r="E362" t="s">
        <v>33</v>
      </c>
      <c r="F362">
        <v>1</v>
      </c>
      <c r="G362" t="s">
        <v>48</v>
      </c>
      <c r="H362">
        <v>1</v>
      </c>
    </row>
    <row r="363" spans="1:8" x14ac:dyDescent="0.25">
      <c r="A363" t="s">
        <v>19</v>
      </c>
      <c r="B363" t="s">
        <v>14</v>
      </c>
      <c r="C363" t="s">
        <v>6</v>
      </c>
      <c r="D363" t="s">
        <v>12</v>
      </c>
      <c r="E363" t="s">
        <v>33</v>
      </c>
      <c r="F363">
        <v>0</v>
      </c>
      <c r="G363" t="s">
        <v>48</v>
      </c>
      <c r="H363">
        <v>1</v>
      </c>
    </row>
    <row r="364" spans="1:8" x14ac:dyDescent="0.25">
      <c r="A364" t="s">
        <v>15</v>
      </c>
      <c r="B364" t="s">
        <v>14</v>
      </c>
      <c r="C364" t="s">
        <v>9</v>
      </c>
      <c r="D364" t="s">
        <v>7</v>
      </c>
      <c r="E364" t="s">
        <v>32</v>
      </c>
      <c r="F364">
        <v>4</v>
      </c>
      <c r="G364" t="s">
        <v>46</v>
      </c>
      <c r="H364">
        <v>1</v>
      </c>
    </row>
    <row r="365" spans="1:8" x14ac:dyDescent="0.25">
      <c r="A365" t="s">
        <v>16</v>
      </c>
      <c r="B365" t="s">
        <v>14</v>
      </c>
      <c r="C365" t="s">
        <v>6</v>
      </c>
      <c r="D365" t="s">
        <v>7</v>
      </c>
      <c r="E365" t="s">
        <v>32</v>
      </c>
      <c r="F365">
        <v>2</v>
      </c>
      <c r="G365" t="s">
        <v>48</v>
      </c>
      <c r="H365">
        <v>1</v>
      </c>
    </row>
    <row r="366" spans="1:8" x14ac:dyDescent="0.25">
      <c r="A366" t="s">
        <v>16</v>
      </c>
      <c r="B366" t="s">
        <v>14</v>
      </c>
      <c r="C366" t="s">
        <v>6</v>
      </c>
      <c r="D366" t="s">
        <v>7</v>
      </c>
      <c r="E366" t="s">
        <v>32</v>
      </c>
      <c r="F366">
        <v>4</v>
      </c>
      <c r="G366" t="s">
        <v>46</v>
      </c>
      <c r="H366">
        <v>1</v>
      </c>
    </row>
    <row r="367" spans="1:8" x14ac:dyDescent="0.25">
      <c r="A367" t="s">
        <v>16</v>
      </c>
      <c r="B367" t="s">
        <v>14</v>
      </c>
      <c r="C367" t="s">
        <v>6</v>
      </c>
      <c r="D367" t="s">
        <v>7</v>
      </c>
      <c r="E367" t="s">
        <v>34</v>
      </c>
      <c r="F367">
        <v>0</v>
      </c>
      <c r="G367" t="s">
        <v>48</v>
      </c>
      <c r="H367">
        <v>1</v>
      </c>
    </row>
    <row r="368" spans="1:8" x14ac:dyDescent="0.25">
      <c r="A368" t="s">
        <v>16</v>
      </c>
      <c r="B368" t="s">
        <v>14</v>
      </c>
      <c r="C368" t="s">
        <v>6</v>
      </c>
      <c r="D368" t="s">
        <v>7</v>
      </c>
      <c r="E368" t="s">
        <v>34</v>
      </c>
      <c r="F368">
        <v>1</v>
      </c>
      <c r="G368" t="s">
        <v>48</v>
      </c>
      <c r="H368">
        <v>1</v>
      </c>
    </row>
    <row r="369" spans="1:8" x14ac:dyDescent="0.25">
      <c r="A369" t="s">
        <v>16</v>
      </c>
      <c r="B369" t="s">
        <v>14</v>
      </c>
      <c r="C369" t="s">
        <v>6</v>
      </c>
      <c r="D369" t="s">
        <v>7</v>
      </c>
      <c r="E369" t="s">
        <v>34</v>
      </c>
      <c r="F369">
        <v>2</v>
      </c>
      <c r="G369" t="s">
        <v>48</v>
      </c>
      <c r="H369">
        <v>1</v>
      </c>
    </row>
    <row r="370" spans="1:8" x14ac:dyDescent="0.25">
      <c r="A370" t="s">
        <v>16</v>
      </c>
      <c r="B370" t="s">
        <v>14</v>
      </c>
      <c r="C370" t="s">
        <v>9</v>
      </c>
      <c r="D370" t="s">
        <v>7</v>
      </c>
      <c r="E370" t="s">
        <v>32</v>
      </c>
      <c r="F370">
        <v>3</v>
      </c>
      <c r="G370" t="s">
        <v>48</v>
      </c>
      <c r="H370">
        <v>1</v>
      </c>
    </row>
    <row r="371" spans="1:8" x14ac:dyDescent="0.25">
      <c r="A371" t="s">
        <v>16</v>
      </c>
      <c r="B371" t="s">
        <v>14</v>
      </c>
      <c r="C371" t="s">
        <v>9</v>
      </c>
      <c r="D371" t="s">
        <v>7</v>
      </c>
      <c r="E371" t="s">
        <v>34</v>
      </c>
      <c r="F371">
        <v>0</v>
      </c>
      <c r="G371" t="s">
        <v>48</v>
      </c>
      <c r="H371">
        <v>1</v>
      </c>
    </row>
    <row r="372" spans="1:8" x14ac:dyDescent="0.25">
      <c r="A372" t="s">
        <v>19</v>
      </c>
      <c r="B372" t="s">
        <v>14</v>
      </c>
      <c r="C372" t="s">
        <v>9</v>
      </c>
      <c r="D372" t="s">
        <v>10</v>
      </c>
      <c r="E372" t="s">
        <v>33</v>
      </c>
      <c r="F372">
        <v>1</v>
      </c>
      <c r="G372" t="s">
        <v>48</v>
      </c>
      <c r="H372">
        <v>1</v>
      </c>
    </row>
    <row r="373" spans="1:8" x14ac:dyDescent="0.25">
      <c r="A373" t="s">
        <v>19</v>
      </c>
      <c r="B373" t="s">
        <v>14</v>
      </c>
      <c r="C373" t="s">
        <v>9</v>
      </c>
      <c r="D373" t="s">
        <v>10</v>
      </c>
      <c r="E373" t="s">
        <v>33</v>
      </c>
      <c r="F373">
        <v>3</v>
      </c>
      <c r="G373" t="s">
        <v>46</v>
      </c>
      <c r="H373">
        <v>2</v>
      </c>
    </row>
    <row r="374" spans="1:8" x14ac:dyDescent="0.25">
      <c r="A374" t="s">
        <v>19</v>
      </c>
      <c r="B374" t="s">
        <v>14</v>
      </c>
      <c r="C374" t="s">
        <v>9</v>
      </c>
      <c r="D374" t="s">
        <v>10</v>
      </c>
      <c r="E374" t="s">
        <v>33</v>
      </c>
      <c r="F374">
        <v>5</v>
      </c>
      <c r="G374" t="s">
        <v>46</v>
      </c>
      <c r="H374">
        <v>2</v>
      </c>
    </row>
    <row r="375" spans="1:8" x14ac:dyDescent="0.25">
      <c r="A375" t="s">
        <v>19</v>
      </c>
      <c r="B375" t="s">
        <v>14</v>
      </c>
      <c r="C375" t="s">
        <v>9</v>
      </c>
      <c r="D375" t="s">
        <v>10</v>
      </c>
      <c r="E375" t="s">
        <v>33</v>
      </c>
      <c r="F375">
        <v>6</v>
      </c>
      <c r="G375" t="s">
        <v>46</v>
      </c>
      <c r="H375">
        <v>1</v>
      </c>
    </row>
    <row r="376" spans="1:8" x14ac:dyDescent="0.25">
      <c r="A376" t="s">
        <v>19</v>
      </c>
      <c r="B376" t="s">
        <v>14</v>
      </c>
      <c r="C376" t="s">
        <v>9</v>
      </c>
      <c r="D376" t="s">
        <v>11</v>
      </c>
      <c r="E376" t="s">
        <v>33</v>
      </c>
      <c r="F376">
        <v>3</v>
      </c>
      <c r="G376" t="s">
        <v>46</v>
      </c>
      <c r="H376">
        <v>1</v>
      </c>
    </row>
    <row r="377" spans="1:8" x14ac:dyDescent="0.25">
      <c r="A377" t="s">
        <v>19</v>
      </c>
      <c r="B377" t="s">
        <v>14</v>
      </c>
      <c r="C377" t="s">
        <v>9</v>
      </c>
      <c r="D377" t="s">
        <v>11</v>
      </c>
      <c r="E377" t="s">
        <v>33</v>
      </c>
      <c r="F377">
        <v>4</v>
      </c>
      <c r="G377" t="s">
        <v>46</v>
      </c>
      <c r="H377">
        <v>2</v>
      </c>
    </row>
    <row r="378" spans="1:8" x14ac:dyDescent="0.25">
      <c r="A378" t="s">
        <v>19</v>
      </c>
      <c r="B378" t="s">
        <v>14</v>
      </c>
      <c r="C378" t="s">
        <v>9</v>
      </c>
      <c r="D378" t="s">
        <v>11</v>
      </c>
      <c r="E378" t="s">
        <v>33</v>
      </c>
      <c r="F378">
        <v>5</v>
      </c>
      <c r="G378" t="s">
        <v>46</v>
      </c>
      <c r="H378">
        <v>1</v>
      </c>
    </row>
    <row r="379" spans="1:8" x14ac:dyDescent="0.25">
      <c r="A379" t="s">
        <v>19</v>
      </c>
      <c r="B379" t="s">
        <v>14</v>
      </c>
      <c r="C379" t="s">
        <v>9</v>
      </c>
      <c r="D379" t="s">
        <v>11</v>
      </c>
      <c r="E379" t="s">
        <v>33</v>
      </c>
      <c r="F379">
        <v>6</v>
      </c>
      <c r="G379" t="s">
        <v>46</v>
      </c>
      <c r="H379">
        <v>1</v>
      </c>
    </row>
    <row r="380" spans="1:8" x14ac:dyDescent="0.25">
      <c r="A380" t="s">
        <v>19</v>
      </c>
      <c r="B380" t="s">
        <v>14</v>
      </c>
      <c r="C380" t="s">
        <v>9</v>
      </c>
      <c r="D380" t="s">
        <v>8</v>
      </c>
      <c r="E380" t="s">
        <v>33</v>
      </c>
      <c r="F380">
        <v>6</v>
      </c>
      <c r="G380" t="s">
        <v>46</v>
      </c>
      <c r="H380">
        <v>1</v>
      </c>
    </row>
    <row r="381" spans="1:8" x14ac:dyDescent="0.25">
      <c r="A381" t="s">
        <v>19</v>
      </c>
      <c r="B381" t="s">
        <v>14</v>
      </c>
      <c r="C381" t="s">
        <v>9</v>
      </c>
      <c r="D381" t="s">
        <v>12</v>
      </c>
      <c r="E381" t="s">
        <v>33</v>
      </c>
      <c r="F381">
        <v>3</v>
      </c>
      <c r="G381" t="s">
        <v>46</v>
      </c>
      <c r="H381">
        <v>1</v>
      </c>
    </row>
    <row r="382" spans="1:8" x14ac:dyDescent="0.25">
      <c r="A382" t="s">
        <v>19</v>
      </c>
      <c r="B382" t="s">
        <v>14</v>
      </c>
      <c r="C382" t="s">
        <v>9</v>
      </c>
      <c r="D382" t="s">
        <v>12</v>
      </c>
      <c r="E382" t="s">
        <v>33</v>
      </c>
      <c r="F382">
        <v>5</v>
      </c>
      <c r="G382" t="s">
        <v>46</v>
      </c>
      <c r="H382">
        <v>1</v>
      </c>
    </row>
    <row r="383" spans="1:8" x14ac:dyDescent="0.25">
      <c r="A383" t="s">
        <v>16</v>
      </c>
      <c r="B383" t="s">
        <v>14</v>
      </c>
      <c r="C383" t="s">
        <v>9</v>
      </c>
      <c r="D383" t="s">
        <v>7</v>
      </c>
      <c r="E383" t="s">
        <v>34</v>
      </c>
      <c r="F383">
        <v>1</v>
      </c>
      <c r="G383" t="s">
        <v>48</v>
      </c>
      <c r="H383">
        <v>1</v>
      </c>
    </row>
    <row r="384" spans="1:8" x14ac:dyDescent="0.25">
      <c r="A384" t="s">
        <v>16</v>
      </c>
      <c r="B384" t="s">
        <v>14</v>
      </c>
      <c r="C384" t="s">
        <v>13</v>
      </c>
      <c r="D384" t="s">
        <v>7</v>
      </c>
      <c r="E384" t="s">
        <v>32</v>
      </c>
      <c r="F384">
        <v>2</v>
      </c>
      <c r="G384" t="s">
        <v>48</v>
      </c>
      <c r="H384">
        <v>1</v>
      </c>
    </row>
    <row r="385" spans="1:8" x14ac:dyDescent="0.25">
      <c r="A385" t="s">
        <v>19</v>
      </c>
      <c r="B385" t="s">
        <v>14</v>
      </c>
      <c r="C385" t="s">
        <v>6</v>
      </c>
      <c r="D385" t="s">
        <v>7</v>
      </c>
      <c r="E385" t="s">
        <v>33</v>
      </c>
      <c r="F385">
        <v>3</v>
      </c>
      <c r="G385" t="s">
        <v>46</v>
      </c>
      <c r="H385">
        <v>1</v>
      </c>
    </row>
    <row r="386" spans="1:8" x14ac:dyDescent="0.25">
      <c r="A386" t="s">
        <v>19</v>
      </c>
      <c r="B386" t="s">
        <v>14</v>
      </c>
      <c r="C386" t="s">
        <v>9</v>
      </c>
      <c r="D386" t="s">
        <v>7</v>
      </c>
      <c r="E386" t="s">
        <v>33</v>
      </c>
      <c r="F386">
        <v>1</v>
      </c>
      <c r="G386" t="s">
        <v>46</v>
      </c>
      <c r="H386">
        <v>1</v>
      </c>
    </row>
    <row r="387" spans="1:8" x14ac:dyDescent="0.25">
      <c r="A387" t="s">
        <v>19</v>
      </c>
      <c r="B387" t="s">
        <v>14</v>
      </c>
      <c r="C387" t="s">
        <v>9</v>
      </c>
      <c r="D387" t="s">
        <v>7</v>
      </c>
      <c r="E387" t="s">
        <v>33</v>
      </c>
      <c r="F387">
        <v>2</v>
      </c>
      <c r="G387" t="s">
        <v>48</v>
      </c>
      <c r="H387">
        <v>1</v>
      </c>
    </row>
    <row r="388" spans="1:8" x14ac:dyDescent="0.25">
      <c r="A388" t="s">
        <v>19</v>
      </c>
      <c r="B388" t="s">
        <v>14</v>
      </c>
      <c r="C388" t="s">
        <v>13</v>
      </c>
      <c r="D388" t="s">
        <v>10</v>
      </c>
      <c r="E388" t="s">
        <v>33</v>
      </c>
      <c r="F388">
        <v>0</v>
      </c>
      <c r="G388" t="s">
        <v>48</v>
      </c>
      <c r="H388">
        <v>49</v>
      </c>
    </row>
    <row r="389" spans="1:8" x14ac:dyDescent="0.25">
      <c r="A389" t="s">
        <v>19</v>
      </c>
      <c r="B389" t="s">
        <v>14</v>
      </c>
      <c r="C389" t="s">
        <v>13</v>
      </c>
      <c r="D389" t="s">
        <v>10</v>
      </c>
      <c r="E389" t="s">
        <v>33</v>
      </c>
      <c r="F389">
        <v>1</v>
      </c>
      <c r="G389" t="s">
        <v>48</v>
      </c>
      <c r="H389">
        <v>6</v>
      </c>
    </row>
    <row r="390" spans="1:8" x14ac:dyDescent="0.25">
      <c r="A390" t="s">
        <v>19</v>
      </c>
      <c r="B390" t="s">
        <v>14</v>
      </c>
      <c r="C390" t="s">
        <v>13</v>
      </c>
      <c r="D390" t="s">
        <v>10</v>
      </c>
      <c r="E390" t="s">
        <v>33</v>
      </c>
      <c r="F390">
        <v>2</v>
      </c>
      <c r="G390" t="s">
        <v>48</v>
      </c>
      <c r="H390">
        <v>7</v>
      </c>
    </row>
    <row r="391" spans="1:8" x14ac:dyDescent="0.25">
      <c r="A391" t="s">
        <v>19</v>
      </c>
      <c r="B391" t="s">
        <v>14</v>
      </c>
      <c r="C391" t="s">
        <v>13</v>
      </c>
      <c r="D391" t="s">
        <v>10</v>
      </c>
      <c r="E391" t="s">
        <v>33</v>
      </c>
      <c r="F391">
        <v>3</v>
      </c>
      <c r="G391" t="s">
        <v>46</v>
      </c>
      <c r="H391">
        <v>1</v>
      </c>
    </row>
    <row r="392" spans="1:8" x14ac:dyDescent="0.25">
      <c r="A392" t="s">
        <v>19</v>
      </c>
      <c r="B392" t="s">
        <v>14</v>
      </c>
      <c r="C392" t="s">
        <v>13</v>
      </c>
      <c r="D392" t="s">
        <v>10</v>
      </c>
      <c r="E392" t="s">
        <v>33</v>
      </c>
      <c r="F392">
        <v>6</v>
      </c>
      <c r="G392" t="s">
        <v>46</v>
      </c>
      <c r="H392">
        <v>1</v>
      </c>
    </row>
    <row r="393" spans="1:8" x14ac:dyDescent="0.25">
      <c r="A393" t="s">
        <v>19</v>
      </c>
      <c r="B393" t="s">
        <v>14</v>
      </c>
      <c r="C393" t="s">
        <v>13</v>
      </c>
      <c r="D393" t="s">
        <v>11</v>
      </c>
      <c r="E393" t="s">
        <v>33</v>
      </c>
      <c r="F393">
        <v>0</v>
      </c>
      <c r="G393" t="s">
        <v>48</v>
      </c>
      <c r="H393">
        <v>22</v>
      </c>
    </row>
    <row r="394" spans="1:8" x14ac:dyDescent="0.25">
      <c r="A394" t="s">
        <v>19</v>
      </c>
      <c r="B394" t="s">
        <v>14</v>
      </c>
      <c r="C394" t="s">
        <v>13</v>
      </c>
      <c r="D394" t="s">
        <v>11</v>
      </c>
      <c r="E394" t="s">
        <v>33</v>
      </c>
      <c r="F394">
        <v>1</v>
      </c>
      <c r="G394" t="s">
        <v>48</v>
      </c>
      <c r="H394">
        <v>4</v>
      </c>
    </row>
    <row r="395" spans="1:8" x14ac:dyDescent="0.25">
      <c r="A395" t="s">
        <v>19</v>
      </c>
      <c r="B395" t="s">
        <v>14</v>
      </c>
      <c r="C395" t="s">
        <v>13</v>
      </c>
      <c r="D395" t="s">
        <v>11</v>
      </c>
      <c r="E395" t="s">
        <v>33</v>
      </c>
      <c r="F395">
        <v>2</v>
      </c>
      <c r="G395" t="s">
        <v>48</v>
      </c>
      <c r="H395">
        <v>2</v>
      </c>
    </row>
    <row r="396" spans="1:8" x14ac:dyDescent="0.25">
      <c r="A396" t="s">
        <v>19</v>
      </c>
      <c r="B396" t="s">
        <v>14</v>
      </c>
      <c r="C396" t="s">
        <v>13</v>
      </c>
      <c r="D396" t="s">
        <v>11</v>
      </c>
      <c r="E396" t="s">
        <v>33</v>
      </c>
      <c r="F396">
        <v>3</v>
      </c>
      <c r="G396" t="s">
        <v>46</v>
      </c>
      <c r="H396">
        <v>2</v>
      </c>
    </row>
    <row r="397" spans="1:8" x14ac:dyDescent="0.25">
      <c r="A397" t="s">
        <v>19</v>
      </c>
      <c r="B397" t="s">
        <v>14</v>
      </c>
      <c r="C397" t="s">
        <v>13</v>
      </c>
      <c r="D397" t="s">
        <v>8</v>
      </c>
      <c r="E397" t="s">
        <v>33</v>
      </c>
      <c r="F397">
        <v>0</v>
      </c>
      <c r="G397" t="s">
        <v>48</v>
      </c>
      <c r="H397">
        <v>3</v>
      </c>
    </row>
    <row r="398" spans="1:8" x14ac:dyDescent="0.25">
      <c r="A398" t="s">
        <v>19</v>
      </c>
      <c r="B398" t="s">
        <v>14</v>
      </c>
      <c r="C398" t="s">
        <v>13</v>
      </c>
      <c r="D398" t="s">
        <v>8</v>
      </c>
      <c r="E398" t="s">
        <v>33</v>
      </c>
      <c r="F398">
        <v>1</v>
      </c>
      <c r="G398" t="s">
        <v>48</v>
      </c>
      <c r="H398">
        <v>3</v>
      </c>
    </row>
    <row r="399" spans="1:8" x14ac:dyDescent="0.25">
      <c r="A399" t="s">
        <v>19</v>
      </c>
      <c r="B399" t="s">
        <v>14</v>
      </c>
      <c r="C399" t="s">
        <v>13</v>
      </c>
      <c r="D399" t="s">
        <v>8</v>
      </c>
      <c r="E399" t="s">
        <v>33</v>
      </c>
      <c r="F399">
        <v>2</v>
      </c>
      <c r="G399" t="s">
        <v>48</v>
      </c>
      <c r="H399">
        <v>4</v>
      </c>
    </row>
    <row r="400" spans="1:8" x14ac:dyDescent="0.25">
      <c r="A400" t="s">
        <v>19</v>
      </c>
      <c r="B400" t="s">
        <v>14</v>
      </c>
      <c r="C400" t="s">
        <v>13</v>
      </c>
      <c r="D400" t="s">
        <v>8</v>
      </c>
      <c r="E400" t="s">
        <v>33</v>
      </c>
      <c r="F400">
        <v>3</v>
      </c>
      <c r="G400" t="s">
        <v>46</v>
      </c>
      <c r="H400">
        <v>1</v>
      </c>
    </row>
    <row r="401" spans="1:8" x14ac:dyDescent="0.25">
      <c r="A401" t="s">
        <v>19</v>
      </c>
      <c r="B401" t="s">
        <v>14</v>
      </c>
      <c r="C401" t="s">
        <v>13</v>
      </c>
      <c r="D401" t="s">
        <v>12</v>
      </c>
      <c r="E401" t="s">
        <v>33</v>
      </c>
      <c r="F401">
        <v>0</v>
      </c>
      <c r="G401" t="s">
        <v>48</v>
      </c>
      <c r="H401">
        <v>4</v>
      </c>
    </row>
    <row r="402" spans="1:8" x14ac:dyDescent="0.25">
      <c r="A402" t="s">
        <v>19</v>
      </c>
      <c r="B402" t="s">
        <v>14</v>
      </c>
      <c r="C402" t="s">
        <v>13</v>
      </c>
      <c r="D402" t="s">
        <v>12</v>
      </c>
      <c r="E402" t="s">
        <v>33</v>
      </c>
      <c r="F402">
        <v>2</v>
      </c>
      <c r="G402" t="s">
        <v>48</v>
      </c>
      <c r="H402">
        <v>2</v>
      </c>
    </row>
    <row r="403" spans="1:8" x14ac:dyDescent="0.25">
      <c r="A403" t="s">
        <v>19</v>
      </c>
      <c r="B403" t="s">
        <v>47</v>
      </c>
      <c r="C403" t="s">
        <v>13</v>
      </c>
      <c r="D403" t="s">
        <v>10</v>
      </c>
      <c r="E403" t="s">
        <v>31</v>
      </c>
      <c r="F403">
        <v>0</v>
      </c>
      <c r="G403" t="s">
        <v>48</v>
      </c>
      <c r="H403">
        <v>4</v>
      </c>
    </row>
    <row r="404" spans="1:8" x14ac:dyDescent="0.25">
      <c r="A404" t="s">
        <v>19</v>
      </c>
      <c r="B404" t="s">
        <v>47</v>
      </c>
      <c r="C404" t="s">
        <v>13</v>
      </c>
      <c r="D404" t="s">
        <v>11</v>
      </c>
      <c r="E404" t="s">
        <v>31</v>
      </c>
      <c r="F404">
        <v>0</v>
      </c>
      <c r="G404" t="s">
        <v>48</v>
      </c>
      <c r="H404">
        <v>1</v>
      </c>
    </row>
    <row r="405" spans="1:8" x14ac:dyDescent="0.25">
      <c r="A405" t="s">
        <v>20</v>
      </c>
      <c r="B405" t="s">
        <v>49</v>
      </c>
      <c r="C405" t="s">
        <v>13</v>
      </c>
      <c r="D405" t="s">
        <v>7</v>
      </c>
      <c r="E405" t="s">
        <v>33</v>
      </c>
      <c r="F405">
        <v>2</v>
      </c>
      <c r="G405" t="s">
        <v>48</v>
      </c>
      <c r="H405">
        <v>1</v>
      </c>
    </row>
    <row r="406" spans="1:8" x14ac:dyDescent="0.25">
      <c r="A406" t="s">
        <v>20</v>
      </c>
      <c r="B406" t="s">
        <v>49</v>
      </c>
      <c r="C406" t="s">
        <v>13</v>
      </c>
      <c r="D406" t="s">
        <v>7</v>
      </c>
      <c r="E406" t="s">
        <v>33</v>
      </c>
      <c r="F406">
        <v>3</v>
      </c>
      <c r="G406" t="s">
        <v>46</v>
      </c>
      <c r="H406">
        <v>1</v>
      </c>
    </row>
    <row r="407" spans="1:8" x14ac:dyDescent="0.25">
      <c r="A407" t="s">
        <v>20</v>
      </c>
      <c r="B407" t="s">
        <v>49</v>
      </c>
      <c r="C407" t="s">
        <v>13</v>
      </c>
      <c r="D407" t="s">
        <v>7</v>
      </c>
      <c r="E407" t="s">
        <v>34</v>
      </c>
      <c r="F407">
        <v>2</v>
      </c>
      <c r="G407" t="s">
        <v>48</v>
      </c>
      <c r="H407">
        <v>1</v>
      </c>
    </row>
    <row r="408" spans="1:8" x14ac:dyDescent="0.25">
      <c r="A408" t="s">
        <v>20</v>
      </c>
      <c r="B408" t="s">
        <v>49</v>
      </c>
      <c r="C408" t="s">
        <v>13</v>
      </c>
      <c r="D408" t="s">
        <v>10</v>
      </c>
      <c r="E408" t="s">
        <v>34</v>
      </c>
      <c r="F408">
        <v>2</v>
      </c>
      <c r="G408" t="s">
        <v>48</v>
      </c>
      <c r="H408">
        <v>1</v>
      </c>
    </row>
    <row r="409" spans="1:8" x14ac:dyDescent="0.25">
      <c r="A409" t="s">
        <v>20</v>
      </c>
      <c r="B409" t="s">
        <v>49</v>
      </c>
      <c r="C409" t="s">
        <v>13</v>
      </c>
      <c r="D409" t="s">
        <v>8</v>
      </c>
      <c r="E409" t="s">
        <v>33</v>
      </c>
      <c r="F409">
        <v>0</v>
      </c>
      <c r="G409" t="s">
        <v>48</v>
      </c>
      <c r="H409">
        <v>1</v>
      </c>
    </row>
    <row r="410" spans="1:8" x14ac:dyDescent="0.25">
      <c r="A410" t="s">
        <v>20</v>
      </c>
      <c r="B410" t="s">
        <v>49</v>
      </c>
      <c r="C410" t="s">
        <v>13</v>
      </c>
      <c r="D410" t="s">
        <v>8</v>
      </c>
      <c r="E410" t="s">
        <v>33</v>
      </c>
      <c r="F410">
        <v>1</v>
      </c>
      <c r="G410" t="s">
        <v>48</v>
      </c>
      <c r="H410">
        <v>1</v>
      </c>
    </row>
    <row r="411" spans="1:8" x14ac:dyDescent="0.25">
      <c r="A411" t="s">
        <v>20</v>
      </c>
      <c r="B411" t="s">
        <v>49</v>
      </c>
      <c r="C411" t="s">
        <v>13</v>
      </c>
      <c r="D411" t="s">
        <v>8</v>
      </c>
      <c r="E411" t="s">
        <v>34</v>
      </c>
      <c r="F411">
        <v>0</v>
      </c>
      <c r="G411" t="s">
        <v>48</v>
      </c>
      <c r="H411">
        <v>1</v>
      </c>
    </row>
    <row r="412" spans="1:8" x14ac:dyDescent="0.25">
      <c r="A412" t="s">
        <v>20</v>
      </c>
      <c r="B412" t="s">
        <v>49</v>
      </c>
      <c r="C412" t="s">
        <v>13</v>
      </c>
      <c r="D412" t="s">
        <v>8</v>
      </c>
      <c r="E412" t="s">
        <v>34</v>
      </c>
      <c r="F412">
        <v>1</v>
      </c>
      <c r="G412" t="s">
        <v>48</v>
      </c>
      <c r="H412">
        <v>2</v>
      </c>
    </row>
    <row r="413" spans="1:8" x14ac:dyDescent="0.25">
      <c r="A413" t="s">
        <v>20</v>
      </c>
      <c r="B413" t="s">
        <v>49</v>
      </c>
      <c r="C413" t="s">
        <v>13</v>
      </c>
      <c r="D413" t="s">
        <v>8</v>
      </c>
      <c r="E413" t="s">
        <v>34</v>
      </c>
      <c r="F413">
        <v>5</v>
      </c>
      <c r="G413" t="s">
        <v>46</v>
      </c>
      <c r="H413">
        <v>1</v>
      </c>
    </row>
    <row r="414" spans="1:8" x14ac:dyDescent="0.25">
      <c r="A414" t="s">
        <v>20</v>
      </c>
      <c r="B414" t="s">
        <v>49</v>
      </c>
      <c r="C414" t="s">
        <v>13</v>
      </c>
      <c r="D414" t="s">
        <v>12</v>
      </c>
      <c r="E414" t="s">
        <v>34</v>
      </c>
      <c r="F414">
        <v>0</v>
      </c>
      <c r="G414" t="s">
        <v>48</v>
      </c>
      <c r="H414">
        <v>3</v>
      </c>
    </row>
    <row r="415" spans="1:8" x14ac:dyDescent="0.25">
      <c r="A415" t="s">
        <v>5</v>
      </c>
      <c r="B415" t="s">
        <v>45</v>
      </c>
      <c r="C415" t="s">
        <v>9</v>
      </c>
      <c r="D415" t="s">
        <v>7</v>
      </c>
      <c r="E415" t="s">
        <v>28</v>
      </c>
      <c r="F415">
        <v>0</v>
      </c>
      <c r="G415" t="s">
        <v>46</v>
      </c>
      <c r="H415">
        <v>12</v>
      </c>
    </row>
    <row r="416" spans="1:8" x14ac:dyDescent="0.25">
      <c r="A416" t="s">
        <v>5</v>
      </c>
      <c r="B416" t="s">
        <v>45</v>
      </c>
      <c r="C416" t="s">
        <v>9</v>
      </c>
      <c r="D416" t="s">
        <v>7</v>
      </c>
      <c r="E416" t="s">
        <v>28</v>
      </c>
      <c r="F416">
        <v>1</v>
      </c>
      <c r="G416" t="s">
        <v>46</v>
      </c>
      <c r="H416">
        <v>5</v>
      </c>
    </row>
    <row r="417" spans="1:8" x14ac:dyDescent="0.25">
      <c r="A417" t="s">
        <v>5</v>
      </c>
      <c r="B417" t="s">
        <v>45</v>
      </c>
      <c r="C417" t="s">
        <v>9</v>
      </c>
      <c r="D417" t="s">
        <v>7</v>
      </c>
      <c r="E417" t="s">
        <v>28</v>
      </c>
      <c r="F417">
        <v>2</v>
      </c>
      <c r="G417" t="s">
        <v>46</v>
      </c>
      <c r="H417">
        <v>2</v>
      </c>
    </row>
    <row r="418" spans="1:8" x14ac:dyDescent="0.25">
      <c r="A418" t="s">
        <v>5</v>
      </c>
      <c r="B418" t="s">
        <v>45</v>
      </c>
      <c r="C418" t="s">
        <v>9</v>
      </c>
      <c r="D418" t="s">
        <v>7</v>
      </c>
      <c r="E418" t="s">
        <v>28</v>
      </c>
      <c r="F418">
        <v>5</v>
      </c>
      <c r="G418" t="s">
        <v>46</v>
      </c>
      <c r="H418">
        <v>3</v>
      </c>
    </row>
    <row r="419" spans="1:8" x14ac:dyDescent="0.25">
      <c r="A419" t="s">
        <v>5</v>
      </c>
      <c r="B419" t="s">
        <v>45</v>
      </c>
      <c r="C419" t="s">
        <v>9</v>
      </c>
      <c r="D419" t="s">
        <v>10</v>
      </c>
      <c r="E419" t="s">
        <v>28</v>
      </c>
      <c r="F419">
        <v>0</v>
      </c>
      <c r="G419" t="s">
        <v>46</v>
      </c>
      <c r="H419">
        <v>1</v>
      </c>
    </row>
    <row r="420" spans="1:8" x14ac:dyDescent="0.25">
      <c r="A420" t="s">
        <v>5</v>
      </c>
      <c r="B420" t="s">
        <v>45</v>
      </c>
      <c r="C420" t="s">
        <v>9</v>
      </c>
      <c r="D420" t="s">
        <v>10</v>
      </c>
      <c r="E420" t="s">
        <v>28</v>
      </c>
      <c r="F420">
        <v>1</v>
      </c>
      <c r="G420" t="s">
        <v>46</v>
      </c>
      <c r="H420">
        <v>2</v>
      </c>
    </row>
    <row r="421" spans="1:8" x14ac:dyDescent="0.25">
      <c r="A421" t="s">
        <v>5</v>
      </c>
      <c r="B421" t="s">
        <v>45</v>
      </c>
      <c r="C421" t="s">
        <v>9</v>
      </c>
      <c r="D421" t="s">
        <v>10</v>
      </c>
      <c r="E421" t="s">
        <v>28</v>
      </c>
      <c r="F421">
        <v>4</v>
      </c>
      <c r="G421" t="s">
        <v>46</v>
      </c>
      <c r="H421">
        <v>1</v>
      </c>
    </row>
    <row r="422" spans="1:8" x14ac:dyDescent="0.25">
      <c r="A422" t="s">
        <v>5</v>
      </c>
      <c r="B422" t="s">
        <v>45</v>
      </c>
      <c r="C422" t="s">
        <v>9</v>
      </c>
      <c r="D422" t="s">
        <v>11</v>
      </c>
      <c r="E422" t="s">
        <v>28</v>
      </c>
      <c r="F422">
        <v>0</v>
      </c>
      <c r="G422" t="s">
        <v>46</v>
      </c>
      <c r="H422">
        <v>1</v>
      </c>
    </row>
    <row r="423" spans="1:8" x14ac:dyDescent="0.25">
      <c r="A423" t="s">
        <v>5</v>
      </c>
      <c r="B423" t="s">
        <v>45</v>
      </c>
      <c r="C423" t="s">
        <v>9</v>
      </c>
      <c r="D423" t="s">
        <v>8</v>
      </c>
      <c r="E423" t="s">
        <v>28</v>
      </c>
      <c r="F423">
        <v>0</v>
      </c>
      <c r="G423" t="s">
        <v>46</v>
      </c>
      <c r="H423">
        <v>1</v>
      </c>
    </row>
    <row r="424" spans="1:8" x14ac:dyDescent="0.25">
      <c r="A424" t="s">
        <v>5</v>
      </c>
      <c r="B424" t="s">
        <v>45</v>
      </c>
      <c r="C424" t="s">
        <v>9</v>
      </c>
      <c r="D424" t="s">
        <v>8</v>
      </c>
      <c r="E424" t="s">
        <v>28</v>
      </c>
      <c r="F424">
        <v>3</v>
      </c>
      <c r="G424" t="s">
        <v>46</v>
      </c>
      <c r="H424">
        <v>1</v>
      </c>
    </row>
    <row r="425" spans="1:8" x14ac:dyDescent="0.25">
      <c r="A425" t="s">
        <v>5</v>
      </c>
      <c r="B425" t="s">
        <v>45</v>
      </c>
      <c r="C425" t="s">
        <v>9</v>
      </c>
      <c r="D425" t="s">
        <v>8</v>
      </c>
      <c r="E425" t="s">
        <v>28</v>
      </c>
      <c r="F425">
        <v>5</v>
      </c>
      <c r="G425" t="s">
        <v>46</v>
      </c>
      <c r="H425">
        <v>1</v>
      </c>
    </row>
    <row r="426" spans="1:8" x14ac:dyDescent="0.25">
      <c r="A426" t="s">
        <v>5</v>
      </c>
      <c r="B426" t="s">
        <v>45</v>
      </c>
      <c r="C426" t="s">
        <v>9</v>
      </c>
      <c r="D426" t="s">
        <v>8</v>
      </c>
      <c r="E426" t="s">
        <v>28</v>
      </c>
      <c r="F426">
        <v>6</v>
      </c>
      <c r="G426" t="s">
        <v>46</v>
      </c>
      <c r="H426">
        <v>4</v>
      </c>
    </row>
    <row r="427" spans="1:8" x14ac:dyDescent="0.25">
      <c r="A427" t="s">
        <v>5</v>
      </c>
      <c r="B427" t="s">
        <v>45</v>
      </c>
      <c r="C427" t="s">
        <v>13</v>
      </c>
      <c r="D427" t="s">
        <v>7</v>
      </c>
      <c r="E427" t="s">
        <v>28</v>
      </c>
      <c r="F427">
        <v>1</v>
      </c>
      <c r="G427" t="s">
        <v>46</v>
      </c>
      <c r="H427">
        <v>1</v>
      </c>
    </row>
    <row r="428" spans="1:8" x14ac:dyDescent="0.25">
      <c r="A428" t="s">
        <v>5</v>
      </c>
      <c r="B428" t="s">
        <v>45</v>
      </c>
      <c r="C428" t="s">
        <v>13</v>
      </c>
      <c r="D428" t="s">
        <v>8</v>
      </c>
      <c r="E428" t="s">
        <v>28</v>
      </c>
      <c r="F428">
        <v>0</v>
      </c>
      <c r="G428" t="s">
        <v>46</v>
      </c>
      <c r="H428">
        <v>2</v>
      </c>
    </row>
    <row r="429" spans="1:8" x14ac:dyDescent="0.25">
      <c r="A429" t="s">
        <v>5</v>
      </c>
      <c r="B429" t="s">
        <v>14</v>
      </c>
      <c r="C429" t="s">
        <v>9</v>
      </c>
      <c r="D429" t="s">
        <v>7</v>
      </c>
      <c r="E429" t="s">
        <v>28</v>
      </c>
      <c r="F429">
        <v>3</v>
      </c>
      <c r="G429" t="s">
        <v>46</v>
      </c>
      <c r="H429">
        <v>1</v>
      </c>
    </row>
    <row r="430" spans="1:8" x14ac:dyDescent="0.25">
      <c r="A430" t="s">
        <v>5</v>
      </c>
      <c r="B430" t="s">
        <v>14</v>
      </c>
      <c r="C430" t="s">
        <v>9</v>
      </c>
      <c r="D430" t="s">
        <v>10</v>
      </c>
      <c r="E430">
        <v>9</v>
      </c>
      <c r="F430">
        <v>2</v>
      </c>
      <c r="G430" t="s">
        <v>46</v>
      </c>
      <c r="H430">
        <v>1</v>
      </c>
    </row>
    <row r="431" spans="1:8" x14ac:dyDescent="0.25">
      <c r="A431" t="s">
        <v>5</v>
      </c>
      <c r="B431" t="s">
        <v>14</v>
      </c>
      <c r="C431" t="s">
        <v>9</v>
      </c>
      <c r="D431" t="s">
        <v>10</v>
      </c>
      <c r="E431" t="s">
        <v>28</v>
      </c>
      <c r="F431">
        <v>0</v>
      </c>
      <c r="G431" t="s">
        <v>46</v>
      </c>
      <c r="H431">
        <v>3</v>
      </c>
    </row>
    <row r="432" spans="1:8" x14ac:dyDescent="0.25">
      <c r="A432" t="s">
        <v>5</v>
      </c>
      <c r="B432" t="s">
        <v>14</v>
      </c>
      <c r="C432" t="s">
        <v>9</v>
      </c>
      <c r="D432" t="s">
        <v>10</v>
      </c>
      <c r="E432" t="s">
        <v>28</v>
      </c>
      <c r="F432">
        <v>1</v>
      </c>
      <c r="G432" t="s">
        <v>46</v>
      </c>
      <c r="H432">
        <v>1</v>
      </c>
    </row>
    <row r="433" spans="1:8" x14ac:dyDescent="0.25">
      <c r="A433" t="s">
        <v>5</v>
      </c>
      <c r="B433" t="s">
        <v>14</v>
      </c>
      <c r="C433" t="s">
        <v>9</v>
      </c>
      <c r="D433" t="s">
        <v>10</v>
      </c>
      <c r="E433" t="s">
        <v>28</v>
      </c>
      <c r="F433">
        <v>3</v>
      </c>
      <c r="G433" t="s">
        <v>46</v>
      </c>
      <c r="H433">
        <v>5</v>
      </c>
    </row>
    <row r="434" spans="1:8" x14ac:dyDescent="0.25">
      <c r="A434" t="s">
        <v>5</v>
      </c>
      <c r="B434" t="s">
        <v>14</v>
      </c>
      <c r="C434" t="s">
        <v>9</v>
      </c>
      <c r="D434" t="s">
        <v>11</v>
      </c>
      <c r="E434" t="s">
        <v>28</v>
      </c>
      <c r="F434">
        <v>0</v>
      </c>
      <c r="G434" t="s">
        <v>46</v>
      </c>
      <c r="H434">
        <v>3</v>
      </c>
    </row>
    <row r="435" spans="1:8" x14ac:dyDescent="0.25">
      <c r="A435" t="s">
        <v>5</v>
      </c>
      <c r="B435" t="s">
        <v>14</v>
      </c>
      <c r="C435" t="s">
        <v>9</v>
      </c>
      <c r="D435" t="s">
        <v>11</v>
      </c>
      <c r="E435" t="s">
        <v>28</v>
      </c>
      <c r="F435">
        <v>2</v>
      </c>
      <c r="G435" t="s">
        <v>46</v>
      </c>
      <c r="H435">
        <v>1</v>
      </c>
    </row>
    <row r="436" spans="1:8" x14ac:dyDescent="0.25">
      <c r="A436" t="s">
        <v>5</v>
      </c>
      <c r="B436" t="s">
        <v>14</v>
      </c>
      <c r="C436" t="s">
        <v>9</v>
      </c>
      <c r="D436" t="s">
        <v>12</v>
      </c>
      <c r="E436" t="s">
        <v>28</v>
      </c>
      <c r="F436">
        <v>5</v>
      </c>
      <c r="G436" t="s">
        <v>46</v>
      </c>
      <c r="H436">
        <v>1</v>
      </c>
    </row>
    <row r="437" spans="1:8" x14ac:dyDescent="0.25">
      <c r="A437" t="s">
        <v>5</v>
      </c>
      <c r="B437" t="s">
        <v>14</v>
      </c>
      <c r="C437" t="s">
        <v>13</v>
      </c>
      <c r="D437" t="s">
        <v>10</v>
      </c>
      <c r="E437" t="s">
        <v>28</v>
      </c>
      <c r="F437">
        <v>0</v>
      </c>
      <c r="G437" t="s">
        <v>46</v>
      </c>
      <c r="H437">
        <v>5</v>
      </c>
    </row>
    <row r="438" spans="1:8" x14ac:dyDescent="0.25">
      <c r="A438" t="s">
        <v>5</v>
      </c>
      <c r="B438" t="s">
        <v>47</v>
      </c>
      <c r="C438" t="s">
        <v>9</v>
      </c>
      <c r="D438" t="s">
        <v>7</v>
      </c>
      <c r="E438" t="s">
        <v>28</v>
      </c>
      <c r="F438">
        <v>0</v>
      </c>
      <c r="G438" t="s">
        <v>46</v>
      </c>
      <c r="H438">
        <v>1</v>
      </c>
    </row>
    <row r="439" spans="1:8" x14ac:dyDescent="0.25">
      <c r="A439" t="s">
        <v>5</v>
      </c>
      <c r="B439" t="s">
        <v>47</v>
      </c>
      <c r="C439" t="s">
        <v>9</v>
      </c>
      <c r="D439" t="s">
        <v>10</v>
      </c>
      <c r="E439" t="s">
        <v>28</v>
      </c>
      <c r="F439">
        <v>0</v>
      </c>
      <c r="G439" t="s">
        <v>46</v>
      </c>
      <c r="H439">
        <v>4</v>
      </c>
    </row>
    <row r="440" spans="1:8" x14ac:dyDescent="0.25">
      <c r="A440" t="s">
        <v>5</v>
      </c>
      <c r="B440" t="s">
        <v>47</v>
      </c>
      <c r="C440" t="s">
        <v>9</v>
      </c>
      <c r="D440" t="s">
        <v>10</v>
      </c>
      <c r="E440" t="s">
        <v>28</v>
      </c>
      <c r="F440">
        <v>3</v>
      </c>
      <c r="G440" t="s">
        <v>46</v>
      </c>
      <c r="H440">
        <v>2</v>
      </c>
    </row>
    <row r="441" spans="1:8" x14ac:dyDescent="0.25">
      <c r="A441" t="s">
        <v>5</v>
      </c>
      <c r="B441" t="s">
        <v>47</v>
      </c>
      <c r="C441" t="s">
        <v>9</v>
      </c>
      <c r="D441" t="s">
        <v>10</v>
      </c>
      <c r="E441" t="s">
        <v>28</v>
      </c>
      <c r="F441">
        <v>4</v>
      </c>
      <c r="G441" t="s">
        <v>46</v>
      </c>
      <c r="H441">
        <v>1</v>
      </c>
    </row>
    <row r="442" spans="1:8" x14ac:dyDescent="0.25">
      <c r="A442" t="s">
        <v>5</v>
      </c>
      <c r="B442" t="s">
        <v>47</v>
      </c>
      <c r="C442" t="s">
        <v>13</v>
      </c>
      <c r="D442" t="s">
        <v>7</v>
      </c>
      <c r="E442" t="s">
        <v>28</v>
      </c>
      <c r="F442">
        <v>3</v>
      </c>
      <c r="G442" t="s">
        <v>46</v>
      </c>
      <c r="H442">
        <v>1</v>
      </c>
    </row>
    <row r="443" spans="1:8" x14ac:dyDescent="0.25">
      <c r="A443" t="s">
        <v>5</v>
      </c>
      <c r="B443" t="s">
        <v>47</v>
      </c>
      <c r="C443" t="s">
        <v>13</v>
      </c>
      <c r="D443" t="s">
        <v>10</v>
      </c>
      <c r="E443">
        <v>9</v>
      </c>
      <c r="F443">
        <v>0</v>
      </c>
      <c r="G443" t="s">
        <v>46</v>
      </c>
      <c r="H443">
        <v>1</v>
      </c>
    </row>
    <row r="444" spans="1:8" x14ac:dyDescent="0.25">
      <c r="A444" t="s">
        <v>5</v>
      </c>
      <c r="B444" t="s">
        <v>47</v>
      </c>
      <c r="C444" t="s">
        <v>13</v>
      </c>
      <c r="D444" t="s">
        <v>10</v>
      </c>
      <c r="E444" t="s">
        <v>28</v>
      </c>
      <c r="F444">
        <v>0</v>
      </c>
      <c r="G444" t="s">
        <v>46</v>
      </c>
      <c r="H444">
        <v>5</v>
      </c>
    </row>
    <row r="445" spans="1:8" x14ac:dyDescent="0.25">
      <c r="A445" t="s">
        <v>5</v>
      </c>
      <c r="B445" t="s">
        <v>47</v>
      </c>
      <c r="C445" t="s">
        <v>13</v>
      </c>
      <c r="D445" t="s">
        <v>10</v>
      </c>
      <c r="E445" t="s">
        <v>28</v>
      </c>
      <c r="F445">
        <v>1</v>
      </c>
      <c r="G445" t="s">
        <v>46</v>
      </c>
      <c r="H445">
        <v>1</v>
      </c>
    </row>
    <row r="446" spans="1:8" x14ac:dyDescent="0.25">
      <c r="A446" t="s">
        <v>15</v>
      </c>
      <c r="B446" t="s">
        <v>45</v>
      </c>
      <c r="C446" t="s">
        <v>9</v>
      </c>
      <c r="D446" t="s">
        <v>7</v>
      </c>
      <c r="E446" t="s">
        <v>28</v>
      </c>
      <c r="F446">
        <v>1</v>
      </c>
      <c r="G446" t="s">
        <v>46</v>
      </c>
      <c r="H446">
        <v>1</v>
      </c>
    </row>
    <row r="447" spans="1:8" x14ac:dyDescent="0.25">
      <c r="A447" t="s">
        <v>15</v>
      </c>
      <c r="B447" t="s">
        <v>45</v>
      </c>
      <c r="C447" t="s">
        <v>9</v>
      </c>
      <c r="D447" t="s">
        <v>7</v>
      </c>
      <c r="E447" t="s">
        <v>30</v>
      </c>
      <c r="F447">
        <v>6</v>
      </c>
      <c r="G447" t="s">
        <v>46</v>
      </c>
      <c r="H447">
        <v>1</v>
      </c>
    </row>
    <row r="448" spans="1:8" x14ac:dyDescent="0.25">
      <c r="A448" t="s">
        <v>15</v>
      </c>
      <c r="B448" t="s">
        <v>45</v>
      </c>
      <c r="C448" t="s">
        <v>9</v>
      </c>
      <c r="D448" t="s">
        <v>10</v>
      </c>
      <c r="E448" t="s">
        <v>30</v>
      </c>
      <c r="F448">
        <v>0</v>
      </c>
      <c r="G448" t="s">
        <v>46</v>
      </c>
      <c r="H448">
        <v>1</v>
      </c>
    </row>
    <row r="449" spans="1:8" x14ac:dyDescent="0.25">
      <c r="A449" t="s">
        <v>15</v>
      </c>
      <c r="B449" t="s">
        <v>45</v>
      </c>
      <c r="C449" t="s">
        <v>9</v>
      </c>
      <c r="D449" t="s">
        <v>10</v>
      </c>
      <c r="E449" t="s">
        <v>30</v>
      </c>
      <c r="F449">
        <v>2</v>
      </c>
      <c r="G449" t="s">
        <v>46</v>
      </c>
      <c r="H449">
        <v>1</v>
      </c>
    </row>
    <row r="450" spans="1:8" x14ac:dyDescent="0.25">
      <c r="A450" t="s">
        <v>15</v>
      </c>
      <c r="B450" t="s">
        <v>45</v>
      </c>
      <c r="C450" t="s">
        <v>9</v>
      </c>
      <c r="D450" t="s">
        <v>10</v>
      </c>
      <c r="E450" t="s">
        <v>30</v>
      </c>
      <c r="F450">
        <v>4</v>
      </c>
      <c r="G450" t="s">
        <v>46</v>
      </c>
      <c r="H450">
        <v>1</v>
      </c>
    </row>
    <row r="451" spans="1:8" x14ac:dyDescent="0.25">
      <c r="A451" t="s">
        <v>15</v>
      </c>
      <c r="B451" t="s">
        <v>45</v>
      </c>
      <c r="C451" t="s">
        <v>13</v>
      </c>
      <c r="D451" t="s">
        <v>7</v>
      </c>
      <c r="E451" t="s">
        <v>30</v>
      </c>
      <c r="F451">
        <v>0</v>
      </c>
      <c r="G451" t="s">
        <v>46</v>
      </c>
      <c r="H451">
        <v>1</v>
      </c>
    </row>
    <row r="452" spans="1:8" x14ac:dyDescent="0.25">
      <c r="A452" t="s">
        <v>15</v>
      </c>
      <c r="B452" t="s">
        <v>14</v>
      </c>
      <c r="C452" t="s">
        <v>6</v>
      </c>
      <c r="D452" t="s">
        <v>10</v>
      </c>
      <c r="E452" t="s">
        <v>32</v>
      </c>
      <c r="F452">
        <v>0</v>
      </c>
      <c r="G452" t="s">
        <v>48</v>
      </c>
      <c r="H452">
        <v>1</v>
      </c>
    </row>
    <row r="453" spans="1:8" x14ac:dyDescent="0.25">
      <c r="A453" t="s">
        <v>15</v>
      </c>
      <c r="B453" t="s">
        <v>14</v>
      </c>
      <c r="C453" t="s">
        <v>9</v>
      </c>
      <c r="D453" t="s">
        <v>10</v>
      </c>
      <c r="E453" t="s">
        <v>32</v>
      </c>
      <c r="F453">
        <v>3</v>
      </c>
      <c r="G453" t="s">
        <v>46</v>
      </c>
      <c r="H453">
        <v>2</v>
      </c>
    </row>
    <row r="454" spans="1:8" x14ac:dyDescent="0.25">
      <c r="A454" t="s">
        <v>15</v>
      </c>
      <c r="B454" t="s">
        <v>14</v>
      </c>
      <c r="C454" t="s">
        <v>9</v>
      </c>
      <c r="D454" t="s">
        <v>10</v>
      </c>
      <c r="E454" t="s">
        <v>32</v>
      </c>
      <c r="F454">
        <v>6</v>
      </c>
      <c r="G454" t="s">
        <v>46</v>
      </c>
      <c r="H454">
        <v>2</v>
      </c>
    </row>
    <row r="455" spans="1:8" x14ac:dyDescent="0.25">
      <c r="A455" t="s">
        <v>15</v>
      </c>
      <c r="B455" t="s">
        <v>14</v>
      </c>
      <c r="C455" t="s">
        <v>9</v>
      </c>
      <c r="D455" t="s">
        <v>11</v>
      </c>
      <c r="E455" t="s">
        <v>32</v>
      </c>
      <c r="F455">
        <v>2</v>
      </c>
      <c r="G455" t="s">
        <v>46</v>
      </c>
      <c r="H455">
        <v>1</v>
      </c>
    </row>
    <row r="456" spans="1:8" x14ac:dyDescent="0.25">
      <c r="A456" t="s">
        <v>15</v>
      </c>
      <c r="B456" t="s">
        <v>14</v>
      </c>
      <c r="C456" t="s">
        <v>13</v>
      </c>
      <c r="D456" t="s">
        <v>10</v>
      </c>
      <c r="E456" t="s">
        <v>32</v>
      </c>
      <c r="F456">
        <v>0</v>
      </c>
      <c r="G456" t="s">
        <v>48</v>
      </c>
      <c r="H456">
        <v>13</v>
      </c>
    </row>
    <row r="457" spans="1:8" x14ac:dyDescent="0.25">
      <c r="A457" t="s">
        <v>15</v>
      </c>
      <c r="B457" t="s">
        <v>14</v>
      </c>
      <c r="C457" t="s">
        <v>13</v>
      </c>
      <c r="D457" t="s">
        <v>10</v>
      </c>
      <c r="E457" t="s">
        <v>32</v>
      </c>
      <c r="F457">
        <v>1</v>
      </c>
      <c r="G457" t="s">
        <v>48</v>
      </c>
      <c r="H457">
        <v>1</v>
      </c>
    </row>
    <row r="458" spans="1:8" x14ac:dyDescent="0.25">
      <c r="A458" t="s">
        <v>15</v>
      </c>
      <c r="B458" t="s">
        <v>14</v>
      </c>
      <c r="C458" t="s">
        <v>13</v>
      </c>
      <c r="D458" t="s">
        <v>10</v>
      </c>
      <c r="E458" t="s">
        <v>32</v>
      </c>
      <c r="F458">
        <v>2</v>
      </c>
      <c r="G458" t="s">
        <v>46</v>
      </c>
      <c r="H458">
        <v>1</v>
      </c>
    </row>
    <row r="459" spans="1:8" x14ac:dyDescent="0.25">
      <c r="A459" t="s">
        <v>15</v>
      </c>
      <c r="B459" t="s">
        <v>14</v>
      </c>
      <c r="C459" t="s">
        <v>13</v>
      </c>
      <c r="D459" t="s">
        <v>11</v>
      </c>
      <c r="E459" t="s">
        <v>32</v>
      </c>
      <c r="F459">
        <v>0</v>
      </c>
      <c r="G459" t="s">
        <v>48</v>
      </c>
      <c r="H459">
        <v>1</v>
      </c>
    </row>
    <row r="460" spans="1:8" x14ac:dyDescent="0.25">
      <c r="A460" t="s">
        <v>15</v>
      </c>
      <c r="B460" t="s">
        <v>14</v>
      </c>
      <c r="C460" t="s">
        <v>13</v>
      </c>
      <c r="D460" t="s">
        <v>11</v>
      </c>
      <c r="E460" t="s">
        <v>32</v>
      </c>
      <c r="F460">
        <v>1</v>
      </c>
      <c r="G460" t="s">
        <v>48</v>
      </c>
      <c r="H460">
        <v>3</v>
      </c>
    </row>
    <row r="461" spans="1:8" x14ac:dyDescent="0.25">
      <c r="A461" t="s">
        <v>15</v>
      </c>
      <c r="B461" t="s">
        <v>47</v>
      </c>
      <c r="C461" t="s">
        <v>9</v>
      </c>
      <c r="D461" t="s">
        <v>10</v>
      </c>
      <c r="E461" t="s">
        <v>28</v>
      </c>
      <c r="F461">
        <v>0</v>
      </c>
      <c r="G461" t="s">
        <v>46</v>
      </c>
      <c r="H461">
        <v>1</v>
      </c>
    </row>
    <row r="462" spans="1:8" x14ac:dyDescent="0.25">
      <c r="A462" t="s">
        <v>15</v>
      </c>
      <c r="B462" t="s">
        <v>47</v>
      </c>
      <c r="C462" t="s">
        <v>9</v>
      </c>
      <c r="D462" t="s">
        <v>10</v>
      </c>
      <c r="E462" t="s">
        <v>30</v>
      </c>
      <c r="F462">
        <v>0</v>
      </c>
      <c r="G462" t="s">
        <v>46</v>
      </c>
      <c r="H462">
        <v>14</v>
      </c>
    </row>
    <row r="463" spans="1:8" x14ac:dyDescent="0.25">
      <c r="A463" t="s">
        <v>15</v>
      </c>
      <c r="B463" t="s">
        <v>47</v>
      </c>
      <c r="C463" t="s">
        <v>9</v>
      </c>
      <c r="D463" t="s">
        <v>10</v>
      </c>
      <c r="E463" t="s">
        <v>30</v>
      </c>
      <c r="F463">
        <v>6</v>
      </c>
      <c r="G463" t="s">
        <v>46</v>
      </c>
      <c r="H463">
        <v>1</v>
      </c>
    </row>
    <row r="464" spans="1:8" x14ac:dyDescent="0.25">
      <c r="A464" t="s">
        <v>15</v>
      </c>
      <c r="B464" t="s">
        <v>47</v>
      </c>
      <c r="C464" t="s">
        <v>9</v>
      </c>
      <c r="D464" t="s">
        <v>11</v>
      </c>
      <c r="E464" t="s">
        <v>30</v>
      </c>
      <c r="F464">
        <v>0</v>
      </c>
      <c r="G464" t="s">
        <v>46</v>
      </c>
      <c r="H464">
        <v>1</v>
      </c>
    </row>
    <row r="465" spans="1:8" x14ac:dyDescent="0.25">
      <c r="A465" t="s">
        <v>15</v>
      </c>
      <c r="B465" t="s">
        <v>47</v>
      </c>
      <c r="C465" t="s">
        <v>13</v>
      </c>
      <c r="D465" t="s">
        <v>7</v>
      </c>
      <c r="E465" t="s">
        <v>28</v>
      </c>
      <c r="F465">
        <v>0</v>
      </c>
      <c r="G465" t="s">
        <v>46</v>
      </c>
      <c r="H465">
        <v>1</v>
      </c>
    </row>
    <row r="466" spans="1:8" x14ac:dyDescent="0.25">
      <c r="A466" t="s">
        <v>15</v>
      </c>
      <c r="B466" t="s">
        <v>47</v>
      </c>
      <c r="C466" t="s">
        <v>13</v>
      </c>
      <c r="D466" t="s">
        <v>10</v>
      </c>
      <c r="E466" t="s">
        <v>28</v>
      </c>
      <c r="F466">
        <v>0</v>
      </c>
      <c r="G466" t="s">
        <v>46</v>
      </c>
      <c r="H466">
        <v>1</v>
      </c>
    </row>
    <row r="467" spans="1:8" x14ac:dyDescent="0.25">
      <c r="A467" t="s">
        <v>15</v>
      </c>
      <c r="B467" t="s">
        <v>47</v>
      </c>
      <c r="C467" t="s">
        <v>13</v>
      </c>
      <c r="D467" t="s">
        <v>10</v>
      </c>
      <c r="E467" t="s">
        <v>30</v>
      </c>
      <c r="F467">
        <v>0</v>
      </c>
      <c r="G467" t="s">
        <v>46</v>
      </c>
      <c r="H467">
        <v>3</v>
      </c>
    </row>
    <row r="468" spans="1:8" x14ac:dyDescent="0.25">
      <c r="A468" t="s">
        <v>15</v>
      </c>
      <c r="B468" t="s">
        <v>47</v>
      </c>
      <c r="C468" t="s">
        <v>13</v>
      </c>
      <c r="D468" t="s">
        <v>10</v>
      </c>
      <c r="E468" t="s">
        <v>30</v>
      </c>
      <c r="F468">
        <v>2</v>
      </c>
      <c r="G468" t="s">
        <v>46</v>
      </c>
      <c r="H468">
        <v>1</v>
      </c>
    </row>
    <row r="469" spans="1:8" x14ac:dyDescent="0.25">
      <c r="A469" t="s">
        <v>16</v>
      </c>
      <c r="B469" t="s">
        <v>17</v>
      </c>
      <c r="C469" t="s">
        <v>13</v>
      </c>
      <c r="D469" t="s">
        <v>7</v>
      </c>
      <c r="E469" t="s">
        <v>29</v>
      </c>
      <c r="F469">
        <v>1</v>
      </c>
      <c r="G469" t="s">
        <v>46</v>
      </c>
      <c r="H469">
        <v>1</v>
      </c>
    </row>
    <row r="470" spans="1:8" x14ac:dyDescent="0.25">
      <c r="A470" t="s">
        <v>16</v>
      </c>
      <c r="B470" t="s">
        <v>17</v>
      </c>
      <c r="C470" t="s">
        <v>13</v>
      </c>
      <c r="D470" t="s">
        <v>11</v>
      </c>
      <c r="E470" t="s">
        <v>29</v>
      </c>
      <c r="F470">
        <v>0</v>
      </c>
      <c r="G470" t="s">
        <v>46</v>
      </c>
      <c r="H470">
        <v>1</v>
      </c>
    </row>
    <row r="471" spans="1:8" x14ac:dyDescent="0.25">
      <c r="A471" t="s">
        <v>16</v>
      </c>
      <c r="B471" t="s">
        <v>17</v>
      </c>
      <c r="C471" t="s">
        <v>13</v>
      </c>
      <c r="D471" t="s">
        <v>12</v>
      </c>
      <c r="E471" t="s">
        <v>29</v>
      </c>
      <c r="F471">
        <v>0</v>
      </c>
      <c r="G471" t="s">
        <v>46</v>
      </c>
      <c r="H471">
        <v>1</v>
      </c>
    </row>
    <row r="472" spans="1:8" x14ac:dyDescent="0.25">
      <c r="A472" t="s">
        <v>16</v>
      </c>
      <c r="B472" t="s">
        <v>45</v>
      </c>
      <c r="C472" t="s">
        <v>9</v>
      </c>
      <c r="D472" t="s">
        <v>7</v>
      </c>
      <c r="E472" t="s">
        <v>28</v>
      </c>
      <c r="F472">
        <v>0</v>
      </c>
      <c r="G472" t="s">
        <v>46</v>
      </c>
      <c r="H472">
        <v>1</v>
      </c>
    </row>
    <row r="473" spans="1:8" x14ac:dyDescent="0.25">
      <c r="A473" t="s">
        <v>16</v>
      </c>
      <c r="B473" t="s">
        <v>45</v>
      </c>
      <c r="C473" t="s">
        <v>9</v>
      </c>
      <c r="D473" t="s">
        <v>7</v>
      </c>
      <c r="E473" t="s">
        <v>29</v>
      </c>
      <c r="F473">
        <v>0</v>
      </c>
      <c r="G473" t="s">
        <v>46</v>
      </c>
      <c r="H473">
        <v>9</v>
      </c>
    </row>
    <row r="474" spans="1:8" x14ac:dyDescent="0.25">
      <c r="A474" t="s">
        <v>16</v>
      </c>
      <c r="B474" t="s">
        <v>45</v>
      </c>
      <c r="C474" t="s">
        <v>9</v>
      </c>
      <c r="D474" t="s">
        <v>7</v>
      </c>
      <c r="E474" t="s">
        <v>29</v>
      </c>
      <c r="F474">
        <v>1</v>
      </c>
      <c r="G474" t="s">
        <v>46</v>
      </c>
      <c r="H474">
        <v>4</v>
      </c>
    </row>
    <row r="475" spans="1:8" x14ac:dyDescent="0.25">
      <c r="A475" t="s">
        <v>16</v>
      </c>
      <c r="B475" t="s">
        <v>45</v>
      </c>
      <c r="C475" t="s">
        <v>9</v>
      </c>
      <c r="D475" t="s">
        <v>7</v>
      </c>
      <c r="E475" t="s">
        <v>29</v>
      </c>
      <c r="F475">
        <v>2</v>
      </c>
      <c r="G475" t="s">
        <v>46</v>
      </c>
      <c r="H475">
        <v>3</v>
      </c>
    </row>
    <row r="476" spans="1:8" x14ac:dyDescent="0.25">
      <c r="A476" t="s">
        <v>16</v>
      </c>
      <c r="B476" t="s">
        <v>45</v>
      </c>
      <c r="C476" t="s">
        <v>9</v>
      </c>
      <c r="D476" t="s">
        <v>7</v>
      </c>
      <c r="E476" t="s">
        <v>29</v>
      </c>
      <c r="F476">
        <v>3</v>
      </c>
      <c r="G476" t="s">
        <v>46</v>
      </c>
      <c r="H476">
        <v>1</v>
      </c>
    </row>
    <row r="477" spans="1:8" x14ac:dyDescent="0.25">
      <c r="A477" t="s">
        <v>16</v>
      </c>
      <c r="B477" t="s">
        <v>45</v>
      </c>
      <c r="C477" t="s">
        <v>9</v>
      </c>
      <c r="D477" t="s">
        <v>7</v>
      </c>
      <c r="E477" t="s">
        <v>29</v>
      </c>
      <c r="F477">
        <v>5</v>
      </c>
      <c r="G477" t="s">
        <v>46</v>
      </c>
      <c r="H477">
        <v>2</v>
      </c>
    </row>
    <row r="478" spans="1:8" x14ac:dyDescent="0.25">
      <c r="A478" t="s">
        <v>16</v>
      </c>
      <c r="B478" t="s">
        <v>45</v>
      </c>
      <c r="C478" t="s">
        <v>9</v>
      </c>
      <c r="D478" t="s">
        <v>7</v>
      </c>
      <c r="E478" t="s">
        <v>29</v>
      </c>
      <c r="F478">
        <v>6</v>
      </c>
      <c r="G478" t="s">
        <v>46</v>
      </c>
      <c r="H478">
        <v>1</v>
      </c>
    </row>
    <row r="479" spans="1:8" x14ac:dyDescent="0.25">
      <c r="A479" t="s">
        <v>16</v>
      </c>
      <c r="B479" t="s">
        <v>45</v>
      </c>
      <c r="C479" t="s">
        <v>9</v>
      </c>
      <c r="D479" t="s">
        <v>10</v>
      </c>
      <c r="E479" t="s">
        <v>29</v>
      </c>
      <c r="F479">
        <v>0</v>
      </c>
      <c r="G479" t="s">
        <v>46</v>
      </c>
      <c r="H479">
        <v>1</v>
      </c>
    </row>
    <row r="480" spans="1:8" x14ac:dyDescent="0.25">
      <c r="A480" t="s">
        <v>16</v>
      </c>
      <c r="B480" t="s">
        <v>45</v>
      </c>
      <c r="C480" t="s">
        <v>9</v>
      </c>
      <c r="D480" t="s">
        <v>10</v>
      </c>
      <c r="E480" t="s">
        <v>29</v>
      </c>
      <c r="F480">
        <v>1</v>
      </c>
      <c r="G480" t="s">
        <v>46</v>
      </c>
      <c r="H480">
        <v>1</v>
      </c>
    </row>
    <row r="481" spans="1:8" x14ac:dyDescent="0.25">
      <c r="A481" t="s">
        <v>16</v>
      </c>
      <c r="B481" t="s">
        <v>45</v>
      </c>
      <c r="C481" t="s">
        <v>9</v>
      </c>
      <c r="D481" t="s">
        <v>10</v>
      </c>
      <c r="E481" t="s">
        <v>29</v>
      </c>
      <c r="F481">
        <v>3</v>
      </c>
      <c r="G481" t="s">
        <v>46</v>
      </c>
      <c r="H481">
        <v>1</v>
      </c>
    </row>
    <row r="482" spans="1:8" x14ac:dyDescent="0.25">
      <c r="A482" t="s">
        <v>16</v>
      </c>
      <c r="B482" t="s">
        <v>45</v>
      </c>
      <c r="C482" t="s">
        <v>9</v>
      </c>
      <c r="D482" t="s">
        <v>10</v>
      </c>
      <c r="E482" t="s">
        <v>29</v>
      </c>
      <c r="F482">
        <v>5</v>
      </c>
      <c r="G482" t="s">
        <v>46</v>
      </c>
      <c r="H482">
        <v>1</v>
      </c>
    </row>
    <row r="483" spans="1:8" x14ac:dyDescent="0.25">
      <c r="A483" t="s">
        <v>16</v>
      </c>
      <c r="B483" t="s">
        <v>45</v>
      </c>
      <c r="C483" t="s">
        <v>9</v>
      </c>
      <c r="D483" t="s">
        <v>8</v>
      </c>
      <c r="E483" t="s">
        <v>29</v>
      </c>
      <c r="F483">
        <v>0</v>
      </c>
      <c r="G483" t="s">
        <v>46</v>
      </c>
      <c r="H483">
        <v>1</v>
      </c>
    </row>
    <row r="484" spans="1:8" x14ac:dyDescent="0.25">
      <c r="A484" t="s">
        <v>16</v>
      </c>
      <c r="B484" t="s">
        <v>45</v>
      </c>
      <c r="C484" t="s">
        <v>9</v>
      </c>
      <c r="D484" t="s">
        <v>8</v>
      </c>
      <c r="E484" t="s">
        <v>29</v>
      </c>
      <c r="F484">
        <v>3</v>
      </c>
      <c r="G484" t="s">
        <v>46</v>
      </c>
      <c r="H484">
        <v>1</v>
      </c>
    </row>
    <row r="485" spans="1:8" x14ac:dyDescent="0.25">
      <c r="A485" t="s">
        <v>16</v>
      </c>
      <c r="B485" t="s">
        <v>45</v>
      </c>
      <c r="C485" t="s">
        <v>9</v>
      </c>
      <c r="D485" t="s">
        <v>8</v>
      </c>
      <c r="E485" t="s">
        <v>29</v>
      </c>
      <c r="F485">
        <v>4</v>
      </c>
      <c r="G485" t="s">
        <v>46</v>
      </c>
      <c r="H485">
        <v>2</v>
      </c>
    </row>
    <row r="486" spans="1:8" x14ac:dyDescent="0.25">
      <c r="A486" t="s">
        <v>16</v>
      </c>
      <c r="B486" t="s">
        <v>45</v>
      </c>
      <c r="C486" t="s">
        <v>9</v>
      </c>
      <c r="D486" t="s">
        <v>12</v>
      </c>
      <c r="E486" t="s">
        <v>29</v>
      </c>
      <c r="F486">
        <v>1</v>
      </c>
      <c r="G486" t="s">
        <v>46</v>
      </c>
      <c r="H486">
        <v>1</v>
      </c>
    </row>
    <row r="487" spans="1:8" x14ac:dyDescent="0.25">
      <c r="A487" t="s">
        <v>16</v>
      </c>
      <c r="B487" t="s">
        <v>45</v>
      </c>
      <c r="C487" t="s">
        <v>13</v>
      </c>
      <c r="D487" t="s">
        <v>7</v>
      </c>
      <c r="E487" t="s">
        <v>29</v>
      </c>
      <c r="F487">
        <v>0</v>
      </c>
      <c r="G487" t="s">
        <v>46</v>
      </c>
      <c r="H487">
        <v>5</v>
      </c>
    </row>
    <row r="488" spans="1:8" x14ac:dyDescent="0.25">
      <c r="A488" t="s">
        <v>16</v>
      </c>
      <c r="B488" t="s">
        <v>45</v>
      </c>
      <c r="C488" t="s">
        <v>13</v>
      </c>
      <c r="D488" t="s">
        <v>7</v>
      </c>
      <c r="E488" t="s">
        <v>29</v>
      </c>
      <c r="F488">
        <v>1</v>
      </c>
      <c r="G488" t="s">
        <v>46</v>
      </c>
      <c r="H488">
        <v>2</v>
      </c>
    </row>
    <row r="489" spans="1:8" x14ac:dyDescent="0.25">
      <c r="A489" t="s">
        <v>16</v>
      </c>
      <c r="B489" t="s">
        <v>45</v>
      </c>
      <c r="C489" t="s">
        <v>13</v>
      </c>
      <c r="D489" t="s">
        <v>7</v>
      </c>
      <c r="E489" t="s">
        <v>29</v>
      </c>
      <c r="F489">
        <v>3</v>
      </c>
      <c r="G489" t="s">
        <v>46</v>
      </c>
      <c r="H489">
        <v>1</v>
      </c>
    </row>
    <row r="490" spans="1:8" x14ac:dyDescent="0.25">
      <c r="A490" t="s">
        <v>16</v>
      </c>
      <c r="B490" t="s">
        <v>45</v>
      </c>
      <c r="C490" t="s">
        <v>13</v>
      </c>
      <c r="D490" t="s">
        <v>10</v>
      </c>
      <c r="E490" t="s">
        <v>29</v>
      </c>
      <c r="F490">
        <v>0</v>
      </c>
      <c r="G490" t="s">
        <v>46</v>
      </c>
      <c r="H490">
        <v>1</v>
      </c>
    </row>
    <row r="491" spans="1:8" x14ac:dyDescent="0.25">
      <c r="A491" t="s">
        <v>16</v>
      </c>
      <c r="B491" t="s">
        <v>45</v>
      </c>
      <c r="C491" t="s">
        <v>13</v>
      </c>
      <c r="D491" t="s">
        <v>11</v>
      </c>
      <c r="E491" t="s">
        <v>29</v>
      </c>
      <c r="F491">
        <v>0</v>
      </c>
      <c r="G491" t="s">
        <v>46</v>
      </c>
      <c r="H491">
        <v>1</v>
      </c>
    </row>
    <row r="492" spans="1:8" x14ac:dyDescent="0.25">
      <c r="A492" t="s">
        <v>16</v>
      </c>
      <c r="B492" t="s">
        <v>45</v>
      </c>
      <c r="C492" t="s">
        <v>13</v>
      </c>
      <c r="D492" t="s">
        <v>8</v>
      </c>
      <c r="E492" t="s">
        <v>29</v>
      </c>
      <c r="F492">
        <v>2</v>
      </c>
      <c r="G492" t="s">
        <v>46</v>
      </c>
      <c r="H492">
        <v>1</v>
      </c>
    </row>
    <row r="493" spans="1:8" x14ac:dyDescent="0.25">
      <c r="A493" t="s">
        <v>16</v>
      </c>
      <c r="B493" t="s">
        <v>45</v>
      </c>
      <c r="C493" t="s">
        <v>13</v>
      </c>
      <c r="D493" t="s">
        <v>12</v>
      </c>
      <c r="E493" t="s">
        <v>29</v>
      </c>
      <c r="F493">
        <v>0</v>
      </c>
      <c r="G493" t="s">
        <v>46</v>
      </c>
      <c r="H493">
        <v>1</v>
      </c>
    </row>
    <row r="494" spans="1:8" x14ac:dyDescent="0.25">
      <c r="A494" t="s">
        <v>16</v>
      </c>
      <c r="B494" t="s">
        <v>14</v>
      </c>
      <c r="C494" t="s">
        <v>6</v>
      </c>
      <c r="D494" t="s">
        <v>7</v>
      </c>
      <c r="E494" t="s">
        <v>32</v>
      </c>
      <c r="F494">
        <v>0</v>
      </c>
      <c r="G494" t="s">
        <v>48</v>
      </c>
      <c r="H494">
        <v>6</v>
      </c>
    </row>
    <row r="495" spans="1:8" x14ac:dyDescent="0.25">
      <c r="A495" t="s">
        <v>16</v>
      </c>
      <c r="B495" t="s">
        <v>14</v>
      </c>
      <c r="C495" t="s">
        <v>6</v>
      </c>
      <c r="D495" t="s">
        <v>7</v>
      </c>
      <c r="E495" t="s">
        <v>32</v>
      </c>
      <c r="F495">
        <v>1</v>
      </c>
      <c r="G495" t="s">
        <v>48</v>
      </c>
      <c r="H495">
        <v>1</v>
      </c>
    </row>
    <row r="496" spans="1:8" x14ac:dyDescent="0.25">
      <c r="A496" t="s">
        <v>16</v>
      </c>
      <c r="B496" t="s">
        <v>14</v>
      </c>
      <c r="C496" t="s">
        <v>6</v>
      </c>
      <c r="D496" t="s">
        <v>7</v>
      </c>
      <c r="E496" t="s">
        <v>34</v>
      </c>
      <c r="F496">
        <v>0</v>
      </c>
      <c r="G496" t="s">
        <v>48</v>
      </c>
      <c r="H496">
        <v>1</v>
      </c>
    </row>
    <row r="497" spans="1:8" x14ac:dyDescent="0.25">
      <c r="A497" t="s">
        <v>16</v>
      </c>
      <c r="B497" t="s">
        <v>14</v>
      </c>
      <c r="C497" t="s">
        <v>6</v>
      </c>
      <c r="D497" t="s">
        <v>7</v>
      </c>
      <c r="E497" t="s">
        <v>34</v>
      </c>
      <c r="F497">
        <v>1</v>
      </c>
      <c r="G497" t="s">
        <v>48</v>
      </c>
      <c r="H497">
        <v>1</v>
      </c>
    </row>
    <row r="498" spans="1:8" x14ac:dyDescent="0.25">
      <c r="A498" t="s">
        <v>16</v>
      </c>
      <c r="B498" t="s">
        <v>14</v>
      </c>
      <c r="C498" t="s">
        <v>6</v>
      </c>
      <c r="D498" t="s">
        <v>10</v>
      </c>
      <c r="E498" t="s">
        <v>32</v>
      </c>
      <c r="F498">
        <v>0</v>
      </c>
      <c r="G498" t="s">
        <v>48</v>
      </c>
      <c r="H498">
        <v>1</v>
      </c>
    </row>
    <row r="499" spans="1:8" x14ac:dyDescent="0.25">
      <c r="A499" t="s">
        <v>16</v>
      </c>
      <c r="B499" t="s">
        <v>14</v>
      </c>
      <c r="C499" t="s">
        <v>6</v>
      </c>
      <c r="D499" t="s">
        <v>12</v>
      </c>
      <c r="E499" t="s">
        <v>34</v>
      </c>
      <c r="F499">
        <v>1</v>
      </c>
      <c r="G499" t="s">
        <v>48</v>
      </c>
      <c r="H499">
        <v>1</v>
      </c>
    </row>
    <row r="500" spans="1:8" x14ac:dyDescent="0.25">
      <c r="A500" t="s">
        <v>16</v>
      </c>
      <c r="B500" t="s">
        <v>14</v>
      </c>
      <c r="C500" t="s">
        <v>9</v>
      </c>
      <c r="D500" t="s">
        <v>7</v>
      </c>
      <c r="E500" t="s">
        <v>32</v>
      </c>
      <c r="F500">
        <v>0</v>
      </c>
      <c r="G500" t="s">
        <v>48</v>
      </c>
      <c r="H500">
        <v>1</v>
      </c>
    </row>
    <row r="501" spans="1:8" x14ac:dyDescent="0.25">
      <c r="A501" t="s">
        <v>16</v>
      </c>
      <c r="B501" t="s">
        <v>14</v>
      </c>
      <c r="C501" t="s">
        <v>9</v>
      </c>
      <c r="D501" t="s">
        <v>7</v>
      </c>
      <c r="E501" t="s">
        <v>32</v>
      </c>
      <c r="F501">
        <v>1</v>
      </c>
      <c r="G501" t="s">
        <v>48</v>
      </c>
      <c r="H501">
        <v>2</v>
      </c>
    </row>
    <row r="502" spans="1:8" x14ac:dyDescent="0.25">
      <c r="A502" t="s">
        <v>16</v>
      </c>
      <c r="B502" t="s">
        <v>14</v>
      </c>
      <c r="C502" t="s">
        <v>9</v>
      </c>
      <c r="D502" t="s">
        <v>7</v>
      </c>
      <c r="E502" t="s">
        <v>32</v>
      </c>
      <c r="F502">
        <v>3</v>
      </c>
      <c r="G502" t="s">
        <v>46</v>
      </c>
      <c r="H502">
        <v>4</v>
      </c>
    </row>
    <row r="503" spans="1:8" x14ac:dyDescent="0.25">
      <c r="A503" t="s">
        <v>16</v>
      </c>
      <c r="B503" t="s">
        <v>14</v>
      </c>
      <c r="C503" t="s">
        <v>9</v>
      </c>
      <c r="D503" t="s">
        <v>7</v>
      </c>
      <c r="E503" t="s">
        <v>32</v>
      </c>
      <c r="F503">
        <v>4</v>
      </c>
      <c r="G503" t="s">
        <v>46</v>
      </c>
      <c r="H503">
        <v>3</v>
      </c>
    </row>
    <row r="504" spans="1:8" x14ac:dyDescent="0.25">
      <c r="A504" t="s">
        <v>16</v>
      </c>
      <c r="B504" t="s">
        <v>14</v>
      </c>
      <c r="C504" t="s">
        <v>9</v>
      </c>
      <c r="D504" t="s">
        <v>7</v>
      </c>
      <c r="E504" t="s">
        <v>32</v>
      </c>
      <c r="F504">
        <v>6</v>
      </c>
      <c r="G504" t="s">
        <v>46</v>
      </c>
      <c r="H504">
        <v>3</v>
      </c>
    </row>
    <row r="505" spans="1:8" x14ac:dyDescent="0.25">
      <c r="A505" t="s">
        <v>16</v>
      </c>
      <c r="B505" t="s">
        <v>14</v>
      </c>
      <c r="C505" t="s">
        <v>9</v>
      </c>
      <c r="D505" t="s">
        <v>7</v>
      </c>
      <c r="E505" t="s">
        <v>34</v>
      </c>
      <c r="F505">
        <v>6</v>
      </c>
      <c r="G505" t="s">
        <v>46</v>
      </c>
      <c r="H505">
        <v>1</v>
      </c>
    </row>
    <row r="506" spans="1:8" x14ac:dyDescent="0.25">
      <c r="A506" t="s">
        <v>16</v>
      </c>
      <c r="B506" t="s">
        <v>14</v>
      </c>
      <c r="C506" t="s">
        <v>9</v>
      </c>
      <c r="D506" t="s">
        <v>11</v>
      </c>
      <c r="E506" t="s">
        <v>32</v>
      </c>
      <c r="F506">
        <v>2</v>
      </c>
      <c r="G506" t="s">
        <v>46</v>
      </c>
      <c r="H506">
        <v>1</v>
      </c>
    </row>
    <row r="507" spans="1:8" x14ac:dyDescent="0.25">
      <c r="A507" t="s">
        <v>16</v>
      </c>
      <c r="B507" t="s">
        <v>14</v>
      </c>
      <c r="C507" t="s">
        <v>9</v>
      </c>
      <c r="D507" t="s">
        <v>11</v>
      </c>
      <c r="E507" t="s">
        <v>32</v>
      </c>
      <c r="F507">
        <v>5</v>
      </c>
      <c r="G507" t="s">
        <v>46</v>
      </c>
      <c r="H507">
        <v>1</v>
      </c>
    </row>
    <row r="508" spans="1:8" x14ac:dyDescent="0.25">
      <c r="A508" t="s">
        <v>16</v>
      </c>
      <c r="B508" t="s">
        <v>14</v>
      </c>
      <c r="C508" t="s">
        <v>9</v>
      </c>
      <c r="D508" t="s">
        <v>11</v>
      </c>
      <c r="E508" t="s">
        <v>32</v>
      </c>
      <c r="F508">
        <v>6</v>
      </c>
      <c r="G508" t="s">
        <v>46</v>
      </c>
      <c r="H508">
        <v>1</v>
      </c>
    </row>
    <row r="509" spans="1:8" x14ac:dyDescent="0.25">
      <c r="A509" t="s">
        <v>16</v>
      </c>
      <c r="B509" t="s">
        <v>14</v>
      </c>
      <c r="C509" t="s">
        <v>9</v>
      </c>
      <c r="D509" t="s">
        <v>8</v>
      </c>
      <c r="E509" t="s">
        <v>32</v>
      </c>
      <c r="F509">
        <v>0</v>
      </c>
      <c r="G509" t="s">
        <v>48</v>
      </c>
      <c r="H509">
        <v>1</v>
      </c>
    </row>
    <row r="510" spans="1:8" x14ac:dyDescent="0.25">
      <c r="A510" t="s">
        <v>16</v>
      </c>
      <c r="B510" t="s">
        <v>14</v>
      </c>
      <c r="C510" t="s">
        <v>9</v>
      </c>
      <c r="D510" t="s">
        <v>8</v>
      </c>
      <c r="E510" t="s">
        <v>32</v>
      </c>
      <c r="F510">
        <v>2</v>
      </c>
      <c r="G510" t="s">
        <v>46</v>
      </c>
      <c r="H510">
        <v>1</v>
      </c>
    </row>
    <row r="511" spans="1:8" x14ac:dyDescent="0.25">
      <c r="A511" t="s">
        <v>16</v>
      </c>
      <c r="B511" t="s">
        <v>14</v>
      </c>
      <c r="C511" t="s">
        <v>13</v>
      </c>
      <c r="D511" t="s">
        <v>7</v>
      </c>
      <c r="E511" t="s">
        <v>32</v>
      </c>
      <c r="F511">
        <v>0</v>
      </c>
      <c r="G511" t="s">
        <v>48</v>
      </c>
      <c r="H511">
        <v>1</v>
      </c>
    </row>
    <row r="512" spans="1:8" x14ac:dyDescent="0.25">
      <c r="A512" t="s">
        <v>16</v>
      </c>
      <c r="B512" t="s">
        <v>14</v>
      </c>
      <c r="C512" t="s">
        <v>13</v>
      </c>
      <c r="D512" t="s">
        <v>7</v>
      </c>
      <c r="E512" t="s">
        <v>32</v>
      </c>
      <c r="F512">
        <v>1</v>
      </c>
      <c r="G512" t="s">
        <v>48</v>
      </c>
      <c r="H512">
        <v>1</v>
      </c>
    </row>
    <row r="513" spans="1:8" x14ac:dyDescent="0.25">
      <c r="A513" t="s">
        <v>16</v>
      </c>
      <c r="B513" t="s">
        <v>14</v>
      </c>
      <c r="C513" t="s">
        <v>13</v>
      </c>
      <c r="D513" t="s">
        <v>7</v>
      </c>
      <c r="E513" t="s">
        <v>32</v>
      </c>
      <c r="F513">
        <v>0</v>
      </c>
      <c r="G513" t="s">
        <v>48</v>
      </c>
      <c r="H513">
        <v>47</v>
      </c>
    </row>
    <row r="514" spans="1:8" x14ac:dyDescent="0.25">
      <c r="A514" t="s">
        <v>16</v>
      </c>
      <c r="B514" t="s">
        <v>14</v>
      </c>
      <c r="C514" t="s">
        <v>13</v>
      </c>
      <c r="D514" t="s">
        <v>7</v>
      </c>
      <c r="E514" t="s">
        <v>32</v>
      </c>
      <c r="F514">
        <v>1</v>
      </c>
      <c r="G514" t="s">
        <v>48</v>
      </c>
      <c r="H514">
        <v>12</v>
      </c>
    </row>
    <row r="515" spans="1:8" x14ac:dyDescent="0.25">
      <c r="A515" t="s">
        <v>16</v>
      </c>
      <c r="B515" t="s">
        <v>14</v>
      </c>
      <c r="C515" t="s">
        <v>13</v>
      </c>
      <c r="D515" t="s">
        <v>7</v>
      </c>
      <c r="E515" t="s">
        <v>32</v>
      </c>
      <c r="F515">
        <v>2</v>
      </c>
      <c r="G515" t="s">
        <v>46</v>
      </c>
      <c r="H515">
        <v>1</v>
      </c>
    </row>
    <row r="516" spans="1:8" x14ac:dyDescent="0.25">
      <c r="A516" t="s">
        <v>16</v>
      </c>
      <c r="B516" t="s">
        <v>14</v>
      </c>
      <c r="C516" t="s">
        <v>13</v>
      </c>
      <c r="D516" t="s">
        <v>7</v>
      </c>
      <c r="E516" t="s">
        <v>32</v>
      </c>
      <c r="F516">
        <v>3</v>
      </c>
      <c r="G516" t="s">
        <v>46</v>
      </c>
      <c r="H516">
        <v>1</v>
      </c>
    </row>
    <row r="517" spans="1:8" x14ac:dyDescent="0.25">
      <c r="A517" t="s">
        <v>16</v>
      </c>
      <c r="B517" t="s">
        <v>14</v>
      </c>
      <c r="C517" t="s">
        <v>13</v>
      </c>
      <c r="D517" t="s">
        <v>7</v>
      </c>
      <c r="E517" t="s">
        <v>32</v>
      </c>
      <c r="F517">
        <v>4</v>
      </c>
      <c r="G517" t="s">
        <v>46</v>
      </c>
      <c r="H517">
        <v>1</v>
      </c>
    </row>
    <row r="518" spans="1:8" x14ac:dyDescent="0.25">
      <c r="A518" t="s">
        <v>16</v>
      </c>
      <c r="B518" t="s">
        <v>14</v>
      </c>
      <c r="C518" t="s">
        <v>13</v>
      </c>
      <c r="D518" t="s">
        <v>7</v>
      </c>
      <c r="E518" t="s">
        <v>32</v>
      </c>
      <c r="F518">
        <v>6</v>
      </c>
      <c r="G518" t="s">
        <v>46</v>
      </c>
      <c r="H518">
        <v>3</v>
      </c>
    </row>
    <row r="519" spans="1:8" x14ac:dyDescent="0.25">
      <c r="A519" t="s">
        <v>16</v>
      </c>
      <c r="B519" t="s">
        <v>14</v>
      </c>
      <c r="C519" t="s">
        <v>13</v>
      </c>
      <c r="D519" t="s">
        <v>7</v>
      </c>
      <c r="E519" t="s">
        <v>34</v>
      </c>
      <c r="F519">
        <v>0</v>
      </c>
      <c r="G519" t="s">
        <v>48</v>
      </c>
      <c r="H519">
        <v>9</v>
      </c>
    </row>
    <row r="520" spans="1:8" x14ac:dyDescent="0.25">
      <c r="A520" t="s">
        <v>16</v>
      </c>
      <c r="B520" t="s">
        <v>14</v>
      </c>
      <c r="C520" t="s">
        <v>13</v>
      </c>
      <c r="D520" t="s">
        <v>7</v>
      </c>
      <c r="E520" t="s">
        <v>34</v>
      </c>
      <c r="F520">
        <v>1</v>
      </c>
      <c r="G520" t="s">
        <v>48</v>
      </c>
      <c r="H520">
        <v>4</v>
      </c>
    </row>
    <row r="521" spans="1:8" x14ac:dyDescent="0.25">
      <c r="A521" t="s">
        <v>16</v>
      </c>
      <c r="B521" t="s">
        <v>14</v>
      </c>
      <c r="C521" t="s">
        <v>13</v>
      </c>
      <c r="D521" t="s">
        <v>7</v>
      </c>
      <c r="E521" t="s">
        <v>34</v>
      </c>
      <c r="F521">
        <v>3</v>
      </c>
      <c r="G521" t="s">
        <v>48</v>
      </c>
      <c r="H521">
        <v>1</v>
      </c>
    </row>
    <row r="522" spans="1:8" x14ac:dyDescent="0.25">
      <c r="A522" t="s">
        <v>16</v>
      </c>
      <c r="B522" t="s">
        <v>14</v>
      </c>
      <c r="C522" t="s">
        <v>13</v>
      </c>
      <c r="D522" t="s">
        <v>7</v>
      </c>
      <c r="E522" t="s">
        <v>34</v>
      </c>
      <c r="F522">
        <v>6</v>
      </c>
      <c r="G522" t="s">
        <v>46</v>
      </c>
      <c r="H522">
        <v>1</v>
      </c>
    </row>
    <row r="523" spans="1:8" x14ac:dyDescent="0.25">
      <c r="A523" t="s">
        <v>16</v>
      </c>
      <c r="B523" t="s">
        <v>14</v>
      </c>
      <c r="C523" t="s">
        <v>13</v>
      </c>
      <c r="D523" t="s">
        <v>10</v>
      </c>
      <c r="E523" t="s">
        <v>32</v>
      </c>
      <c r="F523">
        <v>0</v>
      </c>
      <c r="G523" t="s">
        <v>48</v>
      </c>
      <c r="H523">
        <v>1</v>
      </c>
    </row>
    <row r="524" spans="1:8" x14ac:dyDescent="0.25">
      <c r="A524" t="s">
        <v>16</v>
      </c>
      <c r="B524" t="s">
        <v>14</v>
      </c>
      <c r="C524" t="s">
        <v>13</v>
      </c>
      <c r="D524" t="s">
        <v>10</v>
      </c>
      <c r="E524" t="s">
        <v>32</v>
      </c>
      <c r="F524">
        <v>0</v>
      </c>
      <c r="G524" t="s">
        <v>48</v>
      </c>
      <c r="H524">
        <v>7</v>
      </c>
    </row>
    <row r="525" spans="1:8" x14ac:dyDescent="0.25">
      <c r="A525" t="s">
        <v>16</v>
      </c>
      <c r="B525" t="s">
        <v>14</v>
      </c>
      <c r="C525" t="s">
        <v>13</v>
      </c>
      <c r="D525" t="s">
        <v>10</v>
      </c>
      <c r="E525" t="s">
        <v>32</v>
      </c>
      <c r="F525">
        <v>2</v>
      </c>
      <c r="G525" t="s">
        <v>46</v>
      </c>
      <c r="H525">
        <v>1</v>
      </c>
    </row>
    <row r="526" spans="1:8" x14ac:dyDescent="0.25">
      <c r="A526" t="s">
        <v>16</v>
      </c>
      <c r="B526" t="s">
        <v>14</v>
      </c>
      <c r="C526" t="s">
        <v>13</v>
      </c>
      <c r="D526" t="s">
        <v>10</v>
      </c>
      <c r="E526" t="s">
        <v>34</v>
      </c>
      <c r="F526">
        <v>1</v>
      </c>
      <c r="G526" t="s">
        <v>48</v>
      </c>
      <c r="H526">
        <v>1</v>
      </c>
    </row>
    <row r="527" spans="1:8" x14ac:dyDescent="0.25">
      <c r="A527" t="s">
        <v>16</v>
      </c>
      <c r="B527" t="s">
        <v>14</v>
      </c>
      <c r="C527" t="s">
        <v>13</v>
      </c>
      <c r="D527" t="s">
        <v>11</v>
      </c>
      <c r="E527" t="s">
        <v>32</v>
      </c>
      <c r="F527">
        <v>0</v>
      </c>
      <c r="G527" t="s">
        <v>48</v>
      </c>
      <c r="H527">
        <v>3</v>
      </c>
    </row>
    <row r="528" spans="1:8" x14ac:dyDescent="0.25">
      <c r="A528" t="s">
        <v>16</v>
      </c>
      <c r="B528" t="s">
        <v>14</v>
      </c>
      <c r="C528" t="s">
        <v>13</v>
      </c>
      <c r="D528" t="s">
        <v>11</v>
      </c>
      <c r="E528" t="s">
        <v>32</v>
      </c>
      <c r="F528">
        <v>3</v>
      </c>
      <c r="G528" t="s">
        <v>46</v>
      </c>
      <c r="H528">
        <v>1</v>
      </c>
    </row>
    <row r="529" spans="1:8" x14ac:dyDescent="0.25">
      <c r="A529" t="s">
        <v>16</v>
      </c>
      <c r="B529" t="s">
        <v>14</v>
      </c>
      <c r="C529" t="s">
        <v>13</v>
      </c>
      <c r="D529" t="s">
        <v>8</v>
      </c>
      <c r="E529" t="s">
        <v>32</v>
      </c>
      <c r="F529">
        <v>0</v>
      </c>
      <c r="G529" t="s">
        <v>48</v>
      </c>
      <c r="H529">
        <v>3</v>
      </c>
    </row>
    <row r="530" spans="1:8" x14ac:dyDescent="0.25">
      <c r="A530" t="s">
        <v>16</v>
      </c>
      <c r="B530" t="s">
        <v>14</v>
      </c>
      <c r="C530" t="s">
        <v>13</v>
      </c>
      <c r="D530" t="s">
        <v>12</v>
      </c>
      <c r="E530" t="s">
        <v>32</v>
      </c>
      <c r="F530">
        <v>0</v>
      </c>
      <c r="G530" t="s">
        <v>48</v>
      </c>
      <c r="H530">
        <v>4</v>
      </c>
    </row>
    <row r="531" spans="1:8" x14ac:dyDescent="0.25">
      <c r="A531" t="s">
        <v>16</v>
      </c>
      <c r="B531" t="s">
        <v>14</v>
      </c>
      <c r="C531" t="s">
        <v>13</v>
      </c>
      <c r="D531" t="s">
        <v>12</v>
      </c>
      <c r="E531" t="s">
        <v>32</v>
      </c>
      <c r="F531">
        <v>1</v>
      </c>
      <c r="G531" t="s">
        <v>48</v>
      </c>
      <c r="H531">
        <v>1</v>
      </c>
    </row>
    <row r="532" spans="1:8" x14ac:dyDescent="0.25">
      <c r="A532" t="s">
        <v>16</v>
      </c>
      <c r="B532" t="s">
        <v>14</v>
      </c>
      <c r="C532" t="s">
        <v>13</v>
      </c>
      <c r="D532" t="s">
        <v>12</v>
      </c>
      <c r="E532" t="s">
        <v>32</v>
      </c>
      <c r="F532">
        <v>3</v>
      </c>
      <c r="G532" t="s">
        <v>46</v>
      </c>
      <c r="H532">
        <v>1</v>
      </c>
    </row>
    <row r="533" spans="1:8" x14ac:dyDescent="0.25">
      <c r="A533" t="s">
        <v>16</v>
      </c>
      <c r="B533" t="s">
        <v>14</v>
      </c>
      <c r="C533" t="s">
        <v>13</v>
      </c>
      <c r="D533" t="s">
        <v>12</v>
      </c>
      <c r="E533" t="s">
        <v>34</v>
      </c>
      <c r="F533">
        <v>0</v>
      </c>
      <c r="G533" t="s">
        <v>48</v>
      </c>
      <c r="H533">
        <v>1</v>
      </c>
    </row>
    <row r="534" spans="1:8" x14ac:dyDescent="0.25">
      <c r="A534" t="s">
        <v>16</v>
      </c>
      <c r="B534" t="s">
        <v>47</v>
      </c>
      <c r="C534" t="s">
        <v>6</v>
      </c>
      <c r="D534" t="s">
        <v>10</v>
      </c>
      <c r="E534" t="s">
        <v>29</v>
      </c>
      <c r="F534">
        <v>0</v>
      </c>
      <c r="G534" t="s">
        <v>46</v>
      </c>
      <c r="H534">
        <v>1</v>
      </c>
    </row>
    <row r="535" spans="1:8" x14ac:dyDescent="0.25">
      <c r="A535" t="s">
        <v>16</v>
      </c>
      <c r="B535" t="s">
        <v>47</v>
      </c>
      <c r="C535" t="s">
        <v>9</v>
      </c>
      <c r="D535" t="s">
        <v>10</v>
      </c>
      <c r="E535" t="s">
        <v>29</v>
      </c>
      <c r="F535">
        <v>0</v>
      </c>
      <c r="G535" t="s">
        <v>46</v>
      </c>
      <c r="H535">
        <v>1</v>
      </c>
    </row>
    <row r="536" spans="1:8" x14ac:dyDescent="0.25">
      <c r="A536" t="s">
        <v>16</v>
      </c>
      <c r="B536" t="s">
        <v>47</v>
      </c>
      <c r="C536" t="s">
        <v>9</v>
      </c>
      <c r="D536" t="s">
        <v>11</v>
      </c>
      <c r="E536" t="s">
        <v>29</v>
      </c>
      <c r="F536">
        <v>0</v>
      </c>
      <c r="G536" t="s">
        <v>46</v>
      </c>
      <c r="H536">
        <v>1</v>
      </c>
    </row>
    <row r="537" spans="1:8" x14ac:dyDescent="0.25">
      <c r="A537" t="s">
        <v>19</v>
      </c>
      <c r="B537" t="s">
        <v>17</v>
      </c>
      <c r="C537" t="s">
        <v>6</v>
      </c>
      <c r="D537" t="s">
        <v>11</v>
      </c>
      <c r="E537" t="s">
        <v>31</v>
      </c>
      <c r="F537">
        <v>0</v>
      </c>
      <c r="G537" t="s">
        <v>48</v>
      </c>
      <c r="H537">
        <v>1</v>
      </c>
    </row>
    <row r="538" spans="1:8" x14ac:dyDescent="0.25">
      <c r="A538" t="s">
        <v>19</v>
      </c>
      <c r="B538" t="s">
        <v>17</v>
      </c>
      <c r="C538" t="s">
        <v>13</v>
      </c>
      <c r="D538" t="s">
        <v>11</v>
      </c>
      <c r="E538" t="s">
        <v>31</v>
      </c>
      <c r="F538">
        <v>0</v>
      </c>
      <c r="G538" t="s">
        <v>48</v>
      </c>
      <c r="H538">
        <v>2</v>
      </c>
    </row>
    <row r="539" spans="1:8" x14ac:dyDescent="0.25">
      <c r="A539" t="s">
        <v>19</v>
      </c>
      <c r="B539" t="s">
        <v>45</v>
      </c>
      <c r="C539" t="s">
        <v>6</v>
      </c>
      <c r="D539" t="s">
        <v>7</v>
      </c>
      <c r="E539" t="s">
        <v>31</v>
      </c>
      <c r="F539">
        <v>0</v>
      </c>
      <c r="G539" t="s">
        <v>48</v>
      </c>
      <c r="H539">
        <v>3</v>
      </c>
    </row>
    <row r="540" spans="1:8" x14ac:dyDescent="0.25">
      <c r="A540" t="s">
        <v>19</v>
      </c>
      <c r="B540" t="s">
        <v>45</v>
      </c>
      <c r="C540" t="s">
        <v>6</v>
      </c>
      <c r="D540" t="s">
        <v>10</v>
      </c>
      <c r="E540" t="s">
        <v>31</v>
      </c>
      <c r="F540">
        <v>0</v>
      </c>
      <c r="G540" t="s">
        <v>48</v>
      </c>
      <c r="H540">
        <v>1</v>
      </c>
    </row>
    <row r="541" spans="1:8" x14ac:dyDescent="0.25">
      <c r="A541" t="s">
        <v>19</v>
      </c>
      <c r="B541" t="s">
        <v>45</v>
      </c>
      <c r="C541" t="s">
        <v>9</v>
      </c>
      <c r="D541" t="s">
        <v>7</v>
      </c>
      <c r="E541" t="s">
        <v>31</v>
      </c>
      <c r="F541">
        <v>1</v>
      </c>
      <c r="G541" t="s">
        <v>48</v>
      </c>
      <c r="H541">
        <v>1</v>
      </c>
    </row>
    <row r="542" spans="1:8" x14ac:dyDescent="0.25">
      <c r="A542" t="s">
        <v>19</v>
      </c>
      <c r="B542" t="s">
        <v>45</v>
      </c>
      <c r="C542" t="s">
        <v>9</v>
      </c>
      <c r="D542" t="s">
        <v>7</v>
      </c>
      <c r="E542" t="s">
        <v>31</v>
      </c>
      <c r="F542">
        <v>3</v>
      </c>
      <c r="G542" t="s">
        <v>46</v>
      </c>
      <c r="H542">
        <v>1</v>
      </c>
    </row>
    <row r="543" spans="1:8" x14ac:dyDescent="0.25">
      <c r="A543" t="s">
        <v>19</v>
      </c>
      <c r="B543" t="s">
        <v>45</v>
      </c>
      <c r="C543" t="s">
        <v>9</v>
      </c>
      <c r="D543" t="s">
        <v>7</v>
      </c>
      <c r="E543" t="s">
        <v>31</v>
      </c>
      <c r="F543">
        <v>4</v>
      </c>
      <c r="G543" t="s">
        <v>46</v>
      </c>
      <c r="H543">
        <v>3</v>
      </c>
    </row>
    <row r="544" spans="1:8" x14ac:dyDescent="0.25">
      <c r="A544" t="s">
        <v>19</v>
      </c>
      <c r="B544" t="s">
        <v>45</v>
      </c>
      <c r="C544" t="s">
        <v>9</v>
      </c>
      <c r="D544" t="s">
        <v>7</v>
      </c>
      <c r="E544" t="s">
        <v>31</v>
      </c>
      <c r="F544">
        <v>5</v>
      </c>
      <c r="G544" t="s">
        <v>46</v>
      </c>
      <c r="H544">
        <v>1</v>
      </c>
    </row>
    <row r="545" spans="1:8" x14ac:dyDescent="0.25">
      <c r="A545" t="s">
        <v>19</v>
      </c>
      <c r="B545" t="s">
        <v>45</v>
      </c>
      <c r="C545" t="s">
        <v>9</v>
      </c>
      <c r="D545" t="s">
        <v>8</v>
      </c>
      <c r="E545" t="s">
        <v>31</v>
      </c>
      <c r="F545">
        <v>3</v>
      </c>
      <c r="G545" t="s">
        <v>46</v>
      </c>
      <c r="H545">
        <v>2</v>
      </c>
    </row>
    <row r="546" spans="1:8" x14ac:dyDescent="0.25">
      <c r="A546" t="s">
        <v>19</v>
      </c>
      <c r="B546" t="s">
        <v>45</v>
      </c>
      <c r="C546" t="s">
        <v>13</v>
      </c>
      <c r="D546" t="s">
        <v>7</v>
      </c>
      <c r="E546" t="s">
        <v>31</v>
      </c>
      <c r="F546">
        <v>0</v>
      </c>
      <c r="G546" t="s">
        <v>48</v>
      </c>
      <c r="H546">
        <v>6</v>
      </c>
    </row>
    <row r="547" spans="1:8" x14ac:dyDescent="0.25">
      <c r="A547" t="s">
        <v>19</v>
      </c>
      <c r="B547" t="s">
        <v>45</v>
      </c>
      <c r="C547" t="s">
        <v>13</v>
      </c>
      <c r="D547" t="s">
        <v>7</v>
      </c>
      <c r="E547" t="s">
        <v>31</v>
      </c>
      <c r="F547">
        <v>1</v>
      </c>
      <c r="G547" t="s">
        <v>48</v>
      </c>
      <c r="H547">
        <v>5</v>
      </c>
    </row>
    <row r="548" spans="1:8" x14ac:dyDescent="0.25">
      <c r="A548" t="s">
        <v>19</v>
      </c>
      <c r="B548" t="s">
        <v>45</v>
      </c>
      <c r="C548" t="s">
        <v>13</v>
      </c>
      <c r="D548" t="s">
        <v>7</v>
      </c>
      <c r="E548" t="s">
        <v>31</v>
      </c>
      <c r="F548">
        <v>2</v>
      </c>
      <c r="G548" t="s">
        <v>48</v>
      </c>
      <c r="H548">
        <v>2</v>
      </c>
    </row>
    <row r="549" spans="1:8" x14ac:dyDescent="0.25">
      <c r="A549" t="s">
        <v>19</v>
      </c>
      <c r="B549" t="s">
        <v>45</v>
      </c>
      <c r="C549" t="s">
        <v>13</v>
      </c>
      <c r="D549" t="s">
        <v>7</v>
      </c>
      <c r="E549" t="s">
        <v>31</v>
      </c>
      <c r="F549">
        <v>3</v>
      </c>
      <c r="G549" t="s">
        <v>46</v>
      </c>
      <c r="H549">
        <v>1</v>
      </c>
    </row>
    <row r="550" spans="1:8" x14ac:dyDescent="0.25">
      <c r="A550" t="s">
        <v>19</v>
      </c>
      <c r="B550" t="s">
        <v>45</v>
      </c>
      <c r="C550" t="s">
        <v>13</v>
      </c>
      <c r="D550" t="s">
        <v>10</v>
      </c>
      <c r="E550" t="s">
        <v>31</v>
      </c>
      <c r="F550">
        <v>0</v>
      </c>
      <c r="G550" t="s">
        <v>48</v>
      </c>
      <c r="H550">
        <v>4</v>
      </c>
    </row>
    <row r="551" spans="1:8" x14ac:dyDescent="0.25">
      <c r="A551" t="s">
        <v>19</v>
      </c>
      <c r="B551" t="s">
        <v>45</v>
      </c>
      <c r="C551" t="s">
        <v>13</v>
      </c>
      <c r="D551" t="s">
        <v>10</v>
      </c>
      <c r="E551" t="s">
        <v>31</v>
      </c>
      <c r="F551">
        <v>1</v>
      </c>
      <c r="G551" t="s">
        <v>48</v>
      </c>
      <c r="H551">
        <v>1</v>
      </c>
    </row>
    <row r="552" spans="1:8" x14ac:dyDescent="0.25">
      <c r="A552" t="s">
        <v>19</v>
      </c>
      <c r="B552" t="s">
        <v>45</v>
      </c>
      <c r="C552" t="s">
        <v>13</v>
      </c>
      <c r="D552" t="s">
        <v>11</v>
      </c>
      <c r="E552" t="s">
        <v>31</v>
      </c>
      <c r="F552">
        <v>0</v>
      </c>
      <c r="G552" t="s">
        <v>48</v>
      </c>
      <c r="H552">
        <v>1</v>
      </c>
    </row>
    <row r="553" spans="1:8" x14ac:dyDescent="0.25">
      <c r="A553" t="s">
        <v>19</v>
      </c>
      <c r="B553" t="s">
        <v>45</v>
      </c>
      <c r="C553" t="s">
        <v>13</v>
      </c>
      <c r="D553" t="s">
        <v>8</v>
      </c>
      <c r="E553" t="s">
        <v>31</v>
      </c>
      <c r="F553">
        <v>1</v>
      </c>
      <c r="G553" t="s">
        <v>48</v>
      </c>
      <c r="H553">
        <v>2</v>
      </c>
    </row>
    <row r="554" spans="1:8" x14ac:dyDescent="0.25">
      <c r="A554" t="s">
        <v>19</v>
      </c>
      <c r="B554" t="s">
        <v>45</v>
      </c>
      <c r="C554" t="s">
        <v>13</v>
      </c>
      <c r="D554" t="s">
        <v>8</v>
      </c>
      <c r="E554" t="s">
        <v>31</v>
      </c>
      <c r="F554">
        <v>2</v>
      </c>
      <c r="G554" t="s">
        <v>48</v>
      </c>
      <c r="H554">
        <v>1</v>
      </c>
    </row>
    <row r="555" spans="1:8" x14ac:dyDescent="0.25">
      <c r="A555" t="s">
        <v>19</v>
      </c>
      <c r="B555" t="s">
        <v>45</v>
      </c>
      <c r="C555" t="s">
        <v>13</v>
      </c>
      <c r="D555" t="s">
        <v>8</v>
      </c>
      <c r="E555" t="s">
        <v>31</v>
      </c>
      <c r="F555">
        <v>4</v>
      </c>
      <c r="G555" t="s">
        <v>46</v>
      </c>
      <c r="H555">
        <v>1</v>
      </c>
    </row>
    <row r="556" spans="1:8" x14ac:dyDescent="0.25">
      <c r="A556" t="s">
        <v>19</v>
      </c>
      <c r="B556" t="s">
        <v>45</v>
      </c>
      <c r="C556" t="s">
        <v>13</v>
      </c>
      <c r="D556" t="s">
        <v>12</v>
      </c>
      <c r="E556" t="s">
        <v>31</v>
      </c>
      <c r="F556">
        <v>0</v>
      </c>
      <c r="G556" t="s">
        <v>48</v>
      </c>
      <c r="H556">
        <v>1</v>
      </c>
    </row>
    <row r="557" spans="1:8" x14ac:dyDescent="0.25">
      <c r="A557" t="s">
        <v>19</v>
      </c>
      <c r="B557" t="s">
        <v>45</v>
      </c>
      <c r="C557" t="s">
        <v>13</v>
      </c>
      <c r="D557" t="s">
        <v>12</v>
      </c>
      <c r="E557" t="s">
        <v>31</v>
      </c>
      <c r="F557">
        <v>5</v>
      </c>
      <c r="G557" t="s">
        <v>46</v>
      </c>
      <c r="H557">
        <v>1</v>
      </c>
    </row>
    <row r="558" spans="1:8" x14ac:dyDescent="0.25">
      <c r="A558" t="s">
        <v>19</v>
      </c>
      <c r="B558" t="s">
        <v>14</v>
      </c>
      <c r="C558" t="s">
        <v>6</v>
      </c>
      <c r="D558" t="s">
        <v>7</v>
      </c>
      <c r="E558" t="s">
        <v>33</v>
      </c>
      <c r="F558">
        <v>0</v>
      </c>
      <c r="G558" t="s">
        <v>48</v>
      </c>
      <c r="H558">
        <v>2</v>
      </c>
    </row>
    <row r="559" spans="1:8" x14ac:dyDescent="0.25">
      <c r="A559" t="s">
        <v>19</v>
      </c>
      <c r="B559" t="s">
        <v>14</v>
      </c>
      <c r="C559" t="s">
        <v>6</v>
      </c>
      <c r="D559" t="s">
        <v>11</v>
      </c>
      <c r="E559" t="s">
        <v>31</v>
      </c>
      <c r="F559">
        <v>0</v>
      </c>
      <c r="G559" t="s">
        <v>48</v>
      </c>
      <c r="H559">
        <v>1</v>
      </c>
    </row>
    <row r="560" spans="1:8" x14ac:dyDescent="0.25">
      <c r="A560" t="s">
        <v>19</v>
      </c>
      <c r="B560" t="s">
        <v>14</v>
      </c>
      <c r="C560" t="s">
        <v>9</v>
      </c>
      <c r="D560" t="s">
        <v>7</v>
      </c>
      <c r="E560" t="s">
        <v>33</v>
      </c>
      <c r="F560">
        <v>2</v>
      </c>
      <c r="G560" t="s">
        <v>48</v>
      </c>
      <c r="H560">
        <v>1</v>
      </c>
    </row>
    <row r="561" spans="1:8" x14ac:dyDescent="0.25">
      <c r="A561" t="s">
        <v>19</v>
      </c>
      <c r="B561" t="s">
        <v>14</v>
      </c>
      <c r="C561" t="s">
        <v>9</v>
      </c>
      <c r="D561" t="s">
        <v>7</v>
      </c>
      <c r="E561" t="s">
        <v>33</v>
      </c>
      <c r="F561">
        <v>3</v>
      </c>
      <c r="G561" t="s">
        <v>46</v>
      </c>
      <c r="H561">
        <v>2</v>
      </c>
    </row>
    <row r="562" spans="1:8" x14ac:dyDescent="0.25">
      <c r="A562" t="s">
        <v>19</v>
      </c>
      <c r="B562" t="s">
        <v>14</v>
      </c>
      <c r="C562" t="s">
        <v>9</v>
      </c>
      <c r="D562" t="s">
        <v>7</v>
      </c>
      <c r="E562" t="s">
        <v>33</v>
      </c>
      <c r="F562">
        <v>4</v>
      </c>
      <c r="G562" t="s">
        <v>46</v>
      </c>
      <c r="H562">
        <v>2</v>
      </c>
    </row>
    <row r="563" spans="1:8" x14ac:dyDescent="0.25">
      <c r="A563" t="s">
        <v>19</v>
      </c>
      <c r="B563" t="s">
        <v>14</v>
      </c>
      <c r="C563" t="s">
        <v>9</v>
      </c>
      <c r="D563" t="s">
        <v>10</v>
      </c>
      <c r="E563" t="s">
        <v>33</v>
      </c>
      <c r="F563">
        <v>3</v>
      </c>
      <c r="G563" t="s">
        <v>46</v>
      </c>
      <c r="H563">
        <v>1</v>
      </c>
    </row>
    <row r="564" spans="1:8" x14ac:dyDescent="0.25">
      <c r="A564" t="s">
        <v>19</v>
      </c>
      <c r="B564" t="s">
        <v>14</v>
      </c>
      <c r="C564" t="s">
        <v>13</v>
      </c>
      <c r="D564" t="s">
        <v>7</v>
      </c>
      <c r="E564" t="s">
        <v>33</v>
      </c>
      <c r="F564">
        <v>0</v>
      </c>
      <c r="G564" t="s">
        <v>48</v>
      </c>
      <c r="H564">
        <v>11</v>
      </c>
    </row>
    <row r="565" spans="1:8" x14ac:dyDescent="0.25">
      <c r="A565" t="s">
        <v>19</v>
      </c>
      <c r="B565" t="s">
        <v>14</v>
      </c>
      <c r="C565" t="s">
        <v>13</v>
      </c>
      <c r="D565" t="s">
        <v>7</v>
      </c>
      <c r="E565" t="s">
        <v>33</v>
      </c>
      <c r="F565">
        <v>3</v>
      </c>
      <c r="G565" t="s">
        <v>46</v>
      </c>
      <c r="H565">
        <v>1</v>
      </c>
    </row>
    <row r="566" spans="1:8" x14ac:dyDescent="0.25">
      <c r="A566" t="s">
        <v>19</v>
      </c>
      <c r="B566" t="s">
        <v>14</v>
      </c>
      <c r="C566" t="s">
        <v>13</v>
      </c>
      <c r="D566" t="s">
        <v>10</v>
      </c>
      <c r="E566" t="s">
        <v>33</v>
      </c>
      <c r="F566">
        <v>0</v>
      </c>
      <c r="G566" t="s">
        <v>48</v>
      </c>
      <c r="H566">
        <v>4</v>
      </c>
    </row>
    <row r="567" spans="1:8" x14ac:dyDescent="0.25">
      <c r="A567" t="s">
        <v>19</v>
      </c>
      <c r="B567" t="s">
        <v>14</v>
      </c>
      <c r="C567" t="s">
        <v>13</v>
      </c>
      <c r="D567" t="s">
        <v>11</v>
      </c>
      <c r="E567" t="s">
        <v>33</v>
      </c>
      <c r="F567">
        <v>0</v>
      </c>
      <c r="G567" t="s">
        <v>48</v>
      </c>
      <c r="H567">
        <v>2</v>
      </c>
    </row>
    <row r="568" spans="1:8" x14ac:dyDescent="0.25">
      <c r="A568" t="s">
        <v>19</v>
      </c>
      <c r="B568" t="s">
        <v>14</v>
      </c>
      <c r="C568" t="s">
        <v>13</v>
      </c>
      <c r="D568" t="s">
        <v>8</v>
      </c>
      <c r="E568" t="s">
        <v>33</v>
      </c>
      <c r="F568">
        <v>0</v>
      </c>
      <c r="G568" t="s">
        <v>48</v>
      </c>
      <c r="H568">
        <v>2</v>
      </c>
    </row>
    <row r="569" spans="1:8" x14ac:dyDescent="0.25">
      <c r="A569" t="s">
        <v>19</v>
      </c>
      <c r="B569" t="s">
        <v>14</v>
      </c>
      <c r="C569" t="s">
        <v>13</v>
      </c>
      <c r="D569" t="s">
        <v>8</v>
      </c>
      <c r="E569" t="s">
        <v>33</v>
      </c>
      <c r="F569">
        <v>2</v>
      </c>
      <c r="G569" t="s">
        <v>48</v>
      </c>
      <c r="H569">
        <v>1</v>
      </c>
    </row>
    <row r="570" spans="1:8" x14ac:dyDescent="0.25">
      <c r="A570" t="s">
        <v>19</v>
      </c>
      <c r="B570" t="s">
        <v>14</v>
      </c>
      <c r="C570" t="s">
        <v>13</v>
      </c>
      <c r="D570" t="s">
        <v>12</v>
      </c>
      <c r="E570" t="s">
        <v>33</v>
      </c>
      <c r="F570">
        <v>0</v>
      </c>
      <c r="G570" t="s">
        <v>48</v>
      </c>
      <c r="H570">
        <v>4</v>
      </c>
    </row>
    <row r="571" spans="1:8" x14ac:dyDescent="0.25">
      <c r="A571" t="s">
        <v>19</v>
      </c>
      <c r="B571" t="s">
        <v>14</v>
      </c>
      <c r="C571" t="s">
        <v>13</v>
      </c>
      <c r="D571" t="s">
        <v>12</v>
      </c>
      <c r="E571" t="s">
        <v>33</v>
      </c>
      <c r="F571">
        <v>6</v>
      </c>
      <c r="G571" t="s">
        <v>46</v>
      </c>
      <c r="H571">
        <v>1</v>
      </c>
    </row>
    <row r="572" spans="1:8" x14ac:dyDescent="0.25">
      <c r="A572" t="s">
        <v>63</v>
      </c>
      <c r="B572" t="s">
        <v>63</v>
      </c>
      <c r="C572" t="s">
        <v>9</v>
      </c>
      <c r="D572" t="s">
        <v>8</v>
      </c>
      <c r="E572" t="s">
        <v>33</v>
      </c>
      <c r="F572">
        <v>4</v>
      </c>
      <c r="G572" t="s">
        <v>46</v>
      </c>
      <c r="H572">
        <v>1</v>
      </c>
    </row>
    <row r="573" spans="1:8" x14ac:dyDescent="0.25">
      <c r="A573" t="s">
        <v>63</v>
      </c>
      <c r="B573" t="s">
        <v>63</v>
      </c>
      <c r="C573" t="s">
        <v>9</v>
      </c>
      <c r="D573" t="s">
        <v>12</v>
      </c>
      <c r="E573" t="s">
        <v>33</v>
      </c>
      <c r="F573">
        <v>3</v>
      </c>
      <c r="G573" t="s">
        <v>46</v>
      </c>
      <c r="H573">
        <v>1</v>
      </c>
    </row>
  </sheetData>
  <autoFilter ref="A1:H573" xr:uid="{22FDE773-4331-4677-BDCF-0D714D5CE165}"/>
  <sortState xmlns:xlrd2="http://schemas.microsoft.com/office/spreadsheetml/2017/richdata2" ref="A2:F195">
    <sortCondition descending="1" ref="E2:E1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989A-5C6A-43DB-A9F1-1355ECA1DB49}">
  <sheetPr>
    <pageSetUpPr fitToPage="1"/>
  </sheetPr>
  <dimension ref="A1:V38"/>
  <sheetViews>
    <sheetView tabSelected="1" topLeftCell="A13" workbookViewId="0">
      <selection activeCell="D25" sqref="D25"/>
    </sheetView>
  </sheetViews>
  <sheetFormatPr defaultRowHeight="15" x14ac:dyDescent="0.25"/>
  <cols>
    <col min="1" max="1" width="43.5703125" customWidth="1"/>
    <col min="3" max="4" width="9.140625" customWidth="1"/>
    <col min="6" max="6" width="9.140625" customWidth="1"/>
    <col min="9" max="10" width="9.140625" customWidth="1"/>
    <col min="12" max="12" width="9.140625" customWidth="1"/>
    <col min="15" max="16" width="9.140625" customWidth="1"/>
    <col min="18" max="18" width="9.140625" customWidth="1"/>
  </cols>
  <sheetData>
    <row r="1" spans="1:21" x14ac:dyDescent="0.25">
      <c r="A1" t="s">
        <v>67</v>
      </c>
    </row>
    <row r="2" spans="1:21" x14ac:dyDescent="0.25">
      <c r="A2" t="s">
        <v>65</v>
      </c>
    </row>
    <row r="3" spans="1:21" x14ac:dyDescent="0.25">
      <c r="A3" t="s">
        <v>64</v>
      </c>
    </row>
    <row r="4" spans="1:21" x14ac:dyDescent="0.25">
      <c r="A4" t="s">
        <v>66</v>
      </c>
    </row>
    <row r="6" spans="1:21" x14ac:dyDescent="0.25">
      <c r="B6" t="s">
        <v>39</v>
      </c>
      <c r="H6" t="s">
        <v>25</v>
      </c>
      <c r="N6" t="s">
        <v>35</v>
      </c>
    </row>
    <row r="8" spans="1:21" ht="60" x14ac:dyDescent="0.25">
      <c r="B8" s="10" t="s">
        <v>7</v>
      </c>
      <c r="C8" s="10" t="s">
        <v>10</v>
      </c>
      <c r="D8" s="10" t="s">
        <v>11</v>
      </c>
      <c r="E8" s="10" t="s">
        <v>8</v>
      </c>
      <c r="F8" s="10" t="s">
        <v>12</v>
      </c>
      <c r="G8" s="10" t="s">
        <v>40</v>
      </c>
      <c r="H8" s="12" t="s">
        <v>7</v>
      </c>
      <c r="I8" s="12" t="s">
        <v>10</v>
      </c>
      <c r="J8" s="12" t="s">
        <v>11</v>
      </c>
      <c r="K8" s="12" t="s">
        <v>8</v>
      </c>
      <c r="L8" s="12" t="s">
        <v>12</v>
      </c>
      <c r="M8" s="12" t="s">
        <v>41</v>
      </c>
      <c r="N8" s="11" t="s">
        <v>7</v>
      </c>
      <c r="O8" s="11" t="s">
        <v>10</v>
      </c>
      <c r="P8" s="11" t="s">
        <v>11</v>
      </c>
      <c r="Q8" s="11" t="s">
        <v>8</v>
      </c>
      <c r="R8" s="11" t="s">
        <v>12</v>
      </c>
      <c r="S8" s="9" t="s">
        <v>42</v>
      </c>
    </row>
    <row r="9" spans="1:21" x14ac:dyDescent="0.25">
      <c r="A9" s="4" t="s">
        <v>5</v>
      </c>
      <c r="B9" s="7">
        <v>176</v>
      </c>
      <c r="C9" s="7">
        <v>237</v>
      </c>
      <c r="D9" s="7">
        <v>67</v>
      </c>
      <c r="E9" s="7">
        <v>88</v>
      </c>
      <c r="F9" s="7">
        <v>5</v>
      </c>
      <c r="G9" s="15">
        <f>SUM(B9:F9)</f>
        <v>573</v>
      </c>
      <c r="H9" s="7">
        <v>150</v>
      </c>
      <c r="I9" s="7">
        <v>176</v>
      </c>
      <c r="J9" s="7">
        <v>50</v>
      </c>
      <c r="K9" s="7">
        <v>82</v>
      </c>
      <c r="L9" s="7">
        <v>3</v>
      </c>
      <c r="M9" s="15">
        <f>SUM(H9:L9)</f>
        <v>461</v>
      </c>
      <c r="N9" s="13">
        <f t="shared" ref="N9:S9" si="0">IF(B9&gt;9, H9/B9, "")</f>
        <v>0.85227272727272729</v>
      </c>
      <c r="O9" s="13">
        <f t="shared" si="0"/>
        <v>0.7426160337552743</v>
      </c>
      <c r="P9" s="13">
        <f t="shared" si="0"/>
        <v>0.74626865671641796</v>
      </c>
      <c r="Q9" s="13">
        <f t="shared" si="0"/>
        <v>0.93181818181818177</v>
      </c>
      <c r="R9" s="13" t="str">
        <f t="shared" si="0"/>
        <v/>
      </c>
      <c r="S9" s="13">
        <f t="shared" si="0"/>
        <v>0.8045375218150087</v>
      </c>
    </row>
    <row r="10" spans="1:21" x14ac:dyDescent="0.25">
      <c r="A10" s="3" t="s">
        <v>45</v>
      </c>
      <c r="B10" s="6">
        <v>128</v>
      </c>
      <c r="C10" s="6">
        <v>19</v>
      </c>
      <c r="D10" s="6">
        <v>7</v>
      </c>
      <c r="E10" s="6">
        <v>88</v>
      </c>
      <c r="F10" s="6">
        <v>3</v>
      </c>
      <c r="G10" s="15">
        <f t="shared" ref="G10:G26" si="1">SUM(B10:F10)</f>
        <v>245</v>
      </c>
      <c r="H10" s="6">
        <v>113</v>
      </c>
      <c r="I10" s="6">
        <v>16</v>
      </c>
      <c r="J10" s="6">
        <v>6</v>
      </c>
      <c r="K10" s="6">
        <v>82</v>
      </c>
      <c r="L10" s="6">
        <v>2</v>
      </c>
      <c r="M10" s="15">
        <f t="shared" ref="M10:M26" si="2">SUM(H10:L10)</f>
        <v>219</v>
      </c>
      <c r="N10" s="13">
        <f t="shared" ref="N10:N26" si="3">IF(B10&gt;9, H10/B10, "")</f>
        <v>0.8828125</v>
      </c>
      <c r="O10" s="13">
        <f t="shared" ref="O10:O26" si="4">IF(C10&gt;9, I10/C10, "")</f>
        <v>0.84210526315789469</v>
      </c>
      <c r="P10" s="13" t="str">
        <f t="shared" ref="P10:P26" si="5">IF(D10&gt;9, J10/D10, "")</f>
        <v/>
      </c>
      <c r="Q10" s="13">
        <f t="shared" ref="Q10:Q26" si="6">IF(E10&gt;9, K10/E10, "")</f>
        <v>0.93181818181818177</v>
      </c>
      <c r="R10" s="13" t="str">
        <f t="shared" ref="R10:R26" si="7">IF(F10&gt;9, L10/F10, "")</f>
        <v/>
      </c>
      <c r="S10" s="13">
        <f t="shared" ref="S10:S26" si="8">IF(G10&gt;9, M10/G10, "")</f>
        <v>0.89387755102040811</v>
      </c>
    </row>
    <row r="11" spans="1:21" x14ac:dyDescent="0.25">
      <c r="A11" s="3" t="s">
        <v>14</v>
      </c>
      <c r="B11" s="6">
        <v>33</v>
      </c>
      <c r="C11" s="6">
        <v>140</v>
      </c>
      <c r="D11" s="6">
        <v>57</v>
      </c>
      <c r="E11" s="6"/>
      <c r="F11" s="6">
        <v>2</v>
      </c>
      <c r="G11" s="15">
        <f t="shared" si="1"/>
        <v>232</v>
      </c>
      <c r="H11" s="6">
        <v>25</v>
      </c>
      <c r="I11" s="6">
        <v>102</v>
      </c>
      <c r="J11" s="6">
        <v>43</v>
      </c>
      <c r="K11" s="6"/>
      <c r="L11" s="6">
        <v>1</v>
      </c>
      <c r="M11" s="15">
        <f t="shared" si="2"/>
        <v>171</v>
      </c>
      <c r="N11" s="13">
        <f t="shared" si="3"/>
        <v>0.75757575757575757</v>
      </c>
      <c r="O11" s="13">
        <f t="shared" si="4"/>
        <v>0.72857142857142854</v>
      </c>
      <c r="P11" s="13">
        <f t="shared" si="5"/>
        <v>0.75438596491228072</v>
      </c>
      <c r="Q11" s="13" t="str">
        <f t="shared" si="6"/>
        <v/>
      </c>
      <c r="R11" s="13" t="str">
        <f t="shared" si="7"/>
        <v/>
      </c>
      <c r="S11" s="13">
        <f t="shared" si="8"/>
        <v>0.73706896551724133</v>
      </c>
    </row>
    <row r="12" spans="1:21" x14ac:dyDescent="0.25">
      <c r="A12" s="3" t="s">
        <v>47</v>
      </c>
      <c r="B12" s="6">
        <v>15</v>
      </c>
      <c r="C12" s="6">
        <v>78</v>
      </c>
      <c r="D12" s="6">
        <v>3</v>
      </c>
      <c r="E12" s="6"/>
      <c r="F12" s="6"/>
      <c r="G12" s="15">
        <f t="shared" si="1"/>
        <v>96</v>
      </c>
      <c r="H12" s="6">
        <v>12</v>
      </c>
      <c r="I12" s="6">
        <v>58</v>
      </c>
      <c r="J12" s="6">
        <v>1</v>
      </c>
      <c r="K12" s="6"/>
      <c r="L12" s="6"/>
      <c r="M12" s="15">
        <f t="shared" si="2"/>
        <v>71</v>
      </c>
      <c r="N12" s="13">
        <f t="shared" si="3"/>
        <v>0.8</v>
      </c>
      <c r="O12" s="13">
        <f t="shared" si="4"/>
        <v>0.74358974358974361</v>
      </c>
      <c r="P12" s="13" t="str">
        <f t="shared" si="5"/>
        <v/>
      </c>
      <c r="Q12" s="13" t="str">
        <f t="shared" si="6"/>
        <v/>
      </c>
      <c r="R12" s="13" t="str">
        <f t="shared" si="7"/>
        <v/>
      </c>
      <c r="S12" s="13">
        <f t="shared" si="8"/>
        <v>0.73958333333333337</v>
      </c>
    </row>
    <row r="13" spans="1:21" x14ac:dyDescent="0.25">
      <c r="A13" s="4" t="s">
        <v>15</v>
      </c>
      <c r="B13" s="7">
        <v>103</v>
      </c>
      <c r="C13" s="7">
        <v>303</v>
      </c>
      <c r="D13" s="7">
        <v>65</v>
      </c>
      <c r="E13" s="7">
        <v>17</v>
      </c>
      <c r="F13" s="7">
        <v>4</v>
      </c>
      <c r="G13" s="15">
        <f t="shared" si="1"/>
        <v>492</v>
      </c>
      <c r="H13" s="7">
        <v>60</v>
      </c>
      <c r="I13" s="7">
        <v>137</v>
      </c>
      <c r="J13" s="7">
        <v>27</v>
      </c>
      <c r="K13" s="7">
        <v>15</v>
      </c>
      <c r="L13" s="7">
        <v>4</v>
      </c>
      <c r="M13" s="15">
        <f t="shared" si="2"/>
        <v>243</v>
      </c>
      <c r="N13" s="13">
        <f t="shared" si="3"/>
        <v>0.58252427184466016</v>
      </c>
      <c r="O13" s="13">
        <f t="shared" si="4"/>
        <v>0.45214521452145212</v>
      </c>
      <c r="P13" s="13">
        <f t="shared" si="5"/>
        <v>0.41538461538461541</v>
      </c>
      <c r="Q13" s="13">
        <f t="shared" si="6"/>
        <v>0.88235294117647056</v>
      </c>
      <c r="R13" s="13" t="str">
        <f t="shared" si="7"/>
        <v/>
      </c>
      <c r="S13" s="13">
        <f t="shared" si="8"/>
        <v>0.49390243902439024</v>
      </c>
      <c r="U13" s="13"/>
    </row>
    <row r="14" spans="1:21" x14ac:dyDescent="0.25">
      <c r="A14" s="3" t="s">
        <v>45</v>
      </c>
      <c r="B14" s="6">
        <v>35</v>
      </c>
      <c r="C14" s="6">
        <v>12</v>
      </c>
      <c r="D14" s="6">
        <v>2</v>
      </c>
      <c r="E14" s="6">
        <v>17</v>
      </c>
      <c r="F14" s="6"/>
      <c r="G14" s="15">
        <f t="shared" si="1"/>
        <v>66</v>
      </c>
      <c r="H14" s="6">
        <v>24</v>
      </c>
      <c r="I14" s="6">
        <v>10</v>
      </c>
      <c r="J14" s="6">
        <v>1</v>
      </c>
      <c r="K14" s="6">
        <v>15</v>
      </c>
      <c r="L14" s="6"/>
      <c r="M14" s="15">
        <f t="shared" si="2"/>
        <v>50</v>
      </c>
      <c r="N14" s="13">
        <f t="shared" si="3"/>
        <v>0.68571428571428572</v>
      </c>
      <c r="O14" s="13">
        <f t="shared" si="4"/>
        <v>0.83333333333333337</v>
      </c>
      <c r="P14" s="13" t="str">
        <f t="shared" si="5"/>
        <v/>
      </c>
      <c r="Q14" s="13">
        <f t="shared" si="6"/>
        <v>0.88235294117647056</v>
      </c>
      <c r="R14" s="13" t="str">
        <f t="shared" si="7"/>
        <v/>
      </c>
      <c r="S14" s="13">
        <f t="shared" si="8"/>
        <v>0.75757575757575757</v>
      </c>
    </row>
    <row r="15" spans="1:21" x14ac:dyDescent="0.25">
      <c r="A15" s="3" t="s">
        <v>14</v>
      </c>
      <c r="B15" s="6">
        <v>36</v>
      </c>
      <c r="C15" s="6">
        <v>140</v>
      </c>
      <c r="D15" s="6">
        <v>48</v>
      </c>
      <c r="E15" s="6"/>
      <c r="F15" s="6"/>
      <c r="G15" s="15">
        <f t="shared" si="1"/>
        <v>224</v>
      </c>
      <c r="H15" s="6">
        <v>12</v>
      </c>
      <c r="I15" s="6">
        <v>17</v>
      </c>
      <c r="J15" s="6">
        <v>12</v>
      </c>
      <c r="K15" s="6"/>
      <c r="L15" s="6"/>
      <c r="M15" s="15">
        <f t="shared" si="2"/>
        <v>41</v>
      </c>
      <c r="N15" s="13">
        <f t="shared" si="3"/>
        <v>0.33333333333333331</v>
      </c>
      <c r="O15" s="13">
        <f t="shared" si="4"/>
        <v>0.12142857142857143</v>
      </c>
      <c r="P15" s="13">
        <f t="shared" si="5"/>
        <v>0.25</v>
      </c>
      <c r="Q15" s="13" t="str">
        <f t="shared" si="6"/>
        <v/>
      </c>
      <c r="R15" s="13" t="str">
        <f t="shared" si="7"/>
        <v/>
      </c>
      <c r="S15" s="13">
        <f t="shared" si="8"/>
        <v>0.18303571428571427</v>
      </c>
    </row>
    <row r="16" spans="1:21" x14ac:dyDescent="0.25">
      <c r="A16" s="3" t="s">
        <v>47</v>
      </c>
      <c r="B16" s="6">
        <v>32</v>
      </c>
      <c r="C16" s="6">
        <v>151</v>
      </c>
      <c r="D16" s="6">
        <v>15</v>
      </c>
      <c r="E16" s="6"/>
      <c r="F16" s="6">
        <v>4</v>
      </c>
      <c r="G16" s="15">
        <f t="shared" si="1"/>
        <v>202</v>
      </c>
      <c r="H16" s="6">
        <v>24</v>
      </c>
      <c r="I16" s="6">
        <v>110</v>
      </c>
      <c r="J16" s="6">
        <v>14</v>
      </c>
      <c r="K16" s="6"/>
      <c r="L16" s="6">
        <v>4</v>
      </c>
      <c r="M16" s="15">
        <f t="shared" si="2"/>
        <v>152</v>
      </c>
      <c r="N16" s="13">
        <f t="shared" si="3"/>
        <v>0.75</v>
      </c>
      <c r="O16" s="13">
        <f t="shared" si="4"/>
        <v>0.72847682119205293</v>
      </c>
      <c r="P16" s="13">
        <f t="shared" si="5"/>
        <v>0.93333333333333335</v>
      </c>
      <c r="Q16" s="13" t="str">
        <f t="shared" si="6"/>
        <v/>
      </c>
      <c r="R16" s="13" t="str">
        <f t="shared" si="7"/>
        <v/>
      </c>
      <c r="S16" s="13">
        <f t="shared" si="8"/>
        <v>0.75247524752475248</v>
      </c>
    </row>
    <row r="17" spans="1:22" x14ac:dyDescent="0.25">
      <c r="A17" s="4" t="s">
        <v>16</v>
      </c>
      <c r="B17" s="7">
        <v>1357</v>
      </c>
      <c r="C17" s="7">
        <v>164</v>
      </c>
      <c r="D17" s="7">
        <v>87</v>
      </c>
      <c r="E17" s="7">
        <v>104</v>
      </c>
      <c r="F17" s="7">
        <v>40</v>
      </c>
      <c r="G17" s="15">
        <f t="shared" si="1"/>
        <v>1752</v>
      </c>
      <c r="H17" s="7">
        <v>323</v>
      </c>
      <c r="I17" s="7">
        <v>68</v>
      </c>
      <c r="J17" s="7">
        <v>23</v>
      </c>
      <c r="K17" s="7">
        <v>63</v>
      </c>
      <c r="L17" s="7">
        <v>15</v>
      </c>
      <c r="M17" s="15">
        <f t="shared" si="2"/>
        <v>492</v>
      </c>
      <c r="N17" s="13">
        <f t="shared" si="3"/>
        <v>0.23802505526897569</v>
      </c>
      <c r="O17" s="13">
        <f t="shared" si="4"/>
        <v>0.41463414634146339</v>
      </c>
      <c r="P17" s="13">
        <f t="shared" si="5"/>
        <v>0.26436781609195403</v>
      </c>
      <c r="Q17" s="13">
        <f t="shared" si="6"/>
        <v>0.60576923076923073</v>
      </c>
      <c r="R17" s="13">
        <f t="shared" si="7"/>
        <v>0.375</v>
      </c>
      <c r="S17" s="13">
        <f t="shared" si="8"/>
        <v>0.28082191780821919</v>
      </c>
    </row>
    <row r="18" spans="1:22" x14ac:dyDescent="0.25">
      <c r="A18" s="3" t="s">
        <v>17</v>
      </c>
      <c r="B18" s="6">
        <v>1</v>
      </c>
      <c r="C18" s="6"/>
      <c r="D18" s="6">
        <v>14</v>
      </c>
      <c r="E18" s="6"/>
      <c r="F18" s="6">
        <v>2</v>
      </c>
      <c r="G18" s="15">
        <f t="shared" si="1"/>
        <v>17</v>
      </c>
      <c r="H18" s="6"/>
      <c r="I18" s="6"/>
      <c r="J18" s="6">
        <v>6</v>
      </c>
      <c r="K18" s="6"/>
      <c r="L18" s="6">
        <v>1</v>
      </c>
      <c r="M18" s="15">
        <f t="shared" si="2"/>
        <v>7</v>
      </c>
      <c r="N18" s="13" t="str">
        <f t="shared" si="3"/>
        <v/>
      </c>
      <c r="O18" s="13" t="str">
        <f t="shared" si="4"/>
        <v/>
      </c>
      <c r="P18" s="13">
        <f t="shared" si="5"/>
        <v>0.42857142857142855</v>
      </c>
      <c r="Q18" s="13" t="str">
        <f t="shared" si="6"/>
        <v/>
      </c>
      <c r="R18" s="13" t="str">
        <f t="shared" si="7"/>
        <v/>
      </c>
      <c r="S18" s="13">
        <f t="shared" si="8"/>
        <v>0.41176470588235292</v>
      </c>
    </row>
    <row r="19" spans="1:22" x14ac:dyDescent="0.25">
      <c r="A19" s="3" t="s">
        <v>45</v>
      </c>
      <c r="B19" s="6">
        <v>320</v>
      </c>
      <c r="C19" s="6">
        <v>55</v>
      </c>
      <c r="D19" s="6">
        <v>8</v>
      </c>
      <c r="E19" s="6">
        <v>70</v>
      </c>
      <c r="F19" s="6">
        <v>11</v>
      </c>
      <c r="G19" s="15">
        <f t="shared" si="1"/>
        <v>464</v>
      </c>
      <c r="H19" s="6">
        <v>192</v>
      </c>
      <c r="I19" s="6">
        <v>41</v>
      </c>
      <c r="J19" s="6">
        <v>5</v>
      </c>
      <c r="K19" s="6">
        <v>52</v>
      </c>
      <c r="L19" s="6">
        <v>9</v>
      </c>
      <c r="M19" s="15">
        <f t="shared" si="2"/>
        <v>299</v>
      </c>
      <c r="N19" s="13">
        <f t="shared" si="3"/>
        <v>0.6</v>
      </c>
      <c r="O19" s="13">
        <f t="shared" si="4"/>
        <v>0.74545454545454548</v>
      </c>
      <c r="P19" s="13" t="str">
        <f t="shared" si="5"/>
        <v/>
      </c>
      <c r="Q19" s="13">
        <f t="shared" si="6"/>
        <v>0.74285714285714288</v>
      </c>
      <c r="R19" s="13">
        <f t="shared" si="7"/>
        <v>0.81818181818181823</v>
      </c>
      <c r="S19" s="13">
        <f t="shared" si="8"/>
        <v>0.6443965517241379</v>
      </c>
    </row>
    <row r="20" spans="1:22" x14ac:dyDescent="0.25">
      <c r="A20" s="3" t="s">
        <v>14</v>
      </c>
      <c r="B20" s="6">
        <v>1033</v>
      </c>
      <c r="C20" s="6">
        <v>99</v>
      </c>
      <c r="D20" s="6">
        <v>64</v>
      </c>
      <c r="E20" s="6">
        <v>32</v>
      </c>
      <c r="F20" s="6">
        <v>27</v>
      </c>
      <c r="G20" s="15">
        <f t="shared" si="1"/>
        <v>1255</v>
      </c>
      <c r="H20" s="6">
        <v>130</v>
      </c>
      <c r="I20" s="6">
        <v>21</v>
      </c>
      <c r="J20" s="6">
        <v>11</v>
      </c>
      <c r="K20" s="6">
        <v>9</v>
      </c>
      <c r="L20" s="6">
        <v>5</v>
      </c>
      <c r="M20" s="15">
        <f t="shared" si="2"/>
        <v>176</v>
      </c>
      <c r="N20" s="13">
        <f t="shared" si="3"/>
        <v>0.12584704743465633</v>
      </c>
      <c r="O20" s="13">
        <f t="shared" si="4"/>
        <v>0.21212121212121213</v>
      </c>
      <c r="P20" s="13">
        <f t="shared" si="5"/>
        <v>0.171875</v>
      </c>
      <c r="Q20" s="13">
        <f t="shared" si="6"/>
        <v>0.28125</v>
      </c>
      <c r="R20" s="13">
        <f t="shared" si="7"/>
        <v>0.18518518518518517</v>
      </c>
      <c r="S20" s="13">
        <f t="shared" si="8"/>
        <v>0.1402390438247012</v>
      </c>
    </row>
    <row r="21" spans="1:22" x14ac:dyDescent="0.25">
      <c r="A21" s="3" t="s">
        <v>47</v>
      </c>
      <c r="B21" s="6">
        <v>3</v>
      </c>
      <c r="C21" s="6">
        <v>10</v>
      </c>
      <c r="D21" s="6">
        <v>1</v>
      </c>
      <c r="E21" s="6">
        <v>2</v>
      </c>
      <c r="F21" s="6"/>
      <c r="G21" s="15">
        <f t="shared" si="1"/>
        <v>16</v>
      </c>
      <c r="H21" s="6">
        <v>1</v>
      </c>
      <c r="I21" s="6">
        <v>6</v>
      </c>
      <c r="J21" s="6">
        <v>1</v>
      </c>
      <c r="K21" s="6">
        <v>2</v>
      </c>
      <c r="L21" s="6"/>
      <c r="M21" s="15">
        <f t="shared" si="2"/>
        <v>10</v>
      </c>
      <c r="N21" s="13" t="str">
        <f t="shared" si="3"/>
        <v/>
      </c>
      <c r="O21" s="13">
        <f t="shared" si="4"/>
        <v>0.6</v>
      </c>
      <c r="P21" s="13" t="str">
        <f t="shared" si="5"/>
        <v/>
      </c>
      <c r="Q21" s="13" t="str">
        <f t="shared" si="6"/>
        <v/>
      </c>
      <c r="R21" s="13" t="str">
        <f t="shared" si="7"/>
        <v/>
      </c>
      <c r="S21" s="13">
        <f t="shared" si="8"/>
        <v>0.625</v>
      </c>
    </row>
    <row r="22" spans="1:22" x14ac:dyDescent="0.25">
      <c r="A22" s="4" t="s">
        <v>19</v>
      </c>
      <c r="B22" s="7">
        <v>531</v>
      </c>
      <c r="C22" s="7">
        <v>129</v>
      </c>
      <c r="D22" s="7">
        <v>77</v>
      </c>
      <c r="E22" s="7">
        <v>57</v>
      </c>
      <c r="F22" s="7">
        <v>31</v>
      </c>
      <c r="G22" s="15">
        <f t="shared" si="1"/>
        <v>825</v>
      </c>
      <c r="H22" s="7">
        <v>85</v>
      </c>
      <c r="I22" s="7">
        <v>16</v>
      </c>
      <c r="J22" s="7">
        <v>6</v>
      </c>
      <c r="K22" s="7">
        <v>8</v>
      </c>
      <c r="L22" s="7">
        <v>4</v>
      </c>
      <c r="M22" s="15">
        <f t="shared" si="2"/>
        <v>119</v>
      </c>
      <c r="N22" s="13">
        <f t="shared" si="3"/>
        <v>0.160075329566855</v>
      </c>
      <c r="O22" s="13">
        <f t="shared" si="4"/>
        <v>0.12403100775193798</v>
      </c>
      <c r="P22" s="13">
        <f t="shared" si="5"/>
        <v>7.792207792207792E-2</v>
      </c>
      <c r="Q22" s="13">
        <f t="shared" si="6"/>
        <v>0.14035087719298245</v>
      </c>
      <c r="R22" s="13">
        <f t="shared" si="7"/>
        <v>0.12903225806451613</v>
      </c>
      <c r="S22" s="13">
        <f t="shared" si="8"/>
        <v>0.14424242424242426</v>
      </c>
      <c r="V22">
        <f>100-65</f>
        <v>35</v>
      </c>
    </row>
    <row r="23" spans="1:22" x14ac:dyDescent="0.25">
      <c r="A23" s="3" t="s">
        <v>17</v>
      </c>
      <c r="B23" s="6"/>
      <c r="C23" s="6"/>
      <c r="D23" s="6">
        <v>23</v>
      </c>
      <c r="E23" s="6">
        <v>2</v>
      </c>
      <c r="F23" s="6"/>
      <c r="G23" s="15">
        <f t="shared" si="1"/>
        <v>25</v>
      </c>
      <c r="H23" s="6"/>
      <c r="I23" s="6"/>
      <c r="J23" s="6">
        <v>1</v>
      </c>
      <c r="K23" s="6"/>
      <c r="L23" s="6"/>
      <c r="M23" s="15">
        <f t="shared" si="2"/>
        <v>1</v>
      </c>
      <c r="N23" s="13" t="str">
        <f t="shared" si="3"/>
        <v/>
      </c>
      <c r="O23" s="13" t="str">
        <f t="shared" si="4"/>
        <v/>
      </c>
      <c r="P23" s="13">
        <f t="shared" si="5"/>
        <v>4.3478260869565216E-2</v>
      </c>
      <c r="Q23" s="13" t="str">
        <f t="shared" si="6"/>
        <v/>
      </c>
      <c r="R23" s="13" t="str">
        <f t="shared" si="7"/>
        <v/>
      </c>
      <c r="S23" s="13">
        <f t="shared" si="8"/>
        <v>0.04</v>
      </c>
    </row>
    <row r="24" spans="1:22" x14ac:dyDescent="0.25">
      <c r="A24" s="3" t="s">
        <v>45</v>
      </c>
      <c r="B24" s="6">
        <v>277</v>
      </c>
      <c r="C24" s="6">
        <v>42</v>
      </c>
      <c r="D24" s="6">
        <v>12</v>
      </c>
      <c r="E24" s="6">
        <v>38</v>
      </c>
      <c r="F24" s="6">
        <v>17</v>
      </c>
      <c r="G24" s="15">
        <f t="shared" si="1"/>
        <v>386</v>
      </c>
      <c r="H24" s="6">
        <v>42</v>
      </c>
      <c r="I24" s="6">
        <v>9</v>
      </c>
      <c r="J24" s="6"/>
      <c r="K24" s="6">
        <v>7</v>
      </c>
      <c r="L24" s="6">
        <v>2</v>
      </c>
      <c r="M24" s="15">
        <f t="shared" si="2"/>
        <v>60</v>
      </c>
      <c r="N24" s="13">
        <f t="shared" si="3"/>
        <v>0.15162454873646208</v>
      </c>
      <c r="O24" s="13">
        <f t="shared" si="4"/>
        <v>0.21428571428571427</v>
      </c>
      <c r="P24" s="13">
        <f t="shared" si="5"/>
        <v>0</v>
      </c>
      <c r="Q24" s="13">
        <f t="shared" si="6"/>
        <v>0.18421052631578946</v>
      </c>
      <c r="R24" s="13">
        <f t="shared" si="7"/>
        <v>0.11764705882352941</v>
      </c>
      <c r="S24" s="13">
        <f t="shared" si="8"/>
        <v>0.15544041450777202</v>
      </c>
    </row>
    <row r="25" spans="1:22" x14ac:dyDescent="0.25">
      <c r="A25" s="3" t="s">
        <v>14</v>
      </c>
      <c r="B25" s="6">
        <v>254</v>
      </c>
      <c r="C25" s="6">
        <v>83</v>
      </c>
      <c r="D25" s="6">
        <v>41</v>
      </c>
      <c r="E25" s="6">
        <v>17</v>
      </c>
      <c r="F25" s="6">
        <v>14</v>
      </c>
      <c r="G25" s="15">
        <f t="shared" si="1"/>
        <v>409</v>
      </c>
      <c r="H25" s="6">
        <v>43</v>
      </c>
      <c r="I25" s="6">
        <v>7</v>
      </c>
      <c r="J25" s="6">
        <v>5</v>
      </c>
      <c r="K25" s="6">
        <v>1</v>
      </c>
      <c r="L25" s="6">
        <v>2</v>
      </c>
      <c r="M25" s="15">
        <f t="shared" si="2"/>
        <v>58</v>
      </c>
      <c r="N25" s="13">
        <f t="shared" si="3"/>
        <v>0.16929133858267717</v>
      </c>
      <c r="O25" s="13">
        <f t="shared" si="4"/>
        <v>8.4337349397590355E-2</v>
      </c>
      <c r="P25" s="13">
        <f t="shared" si="5"/>
        <v>0.12195121951219512</v>
      </c>
      <c r="Q25" s="13">
        <f t="shared" si="6"/>
        <v>5.8823529411764705E-2</v>
      </c>
      <c r="R25" s="13">
        <f t="shared" si="7"/>
        <v>0.14285714285714285</v>
      </c>
      <c r="S25" s="13">
        <f t="shared" si="8"/>
        <v>0.14180929095354522</v>
      </c>
    </row>
    <row r="26" spans="1:22" x14ac:dyDescent="0.25">
      <c r="A26" s="3" t="s">
        <v>47</v>
      </c>
      <c r="B26" s="6"/>
      <c r="C26" s="6">
        <v>4</v>
      </c>
      <c r="D26" s="6">
        <v>1</v>
      </c>
      <c r="E26" s="6"/>
      <c r="F26" s="6"/>
      <c r="G26" s="15">
        <f t="shared" si="1"/>
        <v>5</v>
      </c>
      <c r="H26" s="6">
        <v>0</v>
      </c>
      <c r="I26" s="6">
        <v>0</v>
      </c>
      <c r="J26" s="6"/>
      <c r="K26" s="6"/>
      <c r="L26" s="6"/>
      <c r="M26" s="15">
        <f t="shared" si="2"/>
        <v>0</v>
      </c>
      <c r="N26" s="13" t="str">
        <f t="shared" si="3"/>
        <v/>
      </c>
      <c r="O26" s="13" t="str">
        <f t="shared" si="4"/>
        <v/>
      </c>
      <c r="P26" s="13" t="str">
        <f t="shared" si="5"/>
        <v/>
      </c>
      <c r="Q26" s="13" t="str">
        <f t="shared" si="6"/>
        <v/>
      </c>
      <c r="R26" s="13" t="str">
        <f t="shared" si="7"/>
        <v/>
      </c>
      <c r="S26" s="13" t="str">
        <f t="shared" si="8"/>
        <v/>
      </c>
    </row>
    <row r="28" spans="1:22" x14ac:dyDescent="0.25">
      <c r="A28" s="3" t="s">
        <v>37</v>
      </c>
      <c r="B28">
        <f>B9+B13+B17+B22</f>
        <v>2167</v>
      </c>
      <c r="C28">
        <f t="shared" ref="C28:F28" si="9">C9+C13+C17+C22</f>
        <v>833</v>
      </c>
      <c r="D28">
        <f t="shared" si="9"/>
        <v>296</v>
      </c>
      <c r="E28">
        <f t="shared" si="9"/>
        <v>266</v>
      </c>
      <c r="F28">
        <f t="shared" si="9"/>
        <v>80</v>
      </c>
      <c r="G28" s="15">
        <f>SUM(B28:F28)</f>
        <v>3642</v>
      </c>
      <c r="H28">
        <f>H9+H13+H17+H22</f>
        <v>618</v>
      </c>
      <c r="I28">
        <f t="shared" ref="I28:L28" si="10">I9+I13+I17+I22</f>
        <v>397</v>
      </c>
      <c r="J28">
        <f t="shared" si="10"/>
        <v>106</v>
      </c>
      <c r="K28">
        <f t="shared" si="10"/>
        <v>168</v>
      </c>
      <c r="L28">
        <f t="shared" si="10"/>
        <v>26</v>
      </c>
      <c r="M28" s="16">
        <f t="shared" ref="M28:M32" si="11">SUM(H28:L28)</f>
        <v>1315</v>
      </c>
      <c r="N28" s="17">
        <f t="shared" ref="N28:S32" si="12">IF(B28&gt;9, H28/B28, "")</f>
        <v>0.28518689432395017</v>
      </c>
      <c r="O28" s="17">
        <f t="shared" si="12"/>
        <v>0.47659063625450182</v>
      </c>
      <c r="P28" s="17">
        <f t="shared" si="12"/>
        <v>0.35810810810810811</v>
      </c>
      <c r="Q28" s="17">
        <f t="shared" si="12"/>
        <v>0.63157894736842102</v>
      </c>
      <c r="R28" s="17">
        <f t="shared" si="12"/>
        <v>0.32500000000000001</v>
      </c>
      <c r="S28" s="17">
        <f t="shared" si="12"/>
        <v>0.3610653487095003</v>
      </c>
    </row>
    <row r="29" spans="1:22" x14ac:dyDescent="0.25">
      <c r="G29" s="7"/>
      <c r="M29" s="16">
        <f t="shared" si="11"/>
        <v>0</v>
      </c>
      <c r="N29" s="13" t="str">
        <f t="shared" si="12"/>
        <v/>
      </c>
      <c r="O29" s="13" t="str">
        <f t="shared" si="12"/>
        <v/>
      </c>
      <c r="P29" s="13" t="str">
        <f t="shared" si="12"/>
        <v/>
      </c>
      <c r="Q29" s="13" t="str">
        <f t="shared" si="12"/>
        <v/>
      </c>
      <c r="R29" s="13" t="str">
        <f t="shared" si="12"/>
        <v/>
      </c>
      <c r="S29" s="13" t="str">
        <f t="shared" si="12"/>
        <v/>
      </c>
    </row>
    <row r="30" spans="1:22" x14ac:dyDescent="0.25">
      <c r="A30" s="21" t="s">
        <v>26</v>
      </c>
      <c r="B30" s="22">
        <f>B10+B14+B19+B24</f>
        <v>760</v>
      </c>
      <c r="C30">
        <f t="shared" ref="C30:F30" si="13">C10+C14+C19+C24</f>
        <v>128</v>
      </c>
      <c r="D30" s="22">
        <f t="shared" si="13"/>
        <v>29</v>
      </c>
      <c r="E30" s="22">
        <f t="shared" si="13"/>
        <v>213</v>
      </c>
      <c r="F30">
        <f t="shared" si="13"/>
        <v>31</v>
      </c>
      <c r="G30" s="15">
        <f>SUM(B30:F30)</f>
        <v>1161</v>
      </c>
      <c r="H30" s="22">
        <f>H10+H14+H19+H24</f>
        <v>371</v>
      </c>
      <c r="I30">
        <f t="shared" ref="I30:L30" si="14">I10+I14+I19+I24</f>
        <v>76</v>
      </c>
      <c r="J30" s="22">
        <f t="shared" si="14"/>
        <v>12</v>
      </c>
      <c r="K30" s="22">
        <f t="shared" si="14"/>
        <v>156</v>
      </c>
      <c r="L30">
        <f t="shared" si="14"/>
        <v>13</v>
      </c>
      <c r="M30" s="16">
        <f t="shared" si="11"/>
        <v>628</v>
      </c>
      <c r="N30" s="14">
        <f t="shared" si="12"/>
        <v>0.48815789473684212</v>
      </c>
      <c r="O30" s="14">
        <f t="shared" si="12"/>
        <v>0.59375</v>
      </c>
      <c r="P30" s="14">
        <f t="shared" si="12"/>
        <v>0.41379310344827586</v>
      </c>
      <c r="Q30" s="14">
        <f t="shared" si="12"/>
        <v>0.73239436619718312</v>
      </c>
      <c r="R30" s="13">
        <f t="shared" si="12"/>
        <v>0.41935483870967744</v>
      </c>
      <c r="S30" s="23">
        <f t="shared" si="12"/>
        <v>0.54091300602928505</v>
      </c>
    </row>
    <row r="31" spans="1:22" x14ac:dyDescent="0.25">
      <c r="A31" s="3" t="s">
        <v>51</v>
      </c>
      <c r="B31">
        <f>B11+B15+B20+B25+B12+B16+B21+B26</f>
        <v>1406</v>
      </c>
      <c r="C31">
        <f t="shared" ref="C31:F31" si="15">C11+C15+C20+C25+C12+C16+C21+C26</f>
        <v>705</v>
      </c>
      <c r="D31">
        <f t="shared" si="15"/>
        <v>230</v>
      </c>
      <c r="E31">
        <f t="shared" si="15"/>
        <v>51</v>
      </c>
      <c r="F31">
        <f t="shared" si="15"/>
        <v>47</v>
      </c>
      <c r="G31" s="15">
        <f>SUM(B31:F31)</f>
        <v>2439</v>
      </c>
      <c r="H31">
        <f>H11+H15+H20+H25+H12+H16+H21+H26</f>
        <v>247</v>
      </c>
      <c r="I31">
        <f t="shared" ref="I31:L31" si="16">I11+I15+I20+I25+I12+I16+I21+I26</f>
        <v>321</v>
      </c>
      <c r="J31">
        <f t="shared" si="16"/>
        <v>87</v>
      </c>
      <c r="K31">
        <f t="shared" si="16"/>
        <v>12</v>
      </c>
      <c r="L31">
        <f t="shared" si="16"/>
        <v>12</v>
      </c>
      <c r="M31" s="15">
        <f>SUM(H31:L31)</f>
        <v>679</v>
      </c>
      <c r="N31" s="17">
        <f t="shared" si="12"/>
        <v>0.17567567567567569</v>
      </c>
      <c r="O31" s="13">
        <f t="shared" si="12"/>
        <v>0.4553191489361702</v>
      </c>
      <c r="P31" s="13">
        <f t="shared" si="12"/>
        <v>0.37826086956521737</v>
      </c>
      <c r="Q31" s="13">
        <f t="shared" si="12"/>
        <v>0.23529411764705882</v>
      </c>
      <c r="R31" s="13">
        <f t="shared" si="12"/>
        <v>0.25531914893617019</v>
      </c>
      <c r="S31" s="13">
        <f t="shared" si="12"/>
        <v>0.27839278392783928</v>
      </c>
    </row>
    <row r="32" spans="1:22" x14ac:dyDescent="0.25">
      <c r="A32" s="3" t="s">
        <v>38</v>
      </c>
      <c r="B32" s="38">
        <f>B31/B28</f>
        <v>0.64882325796031382</v>
      </c>
      <c r="C32" s="38">
        <f t="shared" ref="C32:G32" si="17">C31/C28</f>
        <v>0.8463385354141657</v>
      </c>
      <c r="D32" s="38">
        <f t="shared" si="17"/>
        <v>0.77702702702702697</v>
      </c>
      <c r="E32" s="38">
        <f t="shared" si="17"/>
        <v>0.19172932330827067</v>
      </c>
      <c r="F32" s="38">
        <f t="shared" si="17"/>
        <v>0.58750000000000002</v>
      </c>
      <c r="G32" s="38">
        <f t="shared" si="17"/>
        <v>0.66968698517298186</v>
      </c>
      <c r="M32" s="16">
        <f t="shared" si="11"/>
        <v>0</v>
      </c>
      <c r="N32" s="13" t="str">
        <f t="shared" si="12"/>
        <v/>
      </c>
      <c r="O32" s="13" t="str">
        <f t="shared" si="12"/>
        <v/>
      </c>
      <c r="P32" s="13" t="str">
        <f t="shared" si="12"/>
        <v/>
      </c>
      <c r="Q32" s="13" t="str">
        <f t="shared" si="12"/>
        <v/>
      </c>
      <c r="R32" s="13" t="str">
        <f t="shared" si="12"/>
        <v/>
      </c>
      <c r="S32" s="13" t="str">
        <f t="shared" si="12"/>
        <v/>
      </c>
    </row>
    <row r="33" spans="1:19" x14ac:dyDescent="0.25">
      <c r="B33">
        <f>B28-B31</f>
        <v>761</v>
      </c>
      <c r="C33">
        <f t="shared" ref="C33:G33" si="18">C28-C31</f>
        <v>128</v>
      </c>
      <c r="D33">
        <f t="shared" si="18"/>
        <v>66</v>
      </c>
      <c r="E33">
        <f t="shared" si="18"/>
        <v>215</v>
      </c>
      <c r="F33">
        <f t="shared" si="18"/>
        <v>33</v>
      </c>
      <c r="G33">
        <f t="shared" si="18"/>
        <v>1203</v>
      </c>
    </row>
    <row r="34" spans="1:19" x14ac:dyDescent="0.25">
      <c r="A34" t="s">
        <v>61</v>
      </c>
      <c r="B34">
        <f>B10+B14+B19</f>
        <v>483</v>
      </c>
      <c r="C34">
        <f t="shared" ref="C34:F34" si="19">C10+C14+C19</f>
        <v>86</v>
      </c>
      <c r="D34">
        <f t="shared" si="19"/>
        <v>17</v>
      </c>
      <c r="E34">
        <f t="shared" si="19"/>
        <v>175</v>
      </c>
      <c r="F34">
        <f t="shared" si="19"/>
        <v>14</v>
      </c>
      <c r="G34" s="15">
        <f>SUM(B34:F34)</f>
        <v>775</v>
      </c>
      <c r="H34">
        <f>H10+H14+H19</f>
        <v>329</v>
      </c>
      <c r="I34">
        <f t="shared" ref="I34:L34" si="20">I10+I14+I19</f>
        <v>67</v>
      </c>
      <c r="J34">
        <f t="shared" si="20"/>
        <v>12</v>
      </c>
      <c r="K34">
        <f t="shared" si="20"/>
        <v>149</v>
      </c>
      <c r="L34">
        <f t="shared" si="20"/>
        <v>11</v>
      </c>
      <c r="M34" s="15">
        <f>SUM(H34:L34)</f>
        <v>568</v>
      </c>
      <c r="N34" s="14">
        <f t="shared" ref="N34" si="21">IF(B34&gt;9, H34/B34, "")</f>
        <v>0.6811594202898551</v>
      </c>
      <c r="O34" s="14">
        <f t="shared" ref="O34" si="22">IF(C34&gt;9, I34/C34, "")</f>
        <v>0.77906976744186052</v>
      </c>
      <c r="P34" s="14">
        <f t="shared" ref="P34" si="23">IF(D34&gt;9, J34/D34, "")</f>
        <v>0.70588235294117652</v>
      </c>
      <c r="Q34" s="14">
        <f t="shared" ref="Q34" si="24">IF(E34&gt;9, K34/E34, "")</f>
        <v>0.85142857142857142</v>
      </c>
      <c r="R34" s="17">
        <f t="shared" ref="R34" si="25">IF(F34&gt;9, L34/F34, "")</f>
        <v>0.7857142857142857</v>
      </c>
      <c r="S34" s="17">
        <f t="shared" ref="S34" si="26">IF(G34&gt;9, M34/G34, "")</f>
        <v>0.73290322580645162</v>
      </c>
    </row>
    <row r="35" spans="1:19" x14ac:dyDescent="0.25">
      <c r="A35" t="s">
        <v>62</v>
      </c>
      <c r="B35">
        <f>B10+B19</f>
        <v>448</v>
      </c>
      <c r="C35">
        <f t="shared" ref="C35:F35" si="27">C10+C19</f>
        <v>74</v>
      </c>
      <c r="D35">
        <f t="shared" si="27"/>
        <v>15</v>
      </c>
      <c r="E35">
        <f t="shared" si="27"/>
        <v>158</v>
      </c>
      <c r="F35">
        <f t="shared" si="27"/>
        <v>14</v>
      </c>
      <c r="G35" s="15">
        <f>SUM(B35:F35)</f>
        <v>709</v>
      </c>
      <c r="H35">
        <f>H10+H19</f>
        <v>305</v>
      </c>
      <c r="I35">
        <f t="shared" ref="I35:L35" si="28">I10+I19</f>
        <v>57</v>
      </c>
      <c r="J35">
        <f t="shared" si="28"/>
        <v>11</v>
      </c>
      <c r="K35">
        <f t="shared" si="28"/>
        <v>134</v>
      </c>
      <c r="L35">
        <f t="shared" si="28"/>
        <v>11</v>
      </c>
      <c r="M35" s="15">
        <f>SUM(H35:L35)</f>
        <v>518</v>
      </c>
      <c r="N35" s="17">
        <f t="shared" ref="N35" si="29">IF(B35&gt;9, H35/B35, "")</f>
        <v>0.6808035714285714</v>
      </c>
      <c r="O35" s="17">
        <f t="shared" ref="O35" si="30">IF(C35&gt;9, I35/C35, "")</f>
        <v>0.77027027027027029</v>
      </c>
      <c r="P35" s="17">
        <f t="shared" ref="P35" si="31">IF(D35&gt;9, J35/D35, "")</f>
        <v>0.73333333333333328</v>
      </c>
      <c r="Q35" s="17">
        <f t="shared" ref="Q35" si="32">IF(E35&gt;9, K35/E35, "")</f>
        <v>0.84810126582278478</v>
      </c>
      <c r="R35" s="17">
        <f t="shared" ref="R35" si="33">IF(F35&gt;9, L35/F35, "")</f>
        <v>0.7857142857142857</v>
      </c>
      <c r="S35" s="17">
        <f t="shared" ref="S35" si="34">IF(G35&gt;9, M35/G35, "")</f>
        <v>0.73060648801128347</v>
      </c>
    </row>
    <row r="36" spans="1:19" x14ac:dyDescent="0.25">
      <c r="A36" s="5"/>
      <c r="B36" s="8"/>
    </row>
    <row r="37" spans="1:19" x14ac:dyDescent="0.25">
      <c r="A37" t="s">
        <v>93</v>
      </c>
      <c r="B37" s="8">
        <f>B28/$G$28</f>
        <v>0.59500274574409662</v>
      </c>
      <c r="C37" s="8">
        <f t="shared" ref="C37:E37" si="35">C28/$G$28</f>
        <v>0.228720483250961</v>
      </c>
      <c r="D37" s="8">
        <f t="shared" si="35"/>
        <v>8.1274025260845692E-2</v>
      </c>
      <c r="E37" s="8">
        <f t="shared" si="35"/>
        <v>7.3036792970895117E-2</v>
      </c>
    </row>
    <row r="38" spans="1:19" x14ac:dyDescent="0.25">
      <c r="A38" t="s">
        <v>94</v>
      </c>
      <c r="B38" s="8">
        <f>B33/$G$33</f>
        <v>0.63258520365752291</v>
      </c>
      <c r="C38" s="8">
        <f t="shared" ref="C38:E38" si="36">C33/$G$33</f>
        <v>0.10640066500415628</v>
      </c>
      <c r="D38" s="8">
        <f t="shared" si="36"/>
        <v>5.4862842892768077E-2</v>
      </c>
      <c r="E38" s="8">
        <f t="shared" si="36"/>
        <v>0.17871986699916875</v>
      </c>
    </row>
  </sheetData>
  <pageMargins left="0.7" right="0.7" top="0.75" bottom="0.75" header="0.3" footer="0.3"/>
  <pageSetup scale="80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44D8-1ADD-4FAB-9E46-D20CC1FFBD5F}">
  <sheetPr>
    <pageSetUpPr fitToPage="1"/>
  </sheetPr>
  <dimension ref="A1:U31"/>
  <sheetViews>
    <sheetView workbookViewId="0">
      <selection activeCell="B26" sqref="B26"/>
    </sheetView>
  </sheetViews>
  <sheetFormatPr defaultRowHeight="15" x14ac:dyDescent="0.25"/>
  <cols>
    <col min="1" max="1" width="28.7109375" customWidth="1"/>
    <col min="3" max="4" width="9.140625" customWidth="1"/>
    <col min="6" max="6" width="9.140625" customWidth="1"/>
    <col min="9" max="10" width="9.140625" customWidth="1"/>
    <col min="12" max="12" width="9.140625" customWidth="1"/>
    <col min="15" max="16" width="9.140625" customWidth="1"/>
    <col min="18" max="18" width="9.140625" customWidth="1"/>
  </cols>
  <sheetData>
    <row r="1" spans="1:19" x14ac:dyDescent="0.25">
      <c r="A1" t="s">
        <v>68</v>
      </c>
    </row>
    <row r="3" spans="1:19" x14ac:dyDescent="0.25">
      <c r="B3" t="s">
        <v>76</v>
      </c>
      <c r="H3" t="s">
        <v>75</v>
      </c>
      <c r="N3" t="s">
        <v>74</v>
      </c>
    </row>
    <row r="5" spans="1:19" ht="60" x14ac:dyDescent="0.25">
      <c r="B5" s="10" t="s">
        <v>7</v>
      </c>
      <c r="C5" s="10" t="s">
        <v>10</v>
      </c>
      <c r="D5" s="10" t="s">
        <v>11</v>
      </c>
      <c r="E5" s="10" t="s">
        <v>8</v>
      </c>
      <c r="F5" s="10" t="s">
        <v>12</v>
      </c>
      <c r="G5" s="10" t="s">
        <v>40</v>
      </c>
      <c r="H5" s="12" t="s">
        <v>7</v>
      </c>
      <c r="I5" s="12" t="s">
        <v>10</v>
      </c>
      <c r="J5" s="12" t="s">
        <v>11</v>
      </c>
      <c r="K5" s="12" t="s">
        <v>8</v>
      </c>
      <c r="L5" s="12" t="s">
        <v>12</v>
      </c>
      <c r="M5" s="12" t="s">
        <v>41</v>
      </c>
      <c r="N5" s="11" t="s">
        <v>7</v>
      </c>
      <c r="O5" s="11" t="s">
        <v>10</v>
      </c>
      <c r="P5" s="11" t="s">
        <v>11</v>
      </c>
      <c r="Q5" s="11" t="s">
        <v>8</v>
      </c>
      <c r="R5" s="11" t="s">
        <v>12</v>
      </c>
      <c r="S5" s="9" t="s">
        <v>42</v>
      </c>
    </row>
    <row r="6" spans="1:19" x14ac:dyDescent="0.25">
      <c r="A6" s="4" t="s">
        <v>5</v>
      </c>
      <c r="B6" s="7">
        <v>176</v>
      </c>
      <c r="C6" s="7">
        <v>237</v>
      </c>
      <c r="D6" s="7">
        <v>67</v>
      </c>
      <c r="E6" s="7">
        <v>88</v>
      </c>
      <c r="F6" s="7">
        <v>5</v>
      </c>
      <c r="G6" s="15">
        <f>SUM(B6:F6)</f>
        <v>573</v>
      </c>
      <c r="H6" s="7">
        <v>150</v>
      </c>
      <c r="I6" s="7">
        <v>176</v>
      </c>
      <c r="J6" s="7">
        <v>50</v>
      </c>
      <c r="K6" s="7">
        <v>82</v>
      </c>
      <c r="L6" s="7">
        <v>3</v>
      </c>
      <c r="M6" s="15">
        <f>SUM(H6:L6)</f>
        <v>461</v>
      </c>
      <c r="N6" s="13">
        <f t="shared" ref="N6:S6" si="0">IF(B6&gt;9, H6/B6, "")</f>
        <v>0.85227272727272729</v>
      </c>
      <c r="O6" s="13">
        <f t="shared" si="0"/>
        <v>0.7426160337552743</v>
      </c>
      <c r="P6" s="13">
        <f t="shared" si="0"/>
        <v>0.74626865671641796</v>
      </c>
      <c r="Q6" s="13">
        <f t="shared" si="0"/>
        <v>0.93181818181818177</v>
      </c>
      <c r="R6" s="13" t="str">
        <f t="shared" si="0"/>
        <v/>
      </c>
      <c r="S6" s="13">
        <f t="shared" si="0"/>
        <v>0.8045375218150087</v>
      </c>
    </row>
    <row r="7" spans="1:19" x14ac:dyDescent="0.25">
      <c r="A7" s="3" t="s">
        <v>45</v>
      </c>
      <c r="B7" s="6">
        <v>128</v>
      </c>
      <c r="C7" s="6">
        <v>19</v>
      </c>
      <c r="D7" s="6">
        <v>7</v>
      </c>
      <c r="E7" s="6">
        <v>88</v>
      </c>
      <c r="F7" s="6">
        <v>3</v>
      </c>
      <c r="G7" s="15">
        <f t="shared" ref="G7:G22" si="1">SUM(B7:F7)</f>
        <v>245</v>
      </c>
      <c r="H7" s="6">
        <v>113</v>
      </c>
      <c r="I7" s="6">
        <v>16</v>
      </c>
      <c r="J7" s="6">
        <v>6</v>
      </c>
      <c r="K7" s="6">
        <v>82</v>
      </c>
      <c r="L7" s="6">
        <v>2</v>
      </c>
      <c r="M7" s="15">
        <f t="shared" ref="M7:M22" si="2">SUM(H7:L7)</f>
        <v>219</v>
      </c>
      <c r="N7" s="13">
        <f t="shared" ref="N7:N22" si="3">IF(B7&gt;9, H7/B7, "")</f>
        <v>0.8828125</v>
      </c>
      <c r="O7" s="13">
        <f t="shared" ref="O7:O22" si="4">IF(C7&gt;9, I7/C7, "")</f>
        <v>0.84210526315789469</v>
      </c>
      <c r="P7" s="13" t="str">
        <f t="shared" ref="P7:P22" si="5">IF(D7&gt;9, J7/D7, "")</f>
        <v/>
      </c>
      <c r="Q7" s="13">
        <f t="shared" ref="Q7:Q22" si="6">IF(E7&gt;9, K7/E7, "")</f>
        <v>0.93181818181818177</v>
      </c>
      <c r="R7" s="13" t="str">
        <f t="shared" ref="R7:R22" si="7">IF(F7&gt;9, L7/F7, "")</f>
        <v/>
      </c>
      <c r="S7" s="13">
        <f t="shared" ref="S7:S22" si="8">IF(G7&gt;9, M7/G7, "")</f>
        <v>0.89387755102040811</v>
      </c>
    </row>
    <row r="8" spans="1:19" x14ac:dyDescent="0.25">
      <c r="A8" s="3" t="s">
        <v>14</v>
      </c>
      <c r="B8" s="6">
        <v>33</v>
      </c>
      <c r="C8" s="6">
        <v>140</v>
      </c>
      <c r="D8" s="6">
        <v>57</v>
      </c>
      <c r="E8" s="6"/>
      <c r="F8" s="6">
        <v>2</v>
      </c>
      <c r="G8" s="15">
        <f t="shared" si="1"/>
        <v>232</v>
      </c>
      <c r="H8" s="6">
        <v>25</v>
      </c>
      <c r="I8" s="6">
        <v>102</v>
      </c>
      <c r="J8" s="6">
        <v>43</v>
      </c>
      <c r="K8" s="6"/>
      <c r="L8" s="6">
        <v>1</v>
      </c>
      <c r="M8" s="15">
        <f t="shared" si="2"/>
        <v>171</v>
      </c>
      <c r="N8" s="13">
        <f t="shared" si="3"/>
        <v>0.75757575757575757</v>
      </c>
      <c r="O8" s="13">
        <f t="shared" si="4"/>
        <v>0.72857142857142854</v>
      </c>
      <c r="P8" s="13">
        <f t="shared" si="5"/>
        <v>0.75438596491228072</v>
      </c>
      <c r="Q8" s="13" t="str">
        <f t="shared" si="6"/>
        <v/>
      </c>
      <c r="R8" s="13" t="str">
        <f t="shared" si="7"/>
        <v/>
      </c>
      <c r="S8" s="13">
        <f t="shared" si="8"/>
        <v>0.73706896551724133</v>
      </c>
    </row>
    <row r="9" spans="1:19" x14ac:dyDescent="0.25">
      <c r="A9" s="3" t="s">
        <v>47</v>
      </c>
      <c r="B9" s="6">
        <v>15</v>
      </c>
      <c r="C9" s="6">
        <v>78</v>
      </c>
      <c r="D9" s="6">
        <v>3</v>
      </c>
      <c r="E9" s="6"/>
      <c r="F9" s="6"/>
      <c r="G9" s="15">
        <f t="shared" si="1"/>
        <v>96</v>
      </c>
      <c r="H9" s="6">
        <v>12</v>
      </c>
      <c r="I9" s="6">
        <v>58</v>
      </c>
      <c r="J9" s="6">
        <v>1</v>
      </c>
      <c r="K9" s="6"/>
      <c r="L9" s="6"/>
      <c r="M9" s="15">
        <f t="shared" si="2"/>
        <v>71</v>
      </c>
      <c r="N9" s="13">
        <f t="shared" si="3"/>
        <v>0.8</v>
      </c>
      <c r="O9" s="13">
        <f t="shared" si="4"/>
        <v>0.74358974358974361</v>
      </c>
      <c r="P9" s="13" t="str">
        <f t="shared" si="5"/>
        <v/>
      </c>
      <c r="Q9" s="13" t="str">
        <f t="shared" si="6"/>
        <v/>
      </c>
      <c r="R9" s="13" t="str">
        <f t="shared" si="7"/>
        <v/>
      </c>
      <c r="S9" s="13">
        <f t="shared" si="8"/>
        <v>0.73958333333333337</v>
      </c>
    </row>
    <row r="10" spans="1:19" x14ac:dyDescent="0.25">
      <c r="A10" s="4" t="s">
        <v>15</v>
      </c>
      <c r="B10" s="7">
        <v>80</v>
      </c>
      <c r="C10" s="7">
        <v>185</v>
      </c>
      <c r="D10" s="7">
        <v>31</v>
      </c>
      <c r="E10" s="7">
        <v>17</v>
      </c>
      <c r="F10" s="7">
        <v>4</v>
      </c>
      <c r="G10" s="15">
        <f t="shared" si="1"/>
        <v>317</v>
      </c>
      <c r="H10" s="7">
        <v>59</v>
      </c>
      <c r="I10" s="7">
        <v>134</v>
      </c>
      <c r="J10" s="7">
        <v>25</v>
      </c>
      <c r="K10" s="7">
        <v>15</v>
      </c>
      <c r="L10" s="7">
        <v>4</v>
      </c>
      <c r="M10" s="15">
        <f t="shared" si="2"/>
        <v>237</v>
      </c>
      <c r="N10" s="13">
        <f t="shared" si="3"/>
        <v>0.73750000000000004</v>
      </c>
      <c r="O10" s="13">
        <f t="shared" si="4"/>
        <v>0.72432432432432436</v>
      </c>
      <c r="P10" s="13">
        <f t="shared" si="5"/>
        <v>0.80645161290322576</v>
      </c>
      <c r="Q10" s="13">
        <f t="shared" si="6"/>
        <v>0.88235294117647056</v>
      </c>
      <c r="R10" s="13" t="str">
        <f t="shared" si="7"/>
        <v/>
      </c>
      <c r="S10" s="13">
        <f t="shared" si="8"/>
        <v>0.74763406940063093</v>
      </c>
    </row>
    <row r="11" spans="1:19" x14ac:dyDescent="0.25">
      <c r="A11" s="3" t="s">
        <v>45</v>
      </c>
      <c r="B11" s="6">
        <v>35</v>
      </c>
      <c r="C11" s="6">
        <v>12</v>
      </c>
      <c r="D11" s="6">
        <v>2</v>
      </c>
      <c r="E11" s="6">
        <v>17</v>
      </c>
      <c r="F11" s="6"/>
      <c r="G11" s="15">
        <f t="shared" si="1"/>
        <v>66</v>
      </c>
      <c r="H11" s="6">
        <v>24</v>
      </c>
      <c r="I11" s="6">
        <v>10</v>
      </c>
      <c r="J11" s="6">
        <v>1</v>
      </c>
      <c r="K11" s="6">
        <v>15</v>
      </c>
      <c r="L11" s="6"/>
      <c r="M11" s="15">
        <f t="shared" si="2"/>
        <v>50</v>
      </c>
      <c r="N11" s="13">
        <f t="shared" si="3"/>
        <v>0.68571428571428572</v>
      </c>
      <c r="O11" s="13">
        <f t="shared" si="4"/>
        <v>0.83333333333333337</v>
      </c>
      <c r="P11" s="13" t="str">
        <f t="shared" si="5"/>
        <v/>
      </c>
      <c r="Q11" s="13">
        <f t="shared" si="6"/>
        <v>0.88235294117647056</v>
      </c>
      <c r="R11" s="13" t="str">
        <f t="shared" si="7"/>
        <v/>
      </c>
      <c r="S11" s="13">
        <f t="shared" si="8"/>
        <v>0.75757575757575757</v>
      </c>
    </row>
    <row r="12" spans="1:19" x14ac:dyDescent="0.25">
      <c r="A12" s="3" t="s">
        <v>14</v>
      </c>
      <c r="B12" s="6">
        <v>13</v>
      </c>
      <c r="C12" s="6">
        <v>22</v>
      </c>
      <c r="D12" s="6">
        <v>14</v>
      </c>
      <c r="E12" s="6"/>
      <c r="F12" s="6"/>
      <c r="G12" s="15">
        <f t="shared" si="1"/>
        <v>49</v>
      </c>
      <c r="H12" s="6">
        <v>11</v>
      </c>
      <c r="I12" s="6">
        <v>14</v>
      </c>
      <c r="J12" s="6">
        <v>10</v>
      </c>
      <c r="K12" s="6"/>
      <c r="L12" s="6"/>
      <c r="M12" s="15">
        <f t="shared" si="2"/>
        <v>35</v>
      </c>
      <c r="N12" s="13">
        <f t="shared" si="3"/>
        <v>0.84615384615384615</v>
      </c>
      <c r="O12" s="13">
        <f t="shared" si="4"/>
        <v>0.63636363636363635</v>
      </c>
      <c r="P12" s="13">
        <f t="shared" si="5"/>
        <v>0.7142857142857143</v>
      </c>
      <c r="Q12" s="13" t="str">
        <f t="shared" si="6"/>
        <v/>
      </c>
      <c r="R12" s="13" t="str">
        <f t="shared" si="7"/>
        <v/>
      </c>
      <c r="S12" s="13">
        <f t="shared" si="8"/>
        <v>0.7142857142857143</v>
      </c>
    </row>
    <row r="13" spans="1:19" x14ac:dyDescent="0.25">
      <c r="A13" s="3" t="s">
        <v>47</v>
      </c>
      <c r="B13" s="6">
        <v>32</v>
      </c>
      <c r="C13" s="6">
        <v>151</v>
      </c>
      <c r="D13" s="6">
        <v>15</v>
      </c>
      <c r="E13" s="6"/>
      <c r="F13" s="6">
        <v>4</v>
      </c>
      <c r="G13" s="15">
        <f t="shared" si="1"/>
        <v>202</v>
      </c>
      <c r="H13" s="6">
        <v>24</v>
      </c>
      <c r="I13" s="6">
        <v>110</v>
      </c>
      <c r="J13" s="6">
        <v>14</v>
      </c>
      <c r="K13" s="6"/>
      <c r="L13" s="6">
        <v>4</v>
      </c>
      <c r="M13" s="15">
        <f t="shared" si="2"/>
        <v>152</v>
      </c>
      <c r="N13" s="13">
        <f t="shared" si="3"/>
        <v>0.75</v>
      </c>
      <c r="O13" s="13">
        <f t="shared" si="4"/>
        <v>0.72847682119205293</v>
      </c>
      <c r="P13" s="13">
        <f t="shared" si="5"/>
        <v>0.93333333333333335</v>
      </c>
      <c r="Q13" s="13" t="str">
        <f t="shared" si="6"/>
        <v/>
      </c>
      <c r="R13" s="13" t="str">
        <f t="shared" si="7"/>
        <v/>
      </c>
      <c r="S13" s="13">
        <f t="shared" si="8"/>
        <v>0.75247524752475248</v>
      </c>
    </row>
    <row r="14" spans="1:19" x14ac:dyDescent="0.25">
      <c r="A14" s="4" t="s">
        <v>16</v>
      </c>
      <c r="B14" s="7">
        <v>480</v>
      </c>
      <c r="C14" s="7">
        <v>87</v>
      </c>
      <c r="D14" s="7">
        <v>38</v>
      </c>
      <c r="E14" s="7">
        <v>80</v>
      </c>
      <c r="F14" s="7">
        <v>19</v>
      </c>
      <c r="G14" s="15">
        <f t="shared" si="1"/>
        <v>704</v>
      </c>
      <c r="H14" s="7">
        <v>287</v>
      </c>
      <c r="I14" s="7">
        <v>65</v>
      </c>
      <c r="J14" s="7">
        <v>21</v>
      </c>
      <c r="K14" s="7">
        <v>62</v>
      </c>
      <c r="L14" s="7">
        <v>14</v>
      </c>
      <c r="M14" s="15">
        <f t="shared" si="2"/>
        <v>449</v>
      </c>
      <c r="N14" s="13">
        <f t="shared" si="3"/>
        <v>0.59791666666666665</v>
      </c>
      <c r="O14" s="13">
        <f t="shared" si="4"/>
        <v>0.74712643678160917</v>
      </c>
      <c r="P14" s="13">
        <f t="shared" si="5"/>
        <v>0.55263157894736847</v>
      </c>
      <c r="Q14" s="13">
        <f t="shared" si="6"/>
        <v>0.77500000000000002</v>
      </c>
      <c r="R14" s="13">
        <f t="shared" si="7"/>
        <v>0.73684210526315785</v>
      </c>
      <c r="S14" s="13">
        <f t="shared" si="8"/>
        <v>0.63778409090909094</v>
      </c>
    </row>
    <row r="15" spans="1:19" x14ac:dyDescent="0.25">
      <c r="A15" s="3" t="s">
        <v>17</v>
      </c>
      <c r="B15" s="6">
        <v>1</v>
      </c>
      <c r="C15" s="6"/>
      <c r="D15" s="6">
        <v>14</v>
      </c>
      <c r="E15" s="6"/>
      <c r="F15" s="6">
        <v>2</v>
      </c>
      <c r="G15" s="15">
        <f t="shared" si="1"/>
        <v>17</v>
      </c>
      <c r="H15" s="6"/>
      <c r="I15" s="6"/>
      <c r="J15" s="6">
        <v>6</v>
      </c>
      <c r="K15" s="6"/>
      <c r="L15" s="6">
        <v>1</v>
      </c>
      <c r="M15" s="15">
        <f t="shared" si="2"/>
        <v>7</v>
      </c>
      <c r="N15" s="13" t="str">
        <f t="shared" si="3"/>
        <v/>
      </c>
      <c r="O15" s="13" t="str">
        <f t="shared" si="4"/>
        <v/>
      </c>
      <c r="P15" s="13">
        <f t="shared" si="5"/>
        <v>0.42857142857142855</v>
      </c>
      <c r="Q15" s="13" t="str">
        <f t="shared" si="6"/>
        <v/>
      </c>
      <c r="R15" s="13" t="str">
        <f t="shared" si="7"/>
        <v/>
      </c>
      <c r="S15" s="13">
        <f t="shared" si="8"/>
        <v>0.41176470588235292</v>
      </c>
    </row>
    <row r="16" spans="1:19" x14ac:dyDescent="0.25">
      <c r="A16" s="3" t="s">
        <v>45</v>
      </c>
      <c r="B16" s="6">
        <v>320</v>
      </c>
      <c r="C16" s="6">
        <v>55</v>
      </c>
      <c r="D16" s="6">
        <v>8</v>
      </c>
      <c r="E16" s="6">
        <v>70</v>
      </c>
      <c r="F16" s="6">
        <v>11</v>
      </c>
      <c r="G16" s="15">
        <f t="shared" si="1"/>
        <v>464</v>
      </c>
      <c r="H16" s="6">
        <v>192</v>
      </c>
      <c r="I16" s="6">
        <v>41</v>
      </c>
      <c r="J16" s="6">
        <v>5</v>
      </c>
      <c r="K16" s="6">
        <v>52</v>
      </c>
      <c r="L16" s="6">
        <v>9</v>
      </c>
      <c r="M16" s="15">
        <f t="shared" si="2"/>
        <v>299</v>
      </c>
      <c r="N16" s="13">
        <f t="shared" si="3"/>
        <v>0.6</v>
      </c>
      <c r="O16" s="13">
        <f t="shared" si="4"/>
        <v>0.74545454545454548</v>
      </c>
      <c r="P16" s="13" t="str">
        <f t="shared" si="5"/>
        <v/>
      </c>
      <c r="Q16" s="13">
        <f t="shared" si="6"/>
        <v>0.74285714285714288</v>
      </c>
      <c r="R16" s="13">
        <f t="shared" si="7"/>
        <v>0.81818181818181823</v>
      </c>
      <c r="S16" s="13">
        <f t="shared" si="8"/>
        <v>0.6443965517241379</v>
      </c>
    </row>
    <row r="17" spans="1:21" x14ac:dyDescent="0.25">
      <c r="A17" s="3" t="s">
        <v>14</v>
      </c>
      <c r="B17" s="6">
        <v>156</v>
      </c>
      <c r="C17" s="6">
        <v>22</v>
      </c>
      <c r="D17" s="6">
        <v>15</v>
      </c>
      <c r="E17" s="6">
        <v>8</v>
      </c>
      <c r="F17" s="6">
        <v>6</v>
      </c>
      <c r="G17" s="15">
        <f t="shared" si="1"/>
        <v>207</v>
      </c>
      <c r="H17" s="6">
        <v>94</v>
      </c>
      <c r="I17" s="6">
        <v>18</v>
      </c>
      <c r="J17" s="6">
        <v>9</v>
      </c>
      <c r="K17" s="6">
        <v>8</v>
      </c>
      <c r="L17" s="6">
        <v>4</v>
      </c>
      <c r="M17" s="15">
        <f t="shared" si="2"/>
        <v>133</v>
      </c>
      <c r="N17" s="13">
        <f t="shared" si="3"/>
        <v>0.60256410256410253</v>
      </c>
      <c r="O17" s="13">
        <f t="shared" si="4"/>
        <v>0.81818181818181823</v>
      </c>
      <c r="P17" s="13">
        <f t="shared" si="5"/>
        <v>0.6</v>
      </c>
      <c r="Q17" s="13" t="str">
        <f t="shared" si="6"/>
        <v/>
      </c>
      <c r="R17" s="13" t="str">
        <f t="shared" si="7"/>
        <v/>
      </c>
      <c r="S17" s="13">
        <f t="shared" si="8"/>
        <v>0.64251207729468596</v>
      </c>
    </row>
    <row r="18" spans="1:21" x14ac:dyDescent="0.25">
      <c r="A18" s="3" t="s">
        <v>47</v>
      </c>
      <c r="B18" s="6">
        <v>3</v>
      </c>
      <c r="C18" s="6">
        <v>10</v>
      </c>
      <c r="D18" s="6">
        <v>1</v>
      </c>
      <c r="E18" s="6">
        <v>2</v>
      </c>
      <c r="F18" s="6"/>
      <c r="G18" s="15">
        <f t="shared" si="1"/>
        <v>16</v>
      </c>
      <c r="H18" s="6">
        <v>1</v>
      </c>
      <c r="I18" s="6">
        <v>6</v>
      </c>
      <c r="J18" s="6">
        <v>1</v>
      </c>
      <c r="K18" s="6">
        <v>2</v>
      </c>
      <c r="L18" s="6"/>
      <c r="M18" s="15">
        <f t="shared" si="2"/>
        <v>10</v>
      </c>
      <c r="N18" s="13" t="str">
        <f t="shared" si="3"/>
        <v/>
      </c>
      <c r="O18" s="13">
        <f t="shared" si="4"/>
        <v>0.6</v>
      </c>
      <c r="P18" s="13" t="str">
        <f t="shared" si="5"/>
        <v/>
      </c>
      <c r="Q18" s="13" t="str">
        <f t="shared" si="6"/>
        <v/>
      </c>
      <c r="R18" s="13" t="str">
        <f t="shared" si="7"/>
        <v/>
      </c>
      <c r="S18" s="13">
        <f t="shared" si="8"/>
        <v>0.625</v>
      </c>
    </row>
    <row r="19" spans="1:21" x14ac:dyDescent="0.25">
      <c r="A19" s="4" t="s">
        <v>19</v>
      </c>
      <c r="B19" s="7">
        <v>92</v>
      </c>
      <c r="C19" s="7">
        <v>16</v>
      </c>
      <c r="D19" s="7">
        <v>8</v>
      </c>
      <c r="E19" s="7">
        <v>9</v>
      </c>
      <c r="F19" s="7">
        <v>7</v>
      </c>
      <c r="G19" s="15">
        <f t="shared" si="1"/>
        <v>132</v>
      </c>
      <c r="H19" s="7">
        <v>64</v>
      </c>
      <c r="I19" s="7">
        <v>12</v>
      </c>
      <c r="J19" s="7">
        <v>5</v>
      </c>
      <c r="K19" s="7">
        <v>6</v>
      </c>
      <c r="L19" s="7">
        <v>4</v>
      </c>
      <c r="M19" s="15">
        <f t="shared" si="2"/>
        <v>91</v>
      </c>
      <c r="N19" s="13">
        <f t="shared" si="3"/>
        <v>0.69565217391304346</v>
      </c>
      <c r="O19" s="13">
        <f t="shared" si="4"/>
        <v>0.75</v>
      </c>
      <c r="P19" s="13" t="str">
        <f t="shared" si="5"/>
        <v/>
      </c>
      <c r="Q19" s="13" t="str">
        <f t="shared" si="6"/>
        <v/>
      </c>
      <c r="R19" s="13" t="str">
        <f t="shared" si="7"/>
        <v/>
      </c>
      <c r="S19" s="13">
        <f t="shared" si="8"/>
        <v>0.68939393939393945</v>
      </c>
    </row>
    <row r="20" spans="1:21" x14ac:dyDescent="0.25">
      <c r="A20" s="3" t="s">
        <v>17</v>
      </c>
      <c r="B20" s="6"/>
      <c r="C20" s="6"/>
      <c r="D20" s="6">
        <v>1</v>
      </c>
      <c r="E20" s="6"/>
      <c r="F20" s="6"/>
      <c r="G20" s="15">
        <f t="shared" si="1"/>
        <v>1</v>
      </c>
      <c r="M20" s="15">
        <f t="shared" si="2"/>
        <v>0</v>
      </c>
      <c r="N20" s="13" t="str">
        <f t="shared" si="3"/>
        <v/>
      </c>
      <c r="O20" s="13" t="str">
        <f t="shared" si="4"/>
        <v/>
      </c>
      <c r="P20" s="13" t="str">
        <f t="shared" si="5"/>
        <v/>
      </c>
      <c r="Q20" s="13" t="str">
        <f t="shared" si="6"/>
        <v/>
      </c>
      <c r="R20" s="13" t="str">
        <f t="shared" si="7"/>
        <v/>
      </c>
      <c r="S20" s="13" t="str">
        <f t="shared" si="8"/>
        <v/>
      </c>
    </row>
    <row r="21" spans="1:21" x14ac:dyDescent="0.25">
      <c r="A21" s="3" t="s">
        <v>45</v>
      </c>
      <c r="B21" s="6">
        <v>43</v>
      </c>
      <c r="C21" s="6">
        <v>7</v>
      </c>
      <c r="D21" s="6"/>
      <c r="E21" s="6">
        <v>7</v>
      </c>
      <c r="F21" s="6">
        <v>4</v>
      </c>
      <c r="G21" s="15">
        <f t="shared" si="1"/>
        <v>61</v>
      </c>
      <c r="H21" s="6">
        <v>28</v>
      </c>
      <c r="I21" s="6">
        <v>6</v>
      </c>
      <c r="J21" s="6"/>
      <c r="K21" s="6">
        <v>5</v>
      </c>
      <c r="L21" s="6">
        <v>2</v>
      </c>
      <c r="M21" s="15">
        <f t="shared" si="2"/>
        <v>41</v>
      </c>
      <c r="N21" s="13">
        <f t="shared" si="3"/>
        <v>0.65116279069767447</v>
      </c>
      <c r="O21" s="13" t="str">
        <f t="shared" si="4"/>
        <v/>
      </c>
      <c r="P21" s="13" t="str">
        <f t="shared" si="5"/>
        <v/>
      </c>
      <c r="Q21" s="13" t="str">
        <f t="shared" si="6"/>
        <v/>
      </c>
      <c r="R21" s="13" t="str">
        <f t="shared" si="7"/>
        <v/>
      </c>
      <c r="S21" s="13">
        <f t="shared" si="8"/>
        <v>0.67213114754098358</v>
      </c>
    </row>
    <row r="22" spans="1:21" x14ac:dyDescent="0.25">
      <c r="A22" s="3" t="s">
        <v>14</v>
      </c>
      <c r="B22" s="6">
        <v>49</v>
      </c>
      <c r="C22" s="6">
        <v>9</v>
      </c>
      <c r="D22" s="6">
        <v>7</v>
      </c>
      <c r="E22" s="6">
        <v>2</v>
      </c>
      <c r="F22" s="6">
        <v>3</v>
      </c>
      <c r="G22" s="15">
        <f t="shared" si="1"/>
        <v>70</v>
      </c>
      <c r="H22" s="6">
        <v>36</v>
      </c>
      <c r="I22" s="6">
        <v>6</v>
      </c>
      <c r="J22" s="6">
        <v>5</v>
      </c>
      <c r="K22" s="6">
        <v>1</v>
      </c>
      <c r="L22" s="6">
        <v>2</v>
      </c>
      <c r="M22" s="15">
        <f t="shared" si="2"/>
        <v>50</v>
      </c>
      <c r="N22" s="13">
        <f t="shared" si="3"/>
        <v>0.73469387755102045</v>
      </c>
      <c r="O22" s="13" t="str">
        <f t="shared" si="4"/>
        <v/>
      </c>
      <c r="P22" s="13" t="str">
        <f t="shared" si="5"/>
        <v/>
      </c>
      <c r="Q22" s="13" t="str">
        <f t="shared" si="6"/>
        <v/>
      </c>
      <c r="R22" s="13" t="str">
        <f t="shared" si="7"/>
        <v/>
      </c>
      <c r="S22" s="13">
        <f t="shared" si="8"/>
        <v>0.7142857142857143</v>
      </c>
    </row>
    <row r="24" spans="1:21" x14ac:dyDescent="0.25">
      <c r="A24" s="3" t="s">
        <v>37</v>
      </c>
      <c r="B24">
        <f>B6+B10+B14+B19</f>
        <v>828</v>
      </c>
      <c r="C24">
        <f t="shared" ref="C24:F24" si="9">C6+C10+C14+C19</f>
        <v>525</v>
      </c>
      <c r="D24">
        <f t="shared" si="9"/>
        <v>144</v>
      </c>
      <c r="E24">
        <f t="shared" si="9"/>
        <v>194</v>
      </c>
      <c r="F24">
        <f t="shared" si="9"/>
        <v>35</v>
      </c>
      <c r="G24" s="15">
        <f>SUM(B24:F24)</f>
        <v>1726</v>
      </c>
      <c r="H24">
        <f>H6+H10+H14+H19</f>
        <v>560</v>
      </c>
      <c r="I24">
        <f t="shared" ref="I24:L24" si="10">I6+I10+I14+I19</f>
        <v>387</v>
      </c>
      <c r="J24">
        <f t="shared" si="10"/>
        <v>101</v>
      </c>
      <c r="K24">
        <f t="shared" si="10"/>
        <v>165</v>
      </c>
      <c r="L24">
        <f t="shared" si="10"/>
        <v>25</v>
      </c>
      <c r="M24" s="16">
        <f t="shared" ref="M24:M28" si="11">SUM(H24:L24)</f>
        <v>1238</v>
      </c>
      <c r="N24" s="14">
        <f t="shared" ref="N24:S28" si="12">IF(B24&gt;9, H24/B24, "")</f>
        <v>0.67632850241545894</v>
      </c>
      <c r="O24" s="13">
        <f t="shared" si="12"/>
        <v>0.7371428571428571</v>
      </c>
      <c r="P24" s="13">
        <f t="shared" si="12"/>
        <v>0.70138888888888884</v>
      </c>
      <c r="Q24" s="14">
        <f t="shared" si="12"/>
        <v>0.85051546391752575</v>
      </c>
      <c r="R24" s="13">
        <f t="shared" si="12"/>
        <v>0.7142857142857143</v>
      </c>
      <c r="S24" s="17">
        <f t="shared" si="12"/>
        <v>0.71726535341830822</v>
      </c>
    </row>
    <row r="25" spans="1:21" x14ac:dyDescent="0.25">
      <c r="G25" s="7"/>
      <c r="M25" s="16">
        <f t="shared" si="11"/>
        <v>0</v>
      </c>
      <c r="N25" s="13" t="str">
        <f t="shared" si="12"/>
        <v/>
      </c>
      <c r="O25" s="13" t="str">
        <f t="shared" si="12"/>
        <v/>
      </c>
      <c r="P25" s="13" t="str">
        <f t="shared" si="12"/>
        <v/>
      </c>
      <c r="Q25" s="13" t="str">
        <f t="shared" si="12"/>
        <v/>
      </c>
      <c r="R25" s="13" t="str">
        <f t="shared" si="12"/>
        <v/>
      </c>
      <c r="S25" s="13" t="str">
        <f t="shared" si="12"/>
        <v/>
      </c>
    </row>
    <row r="26" spans="1:21" x14ac:dyDescent="0.25">
      <c r="A26" s="21" t="s">
        <v>26</v>
      </c>
      <c r="B26" s="22">
        <f>B7+B11+B16+B21</f>
        <v>526</v>
      </c>
      <c r="C26" s="22">
        <f t="shared" ref="C26:F26" si="13">C7+C11+C16+C21</f>
        <v>93</v>
      </c>
      <c r="D26" s="22">
        <f t="shared" si="13"/>
        <v>17</v>
      </c>
      <c r="E26" s="22">
        <f t="shared" si="13"/>
        <v>182</v>
      </c>
      <c r="F26" s="22">
        <f t="shared" si="13"/>
        <v>18</v>
      </c>
      <c r="G26" s="15">
        <f>SUM(B26:F26)</f>
        <v>836</v>
      </c>
      <c r="H26" s="22">
        <f>H7+H11+H16+H21</f>
        <v>357</v>
      </c>
      <c r="I26" s="22">
        <f t="shared" ref="I26:L26" si="14">I7+I11+I16+I21</f>
        <v>73</v>
      </c>
      <c r="J26" s="22">
        <f t="shared" si="14"/>
        <v>12</v>
      </c>
      <c r="K26" s="22">
        <f t="shared" si="14"/>
        <v>154</v>
      </c>
      <c r="L26" s="22">
        <f t="shared" si="14"/>
        <v>13</v>
      </c>
      <c r="M26" s="16">
        <f t="shared" si="11"/>
        <v>609</v>
      </c>
      <c r="N26" s="23">
        <f>IF(B26&gt;9, H26/B26, "")</f>
        <v>0.67870722433460073</v>
      </c>
      <c r="O26" s="13">
        <f t="shared" si="12"/>
        <v>0.78494623655913975</v>
      </c>
      <c r="P26" s="13">
        <f t="shared" si="12"/>
        <v>0.70588235294117652</v>
      </c>
      <c r="Q26" s="23">
        <f>IF(E26&gt;9, K26/E26, "")</f>
        <v>0.84615384615384615</v>
      </c>
      <c r="R26" s="13">
        <f t="shared" si="12"/>
        <v>0.72222222222222221</v>
      </c>
      <c r="S26" s="23">
        <f t="shared" si="12"/>
        <v>0.72846889952153115</v>
      </c>
      <c r="T26" s="57">
        <f>G26-M26</f>
        <v>227</v>
      </c>
      <c r="U26">
        <f>100-73</f>
        <v>27</v>
      </c>
    </row>
    <row r="27" spans="1:21" x14ac:dyDescent="0.25">
      <c r="A27" s="3" t="s">
        <v>77</v>
      </c>
      <c r="B27" s="39">
        <f>B9+B13+B18+B8+B12+B17+B22</f>
        <v>301</v>
      </c>
      <c r="C27" s="39">
        <f t="shared" ref="C27:F27" si="15">C9+C13+C18+C8+C12+C17+C22</f>
        <v>432</v>
      </c>
      <c r="D27" s="39">
        <f t="shared" si="15"/>
        <v>112</v>
      </c>
      <c r="E27" s="39">
        <f>E9+E13+E18+E8+E12+E17+E22</f>
        <v>12</v>
      </c>
      <c r="F27" s="39">
        <f t="shared" si="15"/>
        <v>15</v>
      </c>
      <c r="G27" s="40">
        <f>SUM(B27:F27)</f>
        <v>872</v>
      </c>
      <c r="H27" s="39">
        <f>H9+H13+H18+H8+H12+H17+H22</f>
        <v>203</v>
      </c>
      <c r="I27" s="39">
        <f t="shared" ref="I27:L27" si="16">I9+I13+I18+I8+I12+I17+I22</f>
        <v>314</v>
      </c>
      <c r="J27" s="39">
        <f t="shared" si="16"/>
        <v>83</v>
      </c>
      <c r="K27" s="39">
        <f t="shared" si="16"/>
        <v>11</v>
      </c>
      <c r="L27" s="39">
        <f t="shared" si="16"/>
        <v>11</v>
      </c>
      <c r="M27" s="40">
        <f>SUM(H27:L27)</f>
        <v>622</v>
      </c>
      <c r="N27" s="17">
        <f t="shared" si="12"/>
        <v>0.67441860465116277</v>
      </c>
      <c r="O27" s="13">
        <f t="shared" si="12"/>
        <v>0.72685185185185186</v>
      </c>
      <c r="P27" s="13">
        <f t="shared" si="12"/>
        <v>0.7410714285714286</v>
      </c>
      <c r="Q27" s="13">
        <f t="shared" si="12"/>
        <v>0.91666666666666663</v>
      </c>
      <c r="R27" s="13">
        <f t="shared" si="12"/>
        <v>0.73333333333333328</v>
      </c>
      <c r="S27" s="13">
        <f t="shared" si="12"/>
        <v>0.71330275229357798</v>
      </c>
    </row>
    <row r="28" spans="1:21" x14ac:dyDescent="0.25">
      <c r="A28" s="3" t="s">
        <v>38</v>
      </c>
      <c r="B28" s="38">
        <f>B27/B24</f>
        <v>0.36352657004830918</v>
      </c>
      <c r="C28" s="38">
        <f t="shared" ref="C28:G28" si="17">C27/C24</f>
        <v>0.82285714285714284</v>
      </c>
      <c r="D28" s="38">
        <f t="shared" si="17"/>
        <v>0.77777777777777779</v>
      </c>
      <c r="E28" s="38">
        <f t="shared" si="17"/>
        <v>6.1855670103092786E-2</v>
      </c>
      <c r="F28" s="38">
        <f t="shared" si="17"/>
        <v>0.42857142857142855</v>
      </c>
      <c r="G28" s="38">
        <f t="shared" si="17"/>
        <v>0.50521436848203938</v>
      </c>
      <c r="H28" s="39"/>
      <c r="I28" s="39"/>
      <c r="J28" s="39"/>
      <c r="K28" s="39"/>
      <c r="L28" s="39"/>
      <c r="M28" s="41">
        <f t="shared" si="11"/>
        <v>0</v>
      </c>
      <c r="N28" s="17" t="str">
        <f t="shared" si="12"/>
        <v/>
      </c>
      <c r="O28" s="13" t="str">
        <f t="shared" si="12"/>
        <v/>
      </c>
      <c r="P28" s="13" t="str">
        <f t="shared" si="12"/>
        <v/>
      </c>
      <c r="Q28" s="13" t="str">
        <f t="shared" si="12"/>
        <v/>
      </c>
      <c r="R28" s="13" t="str">
        <f t="shared" si="12"/>
        <v/>
      </c>
      <c r="S28" s="13" t="str">
        <f t="shared" si="12"/>
        <v/>
      </c>
    </row>
    <row r="30" spans="1:21" x14ac:dyDescent="0.25">
      <c r="A30" s="3" t="s">
        <v>78</v>
      </c>
      <c r="N30" s="42">
        <f>1-N26</f>
        <v>0.32129277566539927</v>
      </c>
      <c r="O30" s="42">
        <f>1-O26</f>
        <v>0.21505376344086025</v>
      </c>
      <c r="P30" s="42">
        <f>1-P26</f>
        <v>0.29411764705882348</v>
      </c>
      <c r="Q30" s="42">
        <f>1-Q26</f>
        <v>0.15384615384615385</v>
      </c>
    </row>
    <row r="31" spans="1:21" x14ac:dyDescent="0.25">
      <c r="G31" s="15"/>
      <c r="M31" s="15"/>
      <c r="N31" s="17"/>
      <c r="O31" s="17"/>
      <c r="P31" s="17"/>
      <c r="Q31" s="17"/>
      <c r="R31" s="17"/>
      <c r="S31" s="17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7D0E-ED5B-44F6-8708-25D08E2AE8BD}">
  <dimension ref="A4:H9"/>
  <sheetViews>
    <sheetView workbookViewId="0">
      <selection activeCell="F13" sqref="F13"/>
    </sheetView>
  </sheetViews>
  <sheetFormatPr defaultRowHeight="15" x14ac:dyDescent="0.25"/>
  <cols>
    <col min="1" max="1" width="19" bestFit="1" customWidth="1"/>
    <col min="3" max="3" width="18.28515625" bestFit="1" customWidth="1"/>
    <col min="4" max="4" width="17.85546875" bestFit="1" customWidth="1"/>
    <col min="5" max="5" width="14.28515625" bestFit="1" customWidth="1"/>
    <col min="6" max="6" width="21.42578125" bestFit="1" customWidth="1"/>
    <col min="7" max="7" width="15.5703125" bestFit="1" customWidth="1"/>
  </cols>
  <sheetData>
    <row r="4" spans="1:8" x14ac:dyDescent="0.25">
      <c r="A4" t="s">
        <v>52</v>
      </c>
    </row>
    <row r="5" spans="1:8" x14ac:dyDescent="0.25">
      <c r="B5" t="s">
        <v>55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</row>
    <row r="6" spans="1:8" x14ac:dyDescent="0.25">
      <c r="A6" t="s">
        <v>53</v>
      </c>
      <c r="B6">
        <v>682</v>
      </c>
      <c r="C6">
        <v>152</v>
      </c>
      <c r="D6">
        <v>49</v>
      </c>
      <c r="E6">
        <v>5</v>
      </c>
      <c r="F6">
        <v>1</v>
      </c>
      <c r="G6">
        <v>4</v>
      </c>
      <c r="H6" s="8">
        <f>SUM(C6:E6)/B6</f>
        <v>0.30205278592375367</v>
      </c>
    </row>
    <row r="7" spans="1:8" x14ac:dyDescent="0.25">
      <c r="A7" t="s">
        <v>8</v>
      </c>
      <c r="B7">
        <v>193</v>
      </c>
      <c r="C7">
        <v>23</v>
      </c>
      <c r="D7">
        <v>20</v>
      </c>
      <c r="E7">
        <v>0</v>
      </c>
      <c r="F7">
        <v>1</v>
      </c>
      <c r="G7">
        <v>0</v>
      </c>
      <c r="H7" s="8">
        <f t="shared" ref="H7:H9" si="0">SUM(C7:E7)/B7</f>
        <v>0.22279792746113988</v>
      </c>
    </row>
    <row r="8" spans="1:8" x14ac:dyDescent="0.25">
      <c r="H8" s="8"/>
    </row>
    <row r="9" spans="1:8" x14ac:dyDescent="0.25">
      <c r="A9" t="s">
        <v>54</v>
      </c>
      <c r="B9">
        <f>SUM(B6:B7)</f>
        <v>875</v>
      </c>
      <c r="C9">
        <f t="shared" ref="C9:G9" si="1">SUM(C6:C7)</f>
        <v>175</v>
      </c>
      <c r="D9">
        <f t="shared" si="1"/>
        <v>69</v>
      </c>
      <c r="E9">
        <f t="shared" si="1"/>
        <v>5</v>
      </c>
      <c r="F9">
        <f t="shared" si="1"/>
        <v>2</v>
      </c>
      <c r="G9">
        <f t="shared" si="1"/>
        <v>4</v>
      </c>
      <c r="H9" s="8">
        <f t="shared" si="0"/>
        <v>0.28457142857142859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00B2-1297-4C3A-AECD-536F70B6B257}">
  <dimension ref="A2:G25"/>
  <sheetViews>
    <sheetView workbookViewId="0">
      <selection activeCell="B7" sqref="B7:F22"/>
    </sheetView>
  </sheetViews>
  <sheetFormatPr defaultRowHeight="15" x14ac:dyDescent="0.25"/>
  <cols>
    <col min="1" max="1" width="38.7109375" bestFit="1" customWidth="1"/>
    <col min="2" max="2" width="28.28515625" bestFit="1" customWidth="1"/>
    <col min="3" max="3" width="6.85546875" bestFit="1" customWidth="1"/>
    <col min="4" max="4" width="18.28515625" bestFit="1" customWidth="1"/>
    <col min="5" max="5" width="8.42578125" bestFit="1" customWidth="1"/>
    <col min="6" max="6" width="9.5703125" bestFit="1" customWidth="1"/>
    <col min="7" max="7" width="11.28515625" bestFit="1" customWidth="1"/>
    <col min="8" max="8" width="11.5703125" bestFit="1" customWidth="1"/>
    <col min="9" max="9" width="11.7109375" bestFit="1" customWidth="1"/>
    <col min="10" max="10" width="20.140625" bestFit="1" customWidth="1"/>
    <col min="11" max="11" width="15.140625" bestFit="1" customWidth="1"/>
    <col min="12" max="12" width="11.5703125" bestFit="1" customWidth="1"/>
    <col min="13" max="13" width="23.28515625" bestFit="1" customWidth="1"/>
    <col min="14" max="14" width="10.28515625" bestFit="1" customWidth="1"/>
    <col min="15" max="15" width="11.5703125" bestFit="1" customWidth="1"/>
    <col min="16" max="16" width="13.42578125" bestFit="1" customWidth="1"/>
    <col min="17" max="17" width="11.42578125" bestFit="1" customWidth="1"/>
    <col min="18" max="18" width="11.5703125" bestFit="1" customWidth="1"/>
    <col min="19" max="19" width="14.5703125" bestFit="1" customWidth="1"/>
    <col min="20" max="20" width="11.28515625" bestFit="1" customWidth="1"/>
  </cols>
  <sheetData>
    <row r="2" spans="1:7" x14ac:dyDescent="0.25">
      <c r="A2" s="1" t="s">
        <v>2</v>
      </c>
      <c r="B2" t="s">
        <v>9</v>
      </c>
    </row>
    <row r="3" spans="1:7" x14ac:dyDescent="0.25">
      <c r="A3" s="1" t="s">
        <v>44</v>
      </c>
      <c r="B3" t="s">
        <v>46</v>
      </c>
    </row>
    <row r="5" spans="1:7" x14ac:dyDescent="0.25">
      <c r="A5" s="1" t="s">
        <v>24</v>
      </c>
      <c r="B5" s="1" t="s">
        <v>23</v>
      </c>
    </row>
    <row r="6" spans="1:7" x14ac:dyDescent="0.25">
      <c r="A6" s="1" t="s">
        <v>21</v>
      </c>
      <c r="B6" t="s">
        <v>7</v>
      </c>
      <c r="C6" t="s">
        <v>10</v>
      </c>
      <c r="D6" t="s">
        <v>11</v>
      </c>
      <c r="E6" t="s">
        <v>8</v>
      </c>
      <c r="F6" t="s">
        <v>12</v>
      </c>
      <c r="G6" t="s">
        <v>22</v>
      </c>
    </row>
    <row r="7" spans="1:7" x14ac:dyDescent="0.25">
      <c r="A7" s="2" t="s">
        <v>5</v>
      </c>
      <c r="B7" s="6">
        <v>150</v>
      </c>
      <c r="C7" s="6">
        <v>176</v>
      </c>
      <c r="D7" s="6">
        <v>50</v>
      </c>
      <c r="E7" s="6">
        <v>82</v>
      </c>
      <c r="F7" s="6">
        <v>3</v>
      </c>
      <c r="G7" s="6">
        <v>461</v>
      </c>
    </row>
    <row r="8" spans="1:7" x14ac:dyDescent="0.25">
      <c r="A8" s="3" t="s">
        <v>45</v>
      </c>
      <c r="B8" s="6">
        <v>113</v>
      </c>
      <c r="C8" s="6">
        <v>16</v>
      </c>
      <c r="D8" s="6">
        <v>6</v>
      </c>
      <c r="E8" s="6">
        <v>82</v>
      </c>
      <c r="F8" s="6">
        <v>2</v>
      </c>
      <c r="G8" s="6">
        <v>219</v>
      </c>
    </row>
    <row r="9" spans="1:7" x14ac:dyDescent="0.25">
      <c r="A9" s="3" t="s">
        <v>14</v>
      </c>
      <c r="B9" s="6">
        <v>25</v>
      </c>
      <c r="C9" s="6">
        <v>102</v>
      </c>
      <c r="D9" s="6">
        <v>43</v>
      </c>
      <c r="E9" s="6"/>
      <c r="F9" s="6">
        <v>1</v>
      </c>
      <c r="G9" s="6">
        <v>171</v>
      </c>
    </row>
    <row r="10" spans="1:7" x14ac:dyDescent="0.25">
      <c r="A10" s="3" t="s">
        <v>47</v>
      </c>
      <c r="B10" s="6">
        <v>12</v>
      </c>
      <c r="C10" s="6">
        <v>58</v>
      </c>
      <c r="D10" s="6">
        <v>1</v>
      </c>
      <c r="E10" s="6"/>
      <c r="F10" s="6"/>
      <c r="G10" s="6">
        <v>71</v>
      </c>
    </row>
    <row r="11" spans="1:7" x14ac:dyDescent="0.25">
      <c r="A11" s="2" t="s">
        <v>15</v>
      </c>
      <c r="B11" s="6">
        <v>59</v>
      </c>
      <c r="C11" s="6">
        <v>134</v>
      </c>
      <c r="D11" s="6">
        <v>25</v>
      </c>
      <c r="E11" s="6">
        <v>15</v>
      </c>
      <c r="F11" s="6">
        <v>4</v>
      </c>
      <c r="G11" s="6">
        <v>237</v>
      </c>
    </row>
    <row r="12" spans="1:7" x14ac:dyDescent="0.25">
      <c r="A12" s="3" t="s">
        <v>45</v>
      </c>
      <c r="B12" s="6">
        <v>24</v>
      </c>
      <c r="C12" s="6">
        <v>10</v>
      </c>
      <c r="D12" s="6">
        <v>1</v>
      </c>
      <c r="E12" s="6">
        <v>15</v>
      </c>
      <c r="F12" s="6"/>
      <c r="G12" s="6">
        <v>50</v>
      </c>
    </row>
    <row r="13" spans="1:7" x14ac:dyDescent="0.25">
      <c r="A13" s="3" t="s">
        <v>14</v>
      </c>
      <c r="B13" s="6">
        <v>11</v>
      </c>
      <c r="C13" s="6">
        <v>14</v>
      </c>
      <c r="D13" s="6">
        <v>10</v>
      </c>
      <c r="E13" s="6"/>
      <c r="F13" s="6"/>
      <c r="G13" s="6">
        <v>35</v>
      </c>
    </row>
    <row r="14" spans="1:7" x14ac:dyDescent="0.25">
      <c r="A14" s="3" t="s">
        <v>47</v>
      </c>
      <c r="B14" s="6">
        <v>24</v>
      </c>
      <c r="C14" s="6">
        <v>110</v>
      </c>
      <c r="D14" s="6">
        <v>14</v>
      </c>
      <c r="E14" s="6"/>
      <c r="F14" s="6">
        <v>4</v>
      </c>
      <c r="G14" s="6">
        <v>152</v>
      </c>
    </row>
    <row r="15" spans="1:7" x14ac:dyDescent="0.25">
      <c r="A15" s="2" t="s">
        <v>16</v>
      </c>
      <c r="B15" s="6">
        <v>287</v>
      </c>
      <c r="C15" s="6">
        <v>65</v>
      </c>
      <c r="D15" s="6">
        <v>21</v>
      </c>
      <c r="E15" s="6">
        <v>62</v>
      </c>
      <c r="F15" s="6">
        <v>14</v>
      </c>
      <c r="G15" s="6">
        <v>449</v>
      </c>
    </row>
    <row r="16" spans="1:7" x14ac:dyDescent="0.25">
      <c r="A16" s="3" t="s">
        <v>17</v>
      </c>
      <c r="B16" s="6"/>
      <c r="C16" s="6"/>
      <c r="D16" s="6">
        <v>6</v>
      </c>
      <c r="E16" s="6"/>
      <c r="F16" s="6">
        <v>1</v>
      </c>
      <c r="G16" s="6">
        <v>7</v>
      </c>
    </row>
    <row r="17" spans="1:7" x14ac:dyDescent="0.25">
      <c r="A17" s="3" t="s">
        <v>45</v>
      </c>
      <c r="B17" s="6">
        <v>192</v>
      </c>
      <c r="C17" s="6">
        <v>41</v>
      </c>
      <c r="D17" s="6">
        <v>5</v>
      </c>
      <c r="E17" s="6">
        <v>52</v>
      </c>
      <c r="F17" s="6">
        <v>9</v>
      </c>
      <c r="G17" s="6">
        <v>299</v>
      </c>
    </row>
    <row r="18" spans="1:7" x14ac:dyDescent="0.25">
      <c r="A18" s="3" t="s">
        <v>14</v>
      </c>
      <c r="B18" s="6">
        <v>94</v>
      </c>
      <c r="C18" s="6">
        <v>18</v>
      </c>
      <c r="D18" s="6">
        <v>9</v>
      </c>
      <c r="E18" s="6">
        <v>8</v>
      </c>
      <c r="F18" s="6">
        <v>4</v>
      </c>
      <c r="G18" s="6">
        <v>133</v>
      </c>
    </row>
    <row r="19" spans="1:7" x14ac:dyDescent="0.25">
      <c r="A19" s="3" t="s">
        <v>47</v>
      </c>
      <c r="B19" s="6">
        <v>1</v>
      </c>
      <c r="C19" s="6">
        <v>6</v>
      </c>
      <c r="D19" s="6">
        <v>1</v>
      </c>
      <c r="E19" s="6">
        <v>2</v>
      </c>
      <c r="F19" s="6"/>
      <c r="G19" s="6">
        <v>10</v>
      </c>
    </row>
    <row r="20" spans="1:7" x14ac:dyDescent="0.25">
      <c r="A20" s="2" t="s">
        <v>19</v>
      </c>
      <c r="B20" s="6">
        <v>64</v>
      </c>
      <c r="C20" s="6">
        <v>12</v>
      </c>
      <c r="D20" s="6">
        <v>5</v>
      </c>
      <c r="E20" s="6">
        <v>6</v>
      </c>
      <c r="F20" s="6">
        <v>4</v>
      </c>
      <c r="G20" s="6">
        <v>91</v>
      </c>
    </row>
    <row r="21" spans="1:7" x14ac:dyDescent="0.25">
      <c r="A21" s="3" t="s">
        <v>45</v>
      </c>
      <c r="B21" s="6">
        <v>28</v>
      </c>
      <c r="C21" s="6">
        <v>6</v>
      </c>
      <c r="D21" s="6"/>
      <c r="E21" s="6">
        <v>5</v>
      </c>
      <c r="F21" s="6">
        <v>2</v>
      </c>
      <c r="G21" s="6">
        <v>41</v>
      </c>
    </row>
    <row r="22" spans="1:7" x14ac:dyDescent="0.25">
      <c r="A22" s="3" t="s">
        <v>14</v>
      </c>
      <c r="B22" s="6">
        <v>36</v>
      </c>
      <c r="C22" s="6">
        <v>6</v>
      </c>
      <c r="D22" s="6">
        <v>5</v>
      </c>
      <c r="E22" s="6">
        <v>1</v>
      </c>
      <c r="F22" s="6">
        <v>2</v>
      </c>
      <c r="G22" s="6">
        <v>50</v>
      </c>
    </row>
    <row r="23" spans="1:7" x14ac:dyDescent="0.25">
      <c r="A23" s="2" t="s">
        <v>63</v>
      </c>
      <c r="B23" s="6"/>
      <c r="C23" s="6"/>
      <c r="D23" s="6"/>
      <c r="E23" s="6">
        <v>1</v>
      </c>
      <c r="F23" s="6">
        <v>1</v>
      </c>
      <c r="G23" s="6">
        <v>2</v>
      </c>
    </row>
    <row r="24" spans="1:7" x14ac:dyDescent="0.25">
      <c r="A24" s="3" t="s">
        <v>63</v>
      </c>
      <c r="B24" s="6"/>
      <c r="C24" s="6"/>
      <c r="D24" s="6"/>
      <c r="E24" s="6">
        <v>1</v>
      </c>
      <c r="F24" s="6">
        <v>1</v>
      </c>
      <c r="G24" s="6">
        <v>2</v>
      </c>
    </row>
    <row r="25" spans="1:7" x14ac:dyDescent="0.25">
      <c r="A25" s="2" t="s">
        <v>22</v>
      </c>
      <c r="B25" s="6">
        <v>560</v>
      </c>
      <c r="C25" s="6">
        <v>387</v>
      </c>
      <c r="D25" s="6">
        <v>101</v>
      </c>
      <c r="E25" s="6">
        <v>166</v>
      </c>
      <c r="F25" s="6">
        <v>26</v>
      </c>
      <c r="G25" s="6">
        <v>1240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1D91-65B3-4A3C-A0F2-2EB5356D96F5}">
  <dimension ref="A1:I12"/>
  <sheetViews>
    <sheetView workbookViewId="0">
      <selection activeCell="A6" sqref="A6:H11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8" width="3" bestFit="1" customWidth="1"/>
    <col min="9" max="9" width="11.28515625" bestFit="1" customWidth="1"/>
  </cols>
  <sheetData>
    <row r="1" spans="1:9" x14ac:dyDescent="0.25">
      <c r="A1" s="1" t="s">
        <v>1</v>
      </c>
      <c r="B1" t="s">
        <v>69</v>
      </c>
    </row>
    <row r="2" spans="1:9" x14ac:dyDescent="0.25">
      <c r="A2" s="1" t="s">
        <v>3</v>
      </c>
      <c r="B2" t="s">
        <v>8</v>
      </c>
    </row>
    <row r="4" spans="1:9" x14ac:dyDescent="0.25">
      <c r="A4" s="1" t="s">
        <v>24</v>
      </c>
      <c r="B4" s="1" t="s">
        <v>23</v>
      </c>
    </row>
    <row r="5" spans="1:9" x14ac:dyDescent="0.25">
      <c r="A5" s="1" t="s">
        <v>21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 t="s">
        <v>22</v>
      </c>
    </row>
    <row r="6" spans="1:9" x14ac:dyDescent="0.25">
      <c r="A6" s="2" t="s">
        <v>28</v>
      </c>
      <c r="B6" s="6">
        <v>22</v>
      </c>
      <c r="C6" s="6">
        <v>11</v>
      </c>
      <c r="D6" s="6">
        <v>9</v>
      </c>
      <c r="E6" s="6">
        <v>9</v>
      </c>
      <c r="F6" s="6">
        <v>7</v>
      </c>
      <c r="G6" s="6">
        <v>10</v>
      </c>
      <c r="H6" s="6">
        <v>20</v>
      </c>
      <c r="I6" s="6">
        <v>88</v>
      </c>
    </row>
    <row r="7" spans="1:9" x14ac:dyDescent="0.25">
      <c r="A7" s="2" t="s">
        <v>30</v>
      </c>
      <c r="B7" s="6">
        <v>8</v>
      </c>
      <c r="C7" s="6"/>
      <c r="D7" s="6">
        <v>4</v>
      </c>
      <c r="E7" s="6">
        <v>3</v>
      </c>
      <c r="F7" s="6"/>
      <c r="G7" s="6"/>
      <c r="H7" s="6">
        <v>2</v>
      </c>
      <c r="I7" s="6">
        <v>17</v>
      </c>
    </row>
    <row r="8" spans="1:9" x14ac:dyDescent="0.25">
      <c r="A8" s="2" t="s">
        <v>29</v>
      </c>
      <c r="B8" s="6">
        <v>28</v>
      </c>
      <c r="C8" s="6">
        <v>6</v>
      </c>
      <c r="D8" s="6">
        <v>11</v>
      </c>
      <c r="E8" s="6">
        <v>7</v>
      </c>
      <c r="F8" s="6">
        <v>7</v>
      </c>
      <c r="G8" s="6">
        <v>4</v>
      </c>
      <c r="H8" s="6">
        <v>7</v>
      </c>
      <c r="I8" s="6">
        <v>70</v>
      </c>
    </row>
    <row r="9" spans="1:9" x14ac:dyDescent="0.25">
      <c r="A9" s="2" t="s">
        <v>31</v>
      </c>
      <c r="B9" s="6">
        <v>24</v>
      </c>
      <c r="C9" s="6">
        <v>4</v>
      </c>
      <c r="D9" s="6">
        <v>5</v>
      </c>
      <c r="E9" s="6">
        <v>3</v>
      </c>
      <c r="F9" s="6">
        <v>2</v>
      </c>
      <c r="G9" s="6">
        <v>2</v>
      </c>
      <c r="H9" s="6"/>
      <c r="I9" s="6">
        <v>40</v>
      </c>
    </row>
    <row r="10" spans="1:9" x14ac:dyDescent="0.25">
      <c r="A10" s="2" t="s">
        <v>33</v>
      </c>
      <c r="B10" s="6">
        <v>1</v>
      </c>
      <c r="C10" s="6">
        <v>1</v>
      </c>
      <c r="D10" s="6"/>
      <c r="E10" s="6"/>
      <c r="F10" s="6">
        <v>1</v>
      </c>
      <c r="G10" s="6"/>
      <c r="H10" s="6"/>
      <c r="I10" s="6">
        <v>3</v>
      </c>
    </row>
    <row r="11" spans="1:9" x14ac:dyDescent="0.25">
      <c r="A11" s="2" t="s">
        <v>34</v>
      </c>
      <c r="B11" s="6">
        <v>1</v>
      </c>
      <c r="C11" s="6">
        <v>2</v>
      </c>
      <c r="D11" s="6"/>
      <c r="E11" s="6"/>
      <c r="F11" s="6"/>
      <c r="G11" s="6">
        <v>1</v>
      </c>
      <c r="H11" s="6"/>
      <c r="I11" s="6">
        <v>4</v>
      </c>
    </row>
    <row r="12" spans="1:9" x14ac:dyDescent="0.25">
      <c r="A12" s="2" t="s">
        <v>22</v>
      </c>
      <c r="B12" s="6">
        <v>84</v>
      </c>
      <c r="C12" s="6">
        <v>24</v>
      </c>
      <c r="D12" s="6">
        <v>29</v>
      </c>
      <c r="E12" s="6">
        <v>22</v>
      </c>
      <c r="F12" s="6">
        <v>17</v>
      </c>
      <c r="G12" s="6">
        <v>17</v>
      </c>
      <c r="H12" s="6">
        <v>29</v>
      </c>
      <c r="I12" s="6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96F2-3274-46FB-B1C7-3AA90E5F01F4}">
  <sheetPr>
    <pageSetUpPr fitToPage="1"/>
  </sheetPr>
  <dimension ref="A2:H34"/>
  <sheetViews>
    <sheetView workbookViewId="0">
      <selection activeCell="N16" sqref="N16"/>
    </sheetView>
  </sheetViews>
  <sheetFormatPr defaultRowHeight="15" x14ac:dyDescent="0.25"/>
  <cols>
    <col min="1" max="1" width="16.85546875" customWidth="1"/>
  </cols>
  <sheetData>
    <row r="2" spans="1:8" x14ac:dyDescent="0.25">
      <c r="A2" s="5" t="s">
        <v>70</v>
      </c>
    </row>
    <row r="3" spans="1:8" x14ac:dyDescent="0.25">
      <c r="A3" t="s">
        <v>73</v>
      </c>
    </row>
    <row r="4" spans="1:8" x14ac:dyDescent="0.25"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</row>
    <row r="5" spans="1:8" x14ac:dyDescent="0.25">
      <c r="A5" s="34" t="s">
        <v>28</v>
      </c>
      <c r="B5" s="6">
        <v>50</v>
      </c>
      <c r="C5" s="6">
        <v>22</v>
      </c>
      <c r="D5" s="6">
        <v>12</v>
      </c>
      <c r="E5" s="6">
        <v>11</v>
      </c>
      <c r="F5" s="6">
        <v>4</v>
      </c>
      <c r="G5" s="6">
        <v>15</v>
      </c>
      <c r="H5" s="6">
        <v>16</v>
      </c>
    </row>
    <row r="6" spans="1:8" x14ac:dyDescent="0.25">
      <c r="A6" s="34" t="s">
        <v>30</v>
      </c>
      <c r="B6" s="6">
        <v>17</v>
      </c>
      <c r="C6" s="6">
        <v>7</v>
      </c>
      <c r="D6" s="6">
        <v>2</v>
      </c>
      <c r="E6" s="6">
        <v>4</v>
      </c>
      <c r="F6" s="6"/>
      <c r="G6" s="6">
        <v>3</v>
      </c>
      <c r="H6" s="6">
        <v>1</v>
      </c>
    </row>
    <row r="7" spans="1:8" x14ac:dyDescent="0.25">
      <c r="A7" s="34" t="s">
        <v>29</v>
      </c>
      <c r="B7" s="6">
        <v>168</v>
      </c>
      <c r="C7" s="6">
        <v>49</v>
      </c>
      <c r="D7" s="6">
        <v>33</v>
      </c>
      <c r="E7" s="6">
        <v>21</v>
      </c>
      <c r="F7" s="6">
        <v>26</v>
      </c>
      <c r="G7" s="6">
        <v>11</v>
      </c>
      <c r="H7" s="6">
        <v>12</v>
      </c>
    </row>
    <row r="8" spans="1:8" ht="15.75" thickBot="1" x14ac:dyDescent="0.3">
      <c r="A8" s="34" t="s">
        <v>32</v>
      </c>
      <c r="B8" s="6"/>
      <c r="C8" s="6"/>
      <c r="D8" s="6"/>
      <c r="E8" s="6"/>
      <c r="F8" s="6"/>
      <c r="G8" s="6"/>
      <c r="H8" s="6"/>
    </row>
    <row r="9" spans="1:8" x14ac:dyDescent="0.25">
      <c r="A9" s="34" t="s">
        <v>31</v>
      </c>
      <c r="B9" s="24">
        <v>169</v>
      </c>
      <c r="C9" s="25">
        <v>39</v>
      </c>
      <c r="D9" s="30">
        <v>26</v>
      </c>
      <c r="E9" s="6">
        <v>23</v>
      </c>
      <c r="F9" s="6">
        <v>6</v>
      </c>
      <c r="G9" s="6">
        <v>8</v>
      </c>
      <c r="H9" s="6">
        <v>6</v>
      </c>
    </row>
    <row r="10" spans="1:8" ht="15.75" thickBot="1" x14ac:dyDescent="0.3">
      <c r="A10" s="34" t="s">
        <v>33</v>
      </c>
      <c r="B10" s="26"/>
      <c r="C10" s="27"/>
      <c r="D10" s="31">
        <v>1</v>
      </c>
      <c r="E10" s="6">
        <v>1</v>
      </c>
      <c r="F10" s="6"/>
      <c r="G10" s="6"/>
      <c r="H10" s="6"/>
    </row>
    <row r="11" spans="1:8" ht="15.75" thickBot="1" x14ac:dyDescent="0.3">
      <c r="A11" s="34" t="s">
        <v>34</v>
      </c>
      <c r="B11" s="28"/>
      <c r="C11" s="29"/>
      <c r="D11" s="32">
        <v>1</v>
      </c>
      <c r="E11" s="33"/>
      <c r="F11" s="6"/>
      <c r="G11" s="6"/>
      <c r="H11" s="6"/>
    </row>
    <row r="13" spans="1:8" x14ac:dyDescent="0.25">
      <c r="A13" s="2" t="s">
        <v>54</v>
      </c>
      <c r="B13">
        <f>SUM(B5:B11)</f>
        <v>404</v>
      </c>
      <c r="C13">
        <f t="shared" ref="C13:H13" si="0">SUM(C5:C11)</f>
        <v>117</v>
      </c>
      <c r="D13">
        <f t="shared" si="0"/>
        <v>75</v>
      </c>
      <c r="E13">
        <f t="shared" si="0"/>
        <v>60</v>
      </c>
      <c r="F13">
        <f t="shared" si="0"/>
        <v>36</v>
      </c>
      <c r="G13">
        <f t="shared" si="0"/>
        <v>37</v>
      </c>
      <c r="H13">
        <f t="shared" si="0"/>
        <v>35</v>
      </c>
    </row>
    <row r="14" spans="1:8" x14ac:dyDescent="0.25">
      <c r="B14" s="8">
        <f>B13/SUM($B$13:$H$13)</f>
        <v>0.52879581151832455</v>
      </c>
      <c r="C14" s="8">
        <f t="shared" ref="C14:H14" si="1">C13/SUM($B$13:$H$13)</f>
        <v>0.15314136125654451</v>
      </c>
      <c r="D14" s="8">
        <f t="shared" si="1"/>
        <v>9.8167539267015713E-2</v>
      </c>
      <c r="E14" s="8">
        <f t="shared" si="1"/>
        <v>7.8534031413612565E-2</v>
      </c>
      <c r="F14" s="8">
        <f t="shared" si="1"/>
        <v>4.712041884816754E-2</v>
      </c>
      <c r="G14" s="8">
        <f t="shared" si="1"/>
        <v>4.8429319371727751E-2</v>
      </c>
      <c r="H14" s="8">
        <f t="shared" si="1"/>
        <v>4.581151832460733E-2</v>
      </c>
    </row>
    <row r="16" spans="1:8" x14ac:dyDescent="0.25">
      <c r="A16" t="s">
        <v>72</v>
      </c>
      <c r="B16">
        <f>SUM(B9:B11)+SUM(C9:C11)+SUM(D9:D11)+E11</f>
        <v>236</v>
      </c>
    </row>
    <row r="17" spans="1:8" x14ac:dyDescent="0.25">
      <c r="B17" s="8">
        <f>B16/SUM(B13:H13)</f>
        <v>0.30890052356020942</v>
      </c>
    </row>
    <row r="20" spans="1:8" x14ac:dyDescent="0.25">
      <c r="A20" s="5" t="s">
        <v>71</v>
      </c>
    </row>
    <row r="21" spans="1:8" x14ac:dyDescent="0.25">
      <c r="B21" s="5">
        <v>0</v>
      </c>
      <c r="C21" s="5">
        <v>1</v>
      </c>
      <c r="D21" s="5">
        <v>2</v>
      </c>
      <c r="E21" s="5">
        <v>3</v>
      </c>
      <c r="F21" s="5">
        <v>4</v>
      </c>
      <c r="G21" s="5">
        <v>5</v>
      </c>
      <c r="H21" s="5">
        <v>6</v>
      </c>
    </row>
    <row r="22" spans="1:8" x14ac:dyDescent="0.25">
      <c r="A22" s="34" t="s">
        <v>28</v>
      </c>
      <c r="B22" s="6">
        <v>22</v>
      </c>
      <c r="C22" s="6">
        <v>11</v>
      </c>
      <c r="D22" s="6">
        <v>9</v>
      </c>
      <c r="E22" s="6">
        <v>9</v>
      </c>
      <c r="F22" s="6">
        <v>7</v>
      </c>
      <c r="G22" s="6">
        <v>10</v>
      </c>
      <c r="H22" s="6">
        <v>20</v>
      </c>
    </row>
    <row r="23" spans="1:8" x14ac:dyDescent="0.25">
      <c r="A23" s="34" t="s">
        <v>30</v>
      </c>
      <c r="B23" s="6">
        <v>8</v>
      </c>
      <c r="C23" s="6"/>
      <c r="D23" s="6">
        <v>4</v>
      </c>
      <c r="E23" s="6">
        <v>3</v>
      </c>
      <c r="F23" s="6"/>
      <c r="G23" s="6"/>
      <c r="H23" s="6">
        <v>2</v>
      </c>
    </row>
    <row r="24" spans="1:8" x14ac:dyDescent="0.25">
      <c r="A24" s="34" t="s">
        <v>29</v>
      </c>
      <c r="B24" s="6">
        <v>28</v>
      </c>
      <c r="C24" s="6">
        <v>6</v>
      </c>
      <c r="D24" s="6">
        <v>11</v>
      </c>
      <c r="E24" s="6">
        <v>7</v>
      </c>
      <c r="F24" s="6">
        <v>7</v>
      </c>
      <c r="G24" s="6">
        <v>4</v>
      </c>
      <c r="H24" s="6">
        <v>7</v>
      </c>
    </row>
    <row r="25" spans="1:8" ht="15.75" thickBot="1" x14ac:dyDescent="0.3">
      <c r="A25" s="34" t="s">
        <v>32</v>
      </c>
      <c r="B25" s="6"/>
      <c r="C25" s="6"/>
      <c r="D25" s="6"/>
      <c r="E25" s="6"/>
      <c r="F25" s="6"/>
      <c r="G25" s="6"/>
      <c r="H25" s="6"/>
    </row>
    <row r="26" spans="1:8" x14ac:dyDescent="0.25">
      <c r="A26" s="34" t="s">
        <v>31</v>
      </c>
      <c r="B26" s="24">
        <v>24</v>
      </c>
      <c r="C26" s="35">
        <v>4</v>
      </c>
      <c r="D26" s="25">
        <v>5</v>
      </c>
      <c r="E26" s="6">
        <v>3</v>
      </c>
      <c r="F26" s="6">
        <v>2</v>
      </c>
      <c r="G26" s="6">
        <v>2</v>
      </c>
      <c r="H26" s="6"/>
    </row>
    <row r="27" spans="1:8" ht="15.75" thickBot="1" x14ac:dyDescent="0.3">
      <c r="A27" s="34" t="s">
        <v>33</v>
      </c>
      <c r="B27" s="26">
        <v>1</v>
      </c>
      <c r="C27" s="36">
        <v>1</v>
      </c>
      <c r="D27" s="27"/>
      <c r="E27" s="6"/>
      <c r="F27" s="6">
        <v>1</v>
      </c>
      <c r="G27" s="6"/>
      <c r="H27" s="6"/>
    </row>
    <row r="28" spans="1:8" ht="15.75" thickBot="1" x14ac:dyDescent="0.3">
      <c r="A28" s="34" t="s">
        <v>34</v>
      </c>
      <c r="B28" s="28">
        <v>1</v>
      </c>
      <c r="C28" s="37">
        <v>2</v>
      </c>
      <c r="D28" s="29"/>
      <c r="E28" s="33"/>
      <c r="F28" s="6"/>
      <c r="G28" s="6">
        <v>1</v>
      </c>
      <c r="H28" s="6"/>
    </row>
    <row r="30" spans="1:8" x14ac:dyDescent="0.25">
      <c r="A30" s="2" t="s">
        <v>54</v>
      </c>
      <c r="B30">
        <f>SUM(B22:B28)</f>
        <v>84</v>
      </c>
      <c r="C30">
        <f t="shared" ref="C30:H30" si="2">SUM(C22:C28)</f>
        <v>24</v>
      </c>
      <c r="D30">
        <f t="shared" si="2"/>
        <v>29</v>
      </c>
      <c r="E30">
        <f t="shared" si="2"/>
        <v>22</v>
      </c>
      <c r="F30">
        <f t="shared" si="2"/>
        <v>17</v>
      </c>
      <c r="G30">
        <f t="shared" si="2"/>
        <v>17</v>
      </c>
      <c r="H30">
        <f t="shared" si="2"/>
        <v>29</v>
      </c>
    </row>
    <row r="31" spans="1:8" x14ac:dyDescent="0.25">
      <c r="B31" s="8">
        <f>B30/SUM($B$13:$H$13)</f>
        <v>0.1099476439790576</v>
      </c>
      <c r="C31" s="8">
        <f t="shared" ref="C31" si="3">C30/SUM($B$13:$H$13)</f>
        <v>3.1413612565445025E-2</v>
      </c>
      <c r="D31" s="8">
        <f t="shared" ref="D31" si="4">D30/SUM($B$13:$H$13)</f>
        <v>3.7958115183246072E-2</v>
      </c>
      <c r="E31" s="8">
        <f t="shared" ref="E31" si="5">E30/SUM($B$13:$H$13)</f>
        <v>2.8795811518324606E-2</v>
      </c>
      <c r="F31" s="8">
        <f t="shared" ref="F31" si="6">F30/SUM($B$13:$H$13)</f>
        <v>2.2251308900523559E-2</v>
      </c>
      <c r="G31" s="8">
        <f t="shared" ref="G31" si="7">G30/SUM($B$13:$H$13)</f>
        <v>2.2251308900523559E-2</v>
      </c>
      <c r="H31" s="8">
        <f t="shared" ref="H31" si="8">H30/SUM($B$13:$H$13)</f>
        <v>3.7958115183246072E-2</v>
      </c>
    </row>
    <row r="33" spans="1:2" x14ac:dyDescent="0.25">
      <c r="A33" t="s">
        <v>72</v>
      </c>
      <c r="B33">
        <f>SUM(B26:B28)+SUM(C26:C28)+SUM(D26:D28)+E28</f>
        <v>38</v>
      </c>
    </row>
    <row r="34" spans="1:2" x14ac:dyDescent="0.25">
      <c r="B34" s="8">
        <f>B33/SUM(B30:H30)</f>
        <v>0.17117117117117117</v>
      </c>
    </row>
  </sheetData>
  <conditionalFormatting sqref="B5:H11">
    <cfRule type="colorScale" priority="2">
      <colorScale>
        <cfvo type="min"/>
        <cfvo type="max"/>
        <color rgb="FFFCFCFF"/>
        <color rgb="FF63BE7B"/>
      </colorScale>
    </cfRule>
  </conditionalFormatting>
  <conditionalFormatting sqref="B21:H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9ED7-C71E-4ECE-BF92-65AFFD3838A8}">
  <dimension ref="A1:E11"/>
  <sheetViews>
    <sheetView workbookViewId="0">
      <selection activeCell="A9" sqref="A9:D9"/>
    </sheetView>
  </sheetViews>
  <sheetFormatPr defaultRowHeight="15" x14ac:dyDescent="0.25"/>
  <cols>
    <col min="1" max="1" width="28.28515625" bestFit="1" customWidth="1"/>
    <col min="2" max="2" width="17.85546875" bestFit="1" customWidth="1"/>
    <col min="3" max="3" width="15.140625" bestFit="1" customWidth="1"/>
    <col min="4" max="4" width="11.5703125" bestFit="1" customWidth="1"/>
    <col min="5" max="5" width="11.28515625" bestFit="1" customWidth="1"/>
  </cols>
  <sheetData>
    <row r="1" spans="1:5" x14ac:dyDescent="0.25">
      <c r="A1" s="1" t="s">
        <v>1</v>
      </c>
      <c r="B1" t="s">
        <v>69</v>
      </c>
    </row>
    <row r="2" spans="1:5" x14ac:dyDescent="0.25">
      <c r="A2" s="1" t="s">
        <v>44</v>
      </c>
      <c r="B2" t="s">
        <v>46</v>
      </c>
    </row>
    <row r="4" spans="1:5" x14ac:dyDescent="0.25">
      <c r="A4" s="1" t="s">
        <v>24</v>
      </c>
      <c r="B4" s="1" t="s">
        <v>23</v>
      </c>
    </row>
    <row r="5" spans="1:5" x14ac:dyDescent="0.25">
      <c r="A5" s="1" t="s">
        <v>21</v>
      </c>
      <c r="B5" t="s">
        <v>13</v>
      </c>
      <c r="C5" t="s">
        <v>6</v>
      </c>
      <c r="D5" t="s">
        <v>9</v>
      </c>
      <c r="E5" t="s">
        <v>22</v>
      </c>
    </row>
    <row r="6" spans="1:5" x14ac:dyDescent="0.25">
      <c r="A6" s="2" t="s">
        <v>7</v>
      </c>
      <c r="B6" s="6">
        <v>157</v>
      </c>
      <c r="C6" s="6">
        <v>14</v>
      </c>
      <c r="D6" s="6">
        <v>357</v>
      </c>
      <c r="E6" s="6">
        <v>528</v>
      </c>
    </row>
    <row r="7" spans="1:5" x14ac:dyDescent="0.25">
      <c r="A7" s="2" t="s">
        <v>10</v>
      </c>
      <c r="B7" s="6">
        <v>20</v>
      </c>
      <c r="C7" s="6"/>
      <c r="D7" s="6">
        <v>73</v>
      </c>
      <c r="E7" s="6">
        <v>93</v>
      </c>
    </row>
    <row r="8" spans="1:5" x14ac:dyDescent="0.25">
      <c r="A8" s="2" t="s">
        <v>11</v>
      </c>
      <c r="B8" s="6">
        <v>14</v>
      </c>
      <c r="C8" s="6"/>
      <c r="D8" s="6">
        <v>18</v>
      </c>
      <c r="E8" s="6">
        <v>32</v>
      </c>
    </row>
    <row r="9" spans="1:5" x14ac:dyDescent="0.25">
      <c r="A9" s="2" t="s">
        <v>8</v>
      </c>
      <c r="B9" s="6">
        <v>27</v>
      </c>
      <c r="C9" s="6">
        <v>2</v>
      </c>
      <c r="D9" s="6">
        <v>155</v>
      </c>
      <c r="E9" s="6">
        <v>184</v>
      </c>
    </row>
    <row r="10" spans="1:5" x14ac:dyDescent="0.25">
      <c r="A10" s="2" t="s">
        <v>12</v>
      </c>
      <c r="B10" s="6">
        <v>6</v>
      </c>
      <c r="C10" s="6"/>
      <c r="D10" s="6">
        <v>15</v>
      </c>
      <c r="E10" s="6">
        <v>21</v>
      </c>
    </row>
    <row r="11" spans="1:5" x14ac:dyDescent="0.25">
      <c r="A11" s="2" t="s">
        <v>22</v>
      </c>
      <c r="B11" s="6">
        <v>224</v>
      </c>
      <c r="C11" s="6">
        <v>16</v>
      </c>
      <c r="D11" s="6">
        <v>618</v>
      </c>
      <c r="E11" s="6">
        <v>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96E8-99C2-4E7C-8416-34CE748D13BC}">
  <dimension ref="B2:T49"/>
  <sheetViews>
    <sheetView workbookViewId="0">
      <selection activeCell="C13" sqref="C13"/>
    </sheetView>
  </sheetViews>
  <sheetFormatPr defaultColWidth="6.140625" defaultRowHeight="15" x14ac:dyDescent="0.25"/>
  <cols>
    <col min="2" max="2" width="49" bestFit="1" customWidth="1"/>
    <col min="6" max="6" width="8.5703125" bestFit="1" customWidth="1"/>
    <col min="12" max="12" width="15.140625" customWidth="1"/>
  </cols>
  <sheetData>
    <row r="2" spans="2:20" x14ac:dyDescent="0.25">
      <c r="C2">
        <f>SUM(C5:C8)</f>
        <v>1730</v>
      </c>
      <c r="D2">
        <f>SUM(D5:D8)</f>
        <v>1927</v>
      </c>
      <c r="F2">
        <f>C2/C10</f>
        <v>0.47306535411539513</v>
      </c>
      <c r="G2">
        <f>D2/C10</f>
        <v>0.52693464588460481</v>
      </c>
    </row>
    <row r="4" spans="2:20" x14ac:dyDescent="0.25">
      <c r="C4" t="s">
        <v>46</v>
      </c>
      <c r="D4" t="s">
        <v>48</v>
      </c>
    </row>
    <row r="5" spans="2:20" x14ac:dyDescent="0.25">
      <c r="B5" t="s">
        <v>14</v>
      </c>
      <c r="C5" s="44">
        <v>872</v>
      </c>
      <c r="D5" s="44">
        <v>1567</v>
      </c>
      <c r="E5" s="8">
        <f>C5/$C$10</f>
        <v>0.23844681432868473</v>
      </c>
      <c r="F5" s="8">
        <f>D5/$C$10</f>
        <v>0.42849330051955153</v>
      </c>
      <c r="G5" s="48"/>
      <c r="H5" s="8">
        <f>C5/SUM(C5:D5)</f>
        <v>0.35752357523575234</v>
      </c>
      <c r="J5" s="8">
        <f>SUM(C5:D5)/$C$10</f>
        <v>0.66694011484823623</v>
      </c>
      <c r="L5" s="54">
        <f>J5*H5</f>
        <v>0.2384468143286847</v>
      </c>
    </row>
    <row r="6" spans="2:20" x14ac:dyDescent="0.25">
      <c r="B6" s="2" t="s">
        <v>79</v>
      </c>
      <c r="C6" s="6">
        <v>528</v>
      </c>
      <c r="D6" s="6">
        <v>236</v>
      </c>
      <c r="E6" s="8">
        <f t="shared" ref="E6:E8" si="0">C6/$C$10</f>
        <v>0.14438063986874489</v>
      </c>
      <c r="F6" s="53">
        <f t="shared" ref="F6:F8" si="1">D6/$C$10</f>
        <v>6.4533770850423847E-2</v>
      </c>
      <c r="G6" s="50"/>
      <c r="H6" s="8">
        <f t="shared" ref="H6:H8" si="2">C6/SUM(C6:D6)</f>
        <v>0.69109947643979053</v>
      </c>
      <c r="J6" s="8">
        <f t="shared" ref="J6:J8" si="3">SUM(C6:D6)/$C$10</f>
        <v>0.20891441071916872</v>
      </c>
      <c r="L6" s="54">
        <f t="shared" ref="L6:L8" si="4">J6*H6</f>
        <v>0.14438063986874486</v>
      </c>
    </row>
    <row r="7" spans="2:20" x14ac:dyDescent="0.25">
      <c r="B7" s="2" t="s">
        <v>80</v>
      </c>
      <c r="C7" s="6">
        <v>184</v>
      </c>
      <c r="D7" s="6">
        <v>38</v>
      </c>
      <c r="E7" s="8">
        <f t="shared" si="0"/>
        <v>5.0314465408805034E-2</v>
      </c>
      <c r="F7" s="53">
        <f t="shared" si="1"/>
        <v>1.0391030899644518E-2</v>
      </c>
      <c r="G7" s="46"/>
      <c r="H7" s="8">
        <f t="shared" si="2"/>
        <v>0.8288288288288288</v>
      </c>
      <c r="J7" s="8">
        <f t="shared" si="3"/>
        <v>6.0705496308449548E-2</v>
      </c>
      <c r="L7" s="54">
        <f t="shared" si="4"/>
        <v>5.0314465408805027E-2</v>
      </c>
    </row>
    <row r="8" spans="2:20" x14ac:dyDescent="0.25">
      <c r="B8" s="2" t="s">
        <v>81</v>
      </c>
      <c r="C8">
        <v>146</v>
      </c>
      <c r="D8">
        <v>86</v>
      </c>
      <c r="E8" s="8">
        <f t="shared" si="0"/>
        <v>3.9923434509160513E-2</v>
      </c>
      <c r="F8" s="53">
        <f t="shared" si="1"/>
        <v>2.351654361498496E-2</v>
      </c>
      <c r="G8" s="51"/>
      <c r="H8" s="8">
        <f t="shared" si="2"/>
        <v>0.62931034482758619</v>
      </c>
      <c r="J8" s="8">
        <f t="shared" si="3"/>
        <v>6.343997812414548E-2</v>
      </c>
      <c r="L8" s="54">
        <f t="shared" si="4"/>
        <v>3.9923434509160513E-2</v>
      </c>
    </row>
    <row r="10" spans="2:20" x14ac:dyDescent="0.25">
      <c r="B10" s="2" t="s">
        <v>54</v>
      </c>
      <c r="C10">
        <v>3657</v>
      </c>
    </row>
    <row r="12" spans="2:20" x14ac:dyDescent="0.25">
      <c r="C12" s="2"/>
      <c r="D12" s="2"/>
      <c r="E12" s="2"/>
    </row>
    <row r="13" spans="2:20" x14ac:dyDescent="0.25">
      <c r="B13" s="2" t="s">
        <v>80</v>
      </c>
      <c r="F13" s="46"/>
      <c r="G13" s="46"/>
      <c r="H13" s="46"/>
      <c r="I13" s="46"/>
      <c r="J13" s="46"/>
      <c r="K13" s="22"/>
      <c r="L13" s="49"/>
      <c r="M13" s="49"/>
      <c r="N13" s="52"/>
      <c r="O13" s="52"/>
      <c r="P13" s="39"/>
      <c r="Q13" s="39"/>
      <c r="R13" s="39"/>
      <c r="S13" s="39"/>
    </row>
    <row r="14" spans="2:20" x14ac:dyDescent="0.25">
      <c r="B14" s="2" t="s">
        <v>79</v>
      </c>
      <c r="F14" s="50"/>
      <c r="G14" s="50"/>
      <c r="H14" s="50"/>
      <c r="I14" s="50"/>
      <c r="J14" s="50"/>
      <c r="K14" s="49"/>
      <c r="L14" s="49"/>
      <c r="M14" s="49"/>
      <c r="N14" s="52"/>
      <c r="O14" s="52"/>
      <c r="P14" s="39"/>
      <c r="Q14" s="39"/>
      <c r="R14" s="39"/>
      <c r="S14" s="39"/>
      <c r="T14" s="39"/>
    </row>
    <row r="15" spans="2:20" x14ac:dyDescent="0.25">
      <c r="B15" s="2" t="s">
        <v>81</v>
      </c>
      <c r="F15" s="50"/>
      <c r="G15" s="50"/>
      <c r="H15" s="50"/>
      <c r="I15" s="50"/>
      <c r="J15" s="50"/>
      <c r="K15" s="49"/>
      <c r="L15" s="49"/>
      <c r="M15" s="52"/>
      <c r="N15" s="52"/>
      <c r="O15" s="52"/>
      <c r="P15" s="39"/>
      <c r="Q15" s="39"/>
      <c r="R15" s="39"/>
      <c r="S15" s="39"/>
    </row>
    <row r="16" spans="2:20" x14ac:dyDescent="0.25">
      <c r="F16" s="50"/>
      <c r="G16" s="50"/>
      <c r="H16" s="50"/>
      <c r="I16" s="50"/>
      <c r="J16" s="45"/>
      <c r="K16" s="52"/>
      <c r="L16" s="52"/>
      <c r="M16" s="52"/>
      <c r="N16" s="52"/>
      <c r="O16" s="52"/>
    </row>
    <row r="17" spans="6:15" x14ac:dyDescent="0.25">
      <c r="F17" s="51"/>
      <c r="G17" s="51"/>
      <c r="H17" s="51"/>
      <c r="I17" s="51"/>
      <c r="J17" s="45"/>
      <c r="K17" s="52"/>
      <c r="L17" s="52"/>
      <c r="M17" s="52"/>
      <c r="N17" s="52"/>
      <c r="O17" s="52"/>
    </row>
    <row r="18" spans="6:15" x14ac:dyDescent="0.25">
      <c r="F18" s="48"/>
      <c r="G18" s="48"/>
      <c r="H18" s="48"/>
      <c r="I18" s="48"/>
      <c r="J18" s="48"/>
      <c r="K18" s="52"/>
      <c r="L18" s="52"/>
      <c r="M18" s="52"/>
      <c r="N18" s="52"/>
      <c r="O18" s="52"/>
    </row>
    <row r="19" spans="6:15" x14ac:dyDescent="0.25">
      <c r="F19" s="48"/>
      <c r="G19" s="48"/>
      <c r="H19" s="48"/>
      <c r="I19" s="48"/>
      <c r="J19" s="48"/>
      <c r="K19" s="52"/>
      <c r="L19" s="52"/>
      <c r="M19" s="52"/>
      <c r="N19" s="52"/>
      <c r="O19" s="52"/>
    </row>
    <row r="20" spans="6:15" x14ac:dyDescent="0.25">
      <c r="F20" s="48"/>
      <c r="G20" s="48"/>
      <c r="H20" s="48"/>
      <c r="I20" s="48"/>
      <c r="J20" s="48"/>
      <c r="K20" s="52"/>
      <c r="L20" s="52"/>
      <c r="M20" s="52"/>
      <c r="N20" s="52"/>
      <c r="O20" s="52"/>
    </row>
    <row r="21" spans="6:15" x14ac:dyDescent="0.25">
      <c r="F21" s="48"/>
      <c r="G21" s="48"/>
      <c r="H21" s="48"/>
      <c r="I21" s="48"/>
      <c r="J21" s="48"/>
      <c r="K21" s="52"/>
      <c r="L21" s="52"/>
      <c r="M21" s="52"/>
      <c r="N21" s="52"/>
      <c r="O21" s="52"/>
    </row>
    <row r="22" spans="6:15" x14ac:dyDescent="0.25">
      <c r="F22" s="48"/>
      <c r="G22" s="48"/>
      <c r="H22" s="48"/>
      <c r="I22" s="48"/>
      <c r="J22" s="52"/>
      <c r="K22" s="52"/>
      <c r="L22" s="52"/>
      <c r="M22" s="52"/>
      <c r="N22" s="52"/>
      <c r="O22" s="52"/>
    </row>
    <row r="23" spans="6:15" x14ac:dyDescent="0.25"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6:15" x14ac:dyDescent="0.25">
      <c r="F24" s="39"/>
      <c r="G24" s="39"/>
      <c r="H24" s="39"/>
      <c r="I24" s="39"/>
      <c r="J24" s="39"/>
    </row>
    <row r="28" spans="6:15" x14ac:dyDescent="0.25">
      <c r="F28" s="46"/>
      <c r="G28" s="46"/>
      <c r="H28" s="46"/>
      <c r="I28" s="46"/>
      <c r="J28" s="46"/>
      <c r="K28" s="46"/>
      <c r="L28" s="51"/>
      <c r="M28" s="51"/>
      <c r="N28" s="51"/>
      <c r="O28" s="51"/>
    </row>
    <row r="29" spans="6:15" x14ac:dyDescent="0.25">
      <c r="F29" s="50"/>
      <c r="G29" s="50"/>
      <c r="H29" s="50"/>
      <c r="I29" s="47"/>
      <c r="J29" s="47"/>
      <c r="K29" s="47"/>
      <c r="L29" s="47"/>
      <c r="M29" s="47"/>
      <c r="N29" s="51"/>
      <c r="O29" s="51"/>
    </row>
    <row r="30" spans="6:15" x14ac:dyDescent="0.25">
      <c r="F30" s="50"/>
      <c r="G30" s="50"/>
      <c r="H30" s="50"/>
      <c r="I30" s="47"/>
      <c r="J30" s="47"/>
      <c r="K30" s="47"/>
      <c r="L30" s="47"/>
      <c r="M30" s="47"/>
      <c r="N30" s="47"/>
      <c r="O30" s="47"/>
    </row>
    <row r="31" spans="6:15" x14ac:dyDescent="0.25">
      <c r="F31" s="50"/>
      <c r="G31" s="50"/>
      <c r="H31" s="50"/>
      <c r="I31" s="47"/>
      <c r="J31" s="47"/>
      <c r="K31" s="47"/>
      <c r="L31" s="47"/>
      <c r="M31" s="47"/>
      <c r="N31" s="47"/>
      <c r="O31" s="47"/>
    </row>
    <row r="32" spans="6:15" x14ac:dyDescent="0.25">
      <c r="F32" s="50"/>
      <c r="G32" s="50"/>
      <c r="H32" s="47"/>
      <c r="I32" s="47"/>
      <c r="J32" s="47"/>
      <c r="K32" s="47"/>
      <c r="L32" s="47"/>
      <c r="M32" s="47"/>
      <c r="N32" s="47"/>
      <c r="O32" s="47"/>
    </row>
    <row r="33" spans="3:15" x14ac:dyDescent="0.25">
      <c r="F33" s="50"/>
      <c r="G33" s="50"/>
      <c r="H33" s="47"/>
      <c r="I33" s="47"/>
      <c r="J33" s="47"/>
      <c r="K33" s="47"/>
      <c r="L33" s="47"/>
      <c r="M33" s="47"/>
      <c r="N33" s="47"/>
      <c r="O33" s="47"/>
    </row>
    <row r="34" spans="3:15" x14ac:dyDescent="0.25">
      <c r="F34" s="50"/>
      <c r="G34" s="50"/>
      <c r="H34" s="47"/>
      <c r="I34" s="47"/>
      <c r="J34" s="47"/>
      <c r="K34" s="47"/>
      <c r="L34" s="47"/>
      <c r="M34" s="47"/>
      <c r="N34" s="47"/>
      <c r="O34" s="47"/>
    </row>
    <row r="35" spans="3:15" x14ac:dyDescent="0.25">
      <c r="F35" s="50"/>
      <c r="G35" s="50"/>
      <c r="H35" s="47"/>
      <c r="I35" s="47"/>
      <c r="J35" s="47"/>
      <c r="K35" s="47"/>
      <c r="L35" s="47"/>
      <c r="M35" s="47"/>
      <c r="N35" s="47"/>
      <c r="O35" s="47"/>
    </row>
    <row r="36" spans="3:15" x14ac:dyDescent="0.25">
      <c r="F36" s="50"/>
      <c r="G36" s="50"/>
      <c r="H36" s="47"/>
      <c r="I36" s="47"/>
      <c r="J36" s="47"/>
      <c r="K36" s="47"/>
      <c r="L36" s="47"/>
      <c r="M36" s="47"/>
      <c r="N36" s="47"/>
      <c r="O36" s="47"/>
    </row>
    <row r="37" spans="3:15" x14ac:dyDescent="0.25">
      <c r="F37" s="50"/>
      <c r="G37" s="50"/>
      <c r="H37" s="47"/>
      <c r="I37" s="47"/>
      <c r="J37" s="47"/>
      <c r="K37" s="47"/>
      <c r="L37" s="47"/>
      <c r="M37" s="47"/>
      <c r="N37" s="47"/>
      <c r="O37" s="47"/>
    </row>
    <row r="41" spans="3:15" x14ac:dyDescent="0.25">
      <c r="C41" s="50"/>
      <c r="D41" s="50"/>
      <c r="E41" s="50"/>
    </row>
    <row r="42" spans="3:15" x14ac:dyDescent="0.25">
      <c r="C42" s="50"/>
      <c r="D42" s="50"/>
      <c r="E42" s="50"/>
    </row>
    <row r="43" spans="3:15" x14ac:dyDescent="0.25">
      <c r="C43" s="50"/>
      <c r="D43" s="50"/>
      <c r="E43" s="50"/>
    </row>
    <row r="44" spans="3:15" x14ac:dyDescent="0.25">
      <c r="C44" s="50"/>
      <c r="D44" s="50"/>
      <c r="E44" s="39"/>
    </row>
    <row r="45" spans="3:15" x14ac:dyDescent="0.25">
      <c r="C45" s="50"/>
      <c r="D45" s="50"/>
      <c r="E45" s="39"/>
    </row>
    <row r="46" spans="3:15" x14ac:dyDescent="0.25">
      <c r="C46" s="50"/>
      <c r="D46" s="50"/>
      <c r="E46" s="39"/>
    </row>
    <row r="47" spans="3:15" x14ac:dyDescent="0.25">
      <c r="C47" s="50"/>
      <c r="D47" s="50"/>
      <c r="E47" s="39"/>
    </row>
    <row r="48" spans="3:15" x14ac:dyDescent="0.25">
      <c r="C48" s="50"/>
      <c r="D48" s="50"/>
      <c r="E48" s="39"/>
    </row>
    <row r="49" spans="3:5" x14ac:dyDescent="0.25">
      <c r="C49" s="50"/>
      <c r="D49" s="50"/>
      <c r="E49" s="3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Coding</vt:lpstr>
      <vt:lpstr>Findings_revised</vt:lpstr>
      <vt:lpstr>PresumedPrison</vt:lpstr>
      <vt:lpstr>departures</vt:lpstr>
      <vt:lpstr>pivot</vt:lpstr>
      <vt:lpstr>Sheet2</vt:lpstr>
      <vt:lpstr>Acq-str</vt:lpstr>
      <vt:lpstr>Sheet1</vt:lpstr>
      <vt:lpstr>Sheet3</vt:lpstr>
      <vt:lpstr>graphic</vt:lpstr>
      <vt:lpstr>Sheet5</vt:lpstr>
      <vt:lpstr>sentencing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Webster, MaryJo</cp:lastModifiedBy>
  <cp:lastPrinted>2018-11-20T22:05:36Z</cp:lastPrinted>
  <dcterms:created xsi:type="dcterms:W3CDTF">2018-11-06T18:49:26Z</dcterms:created>
  <dcterms:modified xsi:type="dcterms:W3CDTF">2018-11-29T22:40:24Z</dcterms:modified>
</cp:coreProperties>
</file>