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bstmj\OneDrive - Star Tribune\Rprojects\TeachingR\examples\"/>
    </mc:Choice>
  </mc:AlternateContent>
  <xr:revisionPtr revIDLastSave="428" documentId="4D43DE82D2F6AFC95D05F6C69F291305421408F4" xr6:coauthVersionLast="40" xr6:coauthVersionMax="40" xr10:uidLastSave="{58383E13-B562-496D-9FD7-4B4F5D97AFE2}"/>
  <bookViews>
    <workbookView xWindow="-110" yWindow="-110" windowWidth="19420" windowHeight="10420" activeTab="3" xr2:uid="{00000000-000D-0000-FFFF-FFFF00000000}"/>
  </bookViews>
  <sheets>
    <sheet name="OtherMetrics" sheetId="1" r:id="rId1"/>
    <sheet name="PPSF" sheetId="2" r:id="rId2"/>
    <sheet name="HotIndex" sheetId="3" r:id="rId3"/>
    <sheet name="Sheet2" sheetId="10" r:id="rId4"/>
    <sheet name="PPSF adjusted" sheetId="8" r:id="rId5"/>
    <sheet name="Sheet3" sheetId="9" r:id="rId6"/>
    <sheet name="DaysOnMarket" sheetId="6" r:id="rId7"/>
    <sheet name="Sheet1" sheetId="4" r:id="rId8"/>
    <sheet name="CPI" sheetId="7" r:id="rId9"/>
  </sheets>
  <definedNames>
    <definedName name="_xlnm._FilterDatabase" localSheetId="2" hidden="1">HotIndex!$A$3:$BA$106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3" l="1"/>
  <c r="C111" i="10" l="1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3" i="10"/>
  <c r="T95" i="8" l="1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T53" i="8"/>
  <c r="AI53" i="8" s="1"/>
  <c r="AJ53" i="8" s="1"/>
  <c r="AK85" i="8" l="1"/>
  <c r="AL85" i="8" s="1"/>
  <c r="AK4" i="8"/>
  <c r="AL4" i="8" s="1"/>
  <c r="AK82" i="8"/>
  <c r="AL82" i="8" s="1"/>
  <c r="AK86" i="8"/>
  <c r="AL86" i="8" s="1"/>
  <c r="AK62" i="8"/>
  <c r="AL62" i="8" s="1"/>
  <c r="AK76" i="8"/>
  <c r="AL76" i="8" s="1"/>
  <c r="AK106" i="8"/>
  <c r="AL106" i="8" s="1"/>
  <c r="AK30" i="8"/>
  <c r="AL30" i="8" s="1"/>
  <c r="AK34" i="8"/>
  <c r="AL34" i="8" s="1"/>
  <c r="AK26" i="8"/>
  <c r="AL26" i="8" s="1"/>
  <c r="AK80" i="8"/>
  <c r="AL80" i="8" s="1"/>
  <c r="AK94" i="8"/>
  <c r="AL94" i="8" s="1"/>
  <c r="AK19" i="8"/>
  <c r="AL19" i="8" s="1"/>
  <c r="AK97" i="8"/>
  <c r="AL97" i="8" s="1"/>
  <c r="AK21" i="8"/>
  <c r="AL21" i="8" s="1"/>
  <c r="AK59" i="8"/>
  <c r="AL59" i="8" s="1"/>
  <c r="AK92" i="8"/>
  <c r="AL92" i="8" s="1"/>
  <c r="AK53" i="8"/>
  <c r="AL53" i="8" s="1"/>
  <c r="AK43" i="8"/>
  <c r="AL43" i="8" s="1"/>
  <c r="AI36" i="8"/>
  <c r="AJ36" i="8" s="1"/>
  <c r="AK69" i="8"/>
  <c r="AL69" i="8" s="1"/>
  <c r="AK10" i="8"/>
  <c r="AL10" i="8" s="1"/>
  <c r="AK73" i="8"/>
  <c r="AL73" i="8" s="1"/>
  <c r="AK23" i="8"/>
  <c r="AL23" i="8" s="1"/>
  <c r="AK75" i="8"/>
  <c r="AL75" i="8" s="1"/>
  <c r="AK7" i="8"/>
  <c r="AL7" i="8" s="1"/>
  <c r="AK52" i="8"/>
  <c r="AL52" i="8" s="1"/>
  <c r="AK83" i="8"/>
  <c r="AL83" i="8" s="1"/>
  <c r="AK50" i="8"/>
  <c r="AL50" i="8" s="1"/>
  <c r="AK104" i="8"/>
  <c r="AL104" i="8" s="1"/>
  <c r="AK47" i="8"/>
  <c r="AL47" i="8" s="1"/>
  <c r="AK5" i="8"/>
  <c r="AL5" i="8" s="1"/>
  <c r="AI86" i="8"/>
  <c r="AJ86" i="8" s="1"/>
  <c r="AK67" i="8"/>
  <c r="AL67" i="8" s="1"/>
  <c r="AK12" i="8"/>
  <c r="AL12" i="8" s="1"/>
  <c r="AK24" i="8"/>
  <c r="AL24" i="8" s="1"/>
  <c r="AK6" i="8"/>
  <c r="AL6" i="8" s="1"/>
  <c r="AK46" i="8"/>
  <c r="AL46" i="8" s="1"/>
  <c r="AK57" i="8"/>
  <c r="AL57" i="8" s="1"/>
  <c r="AK96" i="8"/>
  <c r="AL96" i="8" s="1"/>
  <c r="AI68" i="8"/>
  <c r="AJ68" i="8" s="1"/>
  <c r="AK8" i="8"/>
  <c r="AL8" i="8" s="1"/>
  <c r="AK13" i="8"/>
  <c r="AL13" i="8" s="1"/>
  <c r="AK87" i="8"/>
  <c r="AL87" i="8" s="1"/>
  <c r="AK66" i="8"/>
  <c r="AL66" i="8" s="1"/>
  <c r="AK29" i="8"/>
  <c r="AL29" i="8" s="1"/>
  <c r="AK56" i="8"/>
  <c r="AL56" i="8" s="1"/>
  <c r="AK90" i="8"/>
  <c r="AL90" i="8" s="1"/>
  <c r="AK9" i="8"/>
  <c r="AL9" i="8" s="1"/>
  <c r="AK11" i="8"/>
  <c r="AL11" i="8" s="1"/>
  <c r="AK17" i="8"/>
  <c r="AL17" i="8" s="1"/>
  <c r="AK74" i="8"/>
  <c r="AL74" i="8" s="1"/>
  <c r="AK68" i="8"/>
  <c r="AL68" i="8" s="1"/>
  <c r="AK39" i="8"/>
  <c r="AL39" i="8" s="1"/>
  <c r="AK55" i="8"/>
  <c r="AL55" i="8" s="1"/>
  <c r="AK81" i="8"/>
  <c r="AL81" i="8" s="1"/>
  <c r="AK27" i="8"/>
  <c r="AL27" i="8" s="1"/>
  <c r="AK51" i="8"/>
  <c r="AL51" i="8" s="1"/>
  <c r="AK95" i="8"/>
  <c r="AL95" i="8" s="1"/>
  <c r="AK72" i="8"/>
  <c r="AL72" i="8" s="1"/>
  <c r="AK37" i="8"/>
  <c r="AL37" i="8" s="1"/>
  <c r="AK36" i="8"/>
  <c r="AL36" i="8" s="1"/>
  <c r="AK58" i="8"/>
  <c r="AL58" i="8" s="1"/>
  <c r="AK63" i="8"/>
  <c r="AL63" i="8" s="1"/>
  <c r="AK49" i="8"/>
  <c r="AL49" i="8" s="1"/>
  <c r="AK100" i="8"/>
  <c r="AL100" i="8" s="1"/>
  <c r="AK32" i="8"/>
  <c r="AL32" i="8" s="1"/>
  <c r="AK102" i="8"/>
  <c r="AL102" i="8" s="1"/>
  <c r="AK77" i="8"/>
  <c r="AL77" i="8" s="1"/>
  <c r="AI63" i="8"/>
  <c r="AJ63" i="8" s="1"/>
  <c r="AI83" i="8"/>
  <c r="AJ83" i="8" s="1"/>
  <c r="AI102" i="8"/>
  <c r="AJ102" i="8" s="1"/>
  <c r="AI76" i="8"/>
  <c r="AJ76" i="8" s="1"/>
  <c r="AI30" i="8"/>
  <c r="AJ30" i="8" s="1"/>
  <c r="AI26" i="8"/>
  <c r="AJ26" i="8" s="1"/>
  <c r="AI39" i="8"/>
  <c r="AJ39" i="8" s="1"/>
  <c r="AI21" i="8"/>
  <c r="AJ21" i="8" s="1"/>
  <c r="AI81" i="8"/>
  <c r="AJ81" i="8" s="1"/>
  <c r="AI95" i="8"/>
  <c r="AJ95" i="8" s="1"/>
  <c r="AI90" i="8"/>
  <c r="AJ90" i="8" s="1"/>
  <c r="AK15" i="8"/>
  <c r="AL15" i="8" s="1"/>
  <c r="AK35" i="8"/>
  <c r="AL35" i="8" s="1"/>
  <c r="AK61" i="8"/>
  <c r="AL61" i="8" s="1"/>
  <c r="AK22" i="8"/>
  <c r="AL22" i="8" s="1"/>
  <c r="AK28" i="8"/>
  <c r="AL28" i="8" s="1"/>
  <c r="AK20" i="8"/>
  <c r="AL20" i="8" s="1"/>
  <c r="AK79" i="8"/>
  <c r="AL79" i="8" s="1"/>
  <c r="AK70" i="8"/>
  <c r="AL70" i="8" s="1"/>
  <c r="AK25" i="8"/>
  <c r="AL25" i="8" s="1"/>
  <c r="AK89" i="8"/>
  <c r="AL89" i="8" s="1"/>
  <c r="AK60" i="8"/>
  <c r="AL60" i="8" s="1"/>
  <c r="AK64" i="8"/>
  <c r="AL64" i="8" s="1"/>
  <c r="AK105" i="8"/>
  <c r="AL105" i="8" s="1"/>
  <c r="AK65" i="8"/>
  <c r="AL65" i="8" s="1"/>
  <c r="AK40" i="8"/>
  <c r="AL40" i="8" s="1"/>
  <c r="AK88" i="8"/>
  <c r="AL88" i="8" s="1"/>
  <c r="AK103" i="8"/>
  <c r="AL103" i="8" s="1"/>
  <c r="AK41" i="8"/>
  <c r="AL41" i="8" s="1"/>
  <c r="AK98" i="8"/>
  <c r="AL98" i="8" s="1"/>
  <c r="AK78" i="8"/>
  <c r="AL78" i="8" s="1"/>
  <c r="AK93" i="8"/>
  <c r="AL93" i="8" s="1"/>
  <c r="AK33" i="8"/>
  <c r="AL33" i="8" s="1"/>
  <c r="AK54" i="8"/>
  <c r="AL54" i="8" s="1"/>
  <c r="AK42" i="8"/>
  <c r="AL42" i="8" s="1"/>
  <c r="AK91" i="8"/>
  <c r="AL91" i="8" s="1"/>
  <c r="AK16" i="8"/>
  <c r="AL16" i="8" s="1"/>
  <c r="AK14" i="8"/>
  <c r="AL14" i="8" s="1"/>
  <c r="AK31" i="8"/>
  <c r="AL31" i="8" s="1"/>
  <c r="AK45" i="8"/>
  <c r="AL45" i="8" s="1"/>
  <c r="AK99" i="8"/>
  <c r="AL99" i="8" s="1"/>
  <c r="AK48" i="8"/>
  <c r="AL48" i="8" s="1"/>
  <c r="AK38" i="8"/>
  <c r="AL38" i="8" s="1"/>
  <c r="AK71" i="8"/>
  <c r="AL71" i="8" s="1"/>
  <c r="AI43" i="8"/>
  <c r="AJ43" i="8" s="1"/>
  <c r="AI72" i="8"/>
  <c r="AJ72" i="8" s="1"/>
  <c r="AI73" i="8"/>
  <c r="AJ73" i="8" s="1"/>
  <c r="AI7" i="8"/>
  <c r="AJ7" i="8" s="1"/>
  <c r="AI52" i="8"/>
  <c r="AJ52" i="8" s="1"/>
  <c r="AI15" i="8"/>
  <c r="AJ15" i="8" s="1"/>
  <c r="AI98" i="8"/>
  <c r="AJ98" i="8" s="1"/>
  <c r="AI61" i="8"/>
  <c r="AJ61" i="8" s="1"/>
  <c r="AI93" i="8"/>
  <c r="AJ93" i="8" s="1"/>
  <c r="AI12" i="8"/>
  <c r="AJ12" i="8" s="1"/>
  <c r="AI22" i="8"/>
  <c r="AJ22" i="8" s="1"/>
  <c r="AI46" i="8"/>
  <c r="AJ46" i="8" s="1"/>
  <c r="AI54" i="8"/>
  <c r="AJ54" i="8" s="1"/>
  <c r="AI91" i="8"/>
  <c r="AJ91" i="8" s="1"/>
  <c r="AI16" i="8"/>
  <c r="AJ16" i="8" s="1"/>
  <c r="AI57" i="8"/>
  <c r="AJ57" i="8" s="1"/>
  <c r="AI70" i="8"/>
  <c r="AJ70" i="8" s="1"/>
  <c r="AI89" i="8"/>
  <c r="AJ89" i="8" s="1"/>
  <c r="AI45" i="8"/>
  <c r="AJ45" i="8" s="1"/>
  <c r="AI60" i="8"/>
  <c r="AJ60" i="8" s="1"/>
  <c r="AI38" i="8"/>
  <c r="AJ38" i="8" s="1"/>
  <c r="AI71" i="8"/>
  <c r="AJ71" i="8" s="1"/>
  <c r="AI66" i="8"/>
  <c r="AJ66" i="8" s="1"/>
  <c r="AI40" i="8"/>
  <c r="AJ40" i="8" s="1"/>
  <c r="AI56" i="8"/>
  <c r="AJ56" i="8" s="1"/>
  <c r="AI85" i="8"/>
  <c r="AJ85" i="8" s="1"/>
  <c r="AI23" i="8"/>
  <c r="AJ23" i="8" s="1"/>
  <c r="AI84" i="8"/>
  <c r="AJ84" i="8" s="1"/>
  <c r="AI47" i="8"/>
  <c r="AJ47" i="8" s="1"/>
  <c r="AI5" i="8"/>
  <c r="AJ5" i="8" s="1"/>
  <c r="AI11" i="8"/>
  <c r="AJ11" i="8" s="1"/>
  <c r="AI44" i="8"/>
  <c r="AJ44" i="8" s="1"/>
  <c r="AI94" i="8"/>
  <c r="AJ94" i="8" s="1"/>
  <c r="AI18" i="8"/>
  <c r="AJ18" i="8" s="1"/>
  <c r="AI13" i="8"/>
  <c r="AJ13" i="8" s="1"/>
  <c r="AI97" i="8"/>
  <c r="AJ97" i="8" s="1"/>
  <c r="AI101" i="8"/>
  <c r="AJ101" i="8" s="1"/>
  <c r="AI29" i="8"/>
  <c r="AJ29" i="8" s="1"/>
  <c r="AK44" i="8"/>
  <c r="AL44" i="8" s="1"/>
  <c r="AK84" i="8"/>
  <c r="AL84" i="8" s="1"/>
  <c r="AK18" i="8"/>
  <c r="AL18" i="8" s="1"/>
  <c r="AK101" i="8"/>
  <c r="AL101" i="8" s="1"/>
  <c r="AI103" i="8"/>
  <c r="AJ103" i="8" s="1"/>
  <c r="AI58" i="8"/>
  <c r="AJ58" i="8" s="1"/>
  <c r="AI69" i="8"/>
  <c r="AJ69" i="8" s="1"/>
  <c r="AI10" i="8"/>
  <c r="AJ10" i="8" s="1"/>
  <c r="AI75" i="8"/>
  <c r="AJ75" i="8" s="1"/>
  <c r="AI49" i="8"/>
  <c r="AJ49" i="8" s="1"/>
  <c r="AI37" i="8"/>
  <c r="AJ37" i="8" s="1"/>
  <c r="AI100" i="8"/>
  <c r="AJ100" i="8" s="1"/>
  <c r="AI50" i="8"/>
  <c r="AJ50" i="8" s="1"/>
  <c r="AI32" i="8"/>
  <c r="AJ32" i="8" s="1"/>
  <c r="AI41" i="8"/>
  <c r="AJ41" i="8" s="1"/>
  <c r="AI104" i="8"/>
  <c r="AJ104" i="8" s="1"/>
  <c r="AI35" i="8"/>
  <c r="AJ35" i="8" s="1"/>
  <c r="AI77" i="8"/>
  <c r="AJ77" i="8" s="1"/>
  <c r="AI78" i="8"/>
  <c r="AJ78" i="8" s="1"/>
  <c r="AI9" i="8"/>
  <c r="AJ9" i="8" s="1"/>
  <c r="AI67" i="8"/>
  <c r="AJ67" i="8" s="1"/>
  <c r="AI62" i="8"/>
  <c r="AJ62" i="8" s="1"/>
  <c r="AI33" i="8"/>
  <c r="AJ33" i="8" s="1"/>
  <c r="AI24" i="8"/>
  <c r="AJ24" i="8" s="1"/>
  <c r="AI6" i="8"/>
  <c r="AJ6" i="8" s="1"/>
  <c r="AI106" i="8"/>
  <c r="AJ106" i="8" s="1"/>
  <c r="AI28" i="8"/>
  <c r="AJ28" i="8" s="1"/>
  <c r="AI17" i="8"/>
  <c r="AJ17" i="8" s="1"/>
  <c r="AI42" i="8"/>
  <c r="AJ42" i="8" s="1"/>
  <c r="AI34" i="8"/>
  <c r="AJ34" i="8" s="1"/>
  <c r="AI20" i="8"/>
  <c r="AJ20" i="8" s="1"/>
  <c r="AI80" i="8"/>
  <c r="AJ80" i="8" s="1"/>
  <c r="AI79" i="8"/>
  <c r="AJ79" i="8" s="1"/>
  <c r="AI74" i="8"/>
  <c r="AJ74" i="8" s="1"/>
  <c r="AI14" i="8"/>
  <c r="AJ14" i="8" s="1"/>
  <c r="AI96" i="8"/>
  <c r="AJ96" i="8" s="1"/>
  <c r="AI25" i="8"/>
  <c r="AJ25" i="8" s="1"/>
  <c r="AI19" i="8"/>
  <c r="AJ19" i="8" s="1"/>
  <c r="AI31" i="8"/>
  <c r="AJ31" i="8" s="1"/>
  <c r="AI8" i="8"/>
  <c r="AJ8" i="8" s="1"/>
  <c r="AI99" i="8"/>
  <c r="AJ99" i="8" s="1"/>
  <c r="AI87" i="8"/>
  <c r="AJ87" i="8" s="1"/>
  <c r="AI48" i="8"/>
  <c r="AJ48" i="8" s="1"/>
  <c r="AI55" i="8"/>
  <c r="AJ55" i="8" s="1"/>
  <c r="AI64" i="8"/>
  <c r="AJ64" i="8" s="1"/>
  <c r="AI59" i="8"/>
  <c r="AJ59" i="8" s="1"/>
  <c r="AI105" i="8"/>
  <c r="AJ105" i="8" s="1"/>
  <c r="AI92" i="8"/>
  <c r="AJ92" i="8" s="1"/>
  <c r="AI65" i="8"/>
  <c r="AJ65" i="8" s="1"/>
  <c r="AI27" i="8"/>
  <c r="AJ27" i="8" s="1"/>
  <c r="AI88" i="8"/>
  <c r="AJ88" i="8" s="1"/>
  <c r="AI51" i="8"/>
  <c r="AJ51" i="8" s="1"/>
  <c r="AI82" i="8"/>
  <c r="AJ82" i="8" s="1"/>
  <c r="AI4" i="8"/>
  <c r="AJ4" i="8" s="1"/>
  <c r="BA36" i="3"/>
  <c r="BA27" i="3"/>
  <c r="BA14" i="3"/>
  <c r="BA8" i="3"/>
  <c r="BA40" i="3"/>
  <c r="BA50" i="3"/>
  <c r="BA61" i="3"/>
  <c r="BA39" i="3"/>
  <c r="BA12" i="3"/>
  <c r="BA47" i="3"/>
  <c r="BA22" i="3"/>
  <c r="BA5" i="3"/>
  <c r="BA56" i="3"/>
  <c r="BA10" i="3"/>
  <c r="BA18" i="3"/>
  <c r="BA52" i="3"/>
  <c r="BA78" i="3"/>
  <c r="BA29" i="3"/>
  <c r="BA19" i="3"/>
  <c r="BA90" i="3"/>
  <c r="BA72" i="3"/>
  <c r="BA84" i="3"/>
  <c r="BA51" i="3"/>
  <c r="BA43" i="3"/>
  <c r="BA89" i="3"/>
  <c r="BA82" i="3"/>
  <c r="BA55" i="3"/>
  <c r="BA85" i="3"/>
  <c r="BA24" i="3"/>
  <c r="BA41" i="3"/>
  <c r="BA21" i="3"/>
  <c r="BA30" i="3"/>
  <c r="BA9" i="3"/>
  <c r="BA95" i="3"/>
  <c r="BA17" i="3"/>
  <c r="BA11" i="3"/>
  <c r="BA66" i="3"/>
  <c r="BA97" i="3"/>
  <c r="BA58" i="3"/>
  <c r="BA7" i="3"/>
  <c r="BA69" i="3"/>
  <c r="BA102" i="3"/>
  <c r="BA105" i="3"/>
  <c r="BA25" i="3"/>
  <c r="BA26" i="3"/>
  <c r="BA77" i="3"/>
  <c r="BA4" i="3"/>
  <c r="BA6" i="3"/>
  <c r="BA16" i="3"/>
  <c r="BA38" i="3"/>
  <c r="BA96" i="3"/>
  <c r="BA93" i="3"/>
  <c r="BA65" i="3"/>
  <c r="BA75" i="3"/>
  <c r="BA64" i="3"/>
  <c r="BA13" i="3"/>
  <c r="BA81" i="3"/>
  <c r="BA33" i="3"/>
  <c r="BA71" i="3"/>
  <c r="BA83" i="3"/>
  <c r="BA28" i="3"/>
  <c r="BA70" i="3"/>
  <c r="BA23" i="3"/>
  <c r="BA94" i="3"/>
  <c r="BA86" i="3"/>
  <c r="BA48" i="3"/>
  <c r="BA37" i="3"/>
  <c r="BA15" i="3"/>
  <c r="BA20" i="3"/>
  <c r="BA57" i="3"/>
  <c r="BA100" i="3"/>
  <c r="BA92" i="3"/>
  <c r="BA62" i="3"/>
  <c r="BA106" i="3"/>
  <c r="BA98" i="3"/>
  <c r="BA44" i="3"/>
  <c r="BA31" i="3"/>
  <c r="BA59" i="3"/>
  <c r="BA63" i="3"/>
  <c r="BA104" i="3"/>
  <c r="BA60" i="3"/>
  <c r="BA32" i="3"/>
  <c r="BA79" i="3"/>
  <c r="BA68" i="3"/>
  <c r="BA80" i="3"/>
  <c r="BA91" i="3"/>
  <c r="BA49" i="3"/>
  <c r="BA42" i="3"/>
  <c r="BA45" i="3"/>
  <c r="BA67" i="3"/>
  <c r="BA87" i="3"/>
  <c r="BA34" i="3"/>
  <c r="BA103" i="3"/>
  <c r="BA54" i="3"/>
  <c r="BA76" i="3"/>
  <c r="BA73" i="3"/>
  <c r="BA46" i="3"/>
  <c r="BA88" i="3"/>
  <c r="BA99" i="3"/>
  <c r="BA53" i="3"/>
  <c r="BA101" i="3"/>
  <c r="BA74" i="3"/>
  <c r="BA35" i="3"/>
  <c r="W5" i="3" l="1"/>
  <c r="X5" i="3" s="1"/>
  <c r="W6" i="3"/>
  <c r="X6" i="3" s="1"/>
  <c r="W7" i="3"/>
  <c r="X7" i="3" s="1"/>
  <c r="W9" i="3"/>
  <c r="X9" i="3" s="1"/>
  <c r="W8" i="3"/>
  <c r="X8" i="3" s="1"/>
  <c r="W10" i="3"/>
  <c r="X10" i="3" s="1"/>
  <c r="W11" i="3"/>
  <c r="X11" i="3" s="1"/>
  <c r="W13" i="3"/>
  <c r="X13" i="3" s="1"/>
  <c r="W12" i="3"/>
  <c r="X12" i="3" s="1"/>
  <c r="W14" i="3"/>
  <c r="X14" i="3" s="1"/>
  <c r="W16" i="3"/>
  <c r="X16" i="3" s="1"/>
  <c r="W15" i="3"/>
  <c r="X15" i="3" s="1"/>
  <c r="W18" i="3"/>
  <c r="X18" i="3" s="1"/>
  <c r="W17" i="3"/>
  <c r="X17" i="3" s="1"/>
  <c r="W19" i="3"/>
  <c r="X19" i="3" s="1"/>
  <c r="W21" i="3"/>
  <c r="X21" i="3" s="1"/>
  <c r="W20" i="3"/>
  <c r="X20" i="3" s="1"/>
  <c r="W22" i="3"/>
  <c r="X22" i="3" s="1"/>
  <c r="W23" i="3"/>
  <c r="X23" i="3" s="1"/>
  <c r="W24" i="3"/>
  <c r="X24" i="3" s="1"/>
  <c r="W25" i="3"/>
  <c r="X25" i="3" s="1"/>
  <c r="W26" i="3"/>
  <c r="X26" i="3" s="1"/>
  <c r="W27" i="3"/>
  <c r="X27" i="3" s="1"/>
  <c r="W28" i="3"/>
  <c r="X28" i="3" s="1"/>
  <c r="W30" i="3"/>
  <c r="X30" i="3" s="1"/>
  <c r="W29" i="3"/>
  <c r="X29" i="3" s="1"/>
  <c r="W31" i="3"/>
  <c r="X31" i="3" s="1"/>
  <c r="W32" i="3"/>
  <c r="X32" i="3" s="1"/>
  <c r="W33" i="3"/>
  <c r="X33" i="3" s="1"/>
  <c r="W34" i="3"/>
  <c r="X34" i="3" s="1"/>
  <c r="W36" i="3"/>
  <c r="X36" i="3" s="1"/>
  <c r="W35" i="3"/>
  <c r="X35" i="3" s="1"/>
  <c r="W37" i="3"/>
  <c r="X37" i="3" s="1"/>
  <c r="W38" i="3"/>
  <c r="X38" i="3" s="1"/>
  <c r="W39" i="3"/>
  <c r="X39" i="3" s="1"/>
  <c r="W40" i="3"/>
  <c r="X40" i="3" s="1"/>
  <c r="W41" i="3"/>
  <c r="X41" i="3" s="1"/>
  <c r="W42" i="3"/>
  <c r="X42" i="3" s="1"/>
  <c r="W43" i="3"/>
  <c r="X43" i="3" s="1"/>
  <c r="W44" i="3"/>
  <c r="X44" i="3" s="1"/>
  <c r="W45" i="3"/>
  <c r="X45" i="3" s="1"/>
  <c r="W47" i="3"/>
  <c r="X47" i="3" s="1"/>
  <c r="W46" i="3"/>
  <c r="X46" i="3" s="1"/>
  <c r="W48" i="3"/>
  <c r="X48" i="3" s="1"/>
  <c r="W49" i="3"/>
  <c r="X49" i="3" s="1"/>
  <c r="W50" i="3"/>
  <c r="X50" i="3" s="1"/>
  <c r="W51" i="3"/>
  <c r="X51" i="3" s="1"/>
  <c r="W52" i="3"/>
  <c r="X52" i="3" s="1"/>
  <c r="W54" i="3"/>
  <c r="X54" i="3" s="1"/>
  <c r="W53" i="3"/>
  <c r="X53" i="3" s="1"/>
  <c r="W55" i="3"/>
  <c r="X55" i="3" s="1"/>
  <c r="W57" i="3"/>
  <c r="X57" i="3" s="1"/>
  <c r="W56" i="3"/>
  <c r="X56" i="3" s="1"/>
  <c r="W58" i="3"/>
  <c r="X58" i="3" s="1"/>
  <c r="W59" i="3"/>
  <c r="X59" i="3" s="1"/>
  <c r="W60" i="3"/>
  <c r="X60" i="3" s="1"/>
  <c r="W61" i="3"/>
  <c r="X61" i="3" s="1"/>
  <c r="W63" i="3"/>
  <c r="X63" i="3" s="1"/>
  <c r="W62" i="3"/>
  <c r="X62" i="3" s="1"/>
  <c r="W64" i="3"/>
  <c r="X64" i="3" s="1"/>
  <c r="W66" i="3"/>
  <c r="X66" i="3" s="1"/>
  <c r="W65" i="3"/>
  <c r="X65" i="3" s="1"/>
  <c r="W67" i="3"/>
  <c r="X67" i="3" s="1"/>
  <c r="W68" i="3"/>
  <c r="X68" i="3" s="1"/>
  <c r="W69" i="3"/>
  <c r="X69" i="3" s="1"/>
  <c r="W70" i="3"/>
  <c r="X70" i="3" s="1"/>
  <c r="W71" i="3"/>
  <c r="X71" i="3" s="1"/>
  <c r="W72" i="3"/>
  <c r="X72" i="3" s="1"/>
  <c r="W73" i="3"/>
  <c r="X73" i="3" s="1"/>
  <c r="W74" i="3"/>
  <c r="X74" i="3" s="1"/>
  <c r="W75" i="3"/>
  <c r="X75" i="3" s="1"/>
  <c r="W76" i="3"/>
  <c r="X76" i="3" s="1"/>
  <c r="W77" i="3"/>
  <c r="X77" i="3" s="1"/>
  <c r="W78" i="3"/>
  <c r="X78" i="3" s="1"/>
  <c r="W81" i="3"/>
  <c r="X81" i="3" s="1"/>
  <c r="W80" i="3"/>
  <c r="X80" i="3" s="1"/>
  <c r="W79" i="3"/>
  <c r="X79" i="3" s="1"/>
  <c r="W82" i="3"/>
  <c r="X82" i="3" s="1"/>
  <c r="W83" i="3"/>
  <c r="X83" i="3" s="1"/>
  <c r="W84" i="3"/>
  <c r="X84" i="3" s="1"/>
  <c r="W85" i="3"/>
  <c r="X85" i="3" s="1"/>
  <c r="W86" i="3"/>
  <c r="X86" i="3" s="1"/>
  <c r="W87" i="3"/>
  <c r="X87" i="3" s="1"/>
  <c r="W88" i="3"/>
  <c r="X88" i="3" s="1"/>
  <c r="W89" i="3"/>
  <c r="X89" i="3" s="1"/>
  <c r="W90" i="3"/>
  <c r="X90" i="3" s="1"/>
  <c r="W91" i="3"/>
  <c r="X91" i="3" s="1"/>
  <c r="W92" i="3"/>
  <c r="X92" i="3" s="1"/>
  <c r="W93" i="3"/>
  <c r="X93" i="3" s="1"/>
  <c r="W94" i="3"/>
  <c r="X94" i="3" s="1"/>
  <c r="W96" i="3"/>
  <c r="X96" i="3" s="1"/>
  <c r="W95" i="3"/>
  <c r="X95" i="3" s="1"/>
  <c r="W97" i="3"/>
  <c r="X97" i="3" s="1"/>
  <c r="W98" i="3"/>
  <c r="X98" i="3" s="1"/>
  <c r="W99" i="3"/>
  <c r="X99" i="3" s="1"/>
  <c r="W100" i="3"/>
  <c r="X100" i="3" s="1"/>
  <c r="W101" i="3"/>
  <c r="X101" i="3" s="1"/>
  <c r="W102" i="3"/>
  <c r="X102" i="3" s="1"/>
  <c r="W104" i="3"/>
  <c r="X104" i="3" s="1"/>
  <c r="W103" i="3"/>
  <c r="X103" i="3" s="1"/>
  <c r="W105" i="3"/>
  <c r="X105" i="3" s="1"/>
  <c r="W106" i="3"/>
  <c r="X106" i="3" s="1"/>
  <c r="W4" i="3"/>
  <c r="X4" i="3" s="1"/>
  <c r="AG56" i="3" l="1"/>
  <c r="AG31" i="3"/>
  <c r="AG40" i="3"/>
  <c r="AG66" i="3"/>
  <c r="AG61" i="3"/>
  <c r="AG17" i="3"/>
  <c r="AG47" i="3"/>
  <c r="AG65" i="3"/>
  <c r="AG6" i="3"/>
  <c r="AG78" i="3"/>
  <c r="AG35" i="3"/>
  <c r="AG20" i="3"/>
  <c r="AG43" i="3"/>
  <c r="AG83" i="3"/>
  <c r="AG81" i="3"/>
  <c r="AG36" i="3"/>
  <c r="AG75" i="3"/>
  <c r="AG28" i="3"/>
  <c r="AG4" i="3"/>
  <c r="AG18" i="3"/>
  <c r="AG32" i="3"/>
  <c r="AG5" i="3"/>
  <c r="AG85" i="3"/>
  <c r="AG62" i="3"/>
  <c r="AG57" i="3"/>
  <c r="AG25" i="3"/>
  <c r="AG41" i="3"/>
  <c r="AG69" i="3"/>
  <c r="AG49" i="3"/>
  <c r="AG87" i="3"/>
  <c r="AG19" i="3"/>
  <c r="AG14" i="3"/>
  <c r="AG42" i="3"/>
  <c r="AG44" i="3"/>
  <c r="AG15" i="3"/>
  <c r="AG9" i="3"/>
  <c r="AG8" i="3"/>
  <c r="AG79" i="3"/>
  <c r="AG68" i="3"/>
  <c r="AG10" i="3"/>
  <c r="AG97" i="3"/>
  <c r="AG90" i="3"/>
  <c r="AG34" i="3"/>
  <c r="AG73" i="3"/>
  <c r="AG48" i="3"/>
  <c r="AG84" i="3"/>
  <c r="AG7" i="3"/>
  <c r="AG71" i="3"/>
  <c r="AG27" i="3"/>
  <c r="AG58" i="3"/>
  <c r="AG88" i="3"/>
  <c r="AG21" i="3"/>
  <c r="AG59" i="3"/>
  <c r="AG95" i="3"/>
  <c r="AG63" i="3"/>
  <c r="AG89" i="3"/>
  <c r="AG11" i="3"/>
  <c r="AG33" i="3"/>
  <c r="AG46" i="3"/>
  <c r="AG24" i="3"/>
  <c r="AG96" i="3"/>
  <c r="AG50" i="3"/>
  <c r="AG37" i="3"/>
  <c r="AG22" i="3"/>
  <c r="AG70" i="3"/>
  <c r="AG102" i="3"/>
  <c r="AG39" i="3"/>
  <c r="AG13" i="3"/>
  <c r="AG72" i="3"/>
  <c r="AG76" i="3"/>
  <c r="AG16" i="3"/>
  <c r="AG30" i="3"/>
  <c r="AG45" i="3"/>
  <c r="AG52" i="3"/>
  <c r="AG26" i="3"/>
  <c r="AG55" i="3"/>
  <c r="AG82" i="3"/>
  <c r="AG103" i="3"/>
  <c r="AG38" i="3"/>
  <c r="AG51" i="3"/>
  <c r="AG77" i="3"/>
  <c r="AG29" i="3"/>
  <c r="AG23" i="3"/>
  <c r="AG86" i="3"/>
  <c r="AG80" i="3"/>
  <c r="AG99" i="3"/>
  <c r="AG91" i="3"/>
  <c r="AG67" i="3"/>
  <c r="AG60" i="3"/>
  <c r="AG92" i="3"/>
  <c r="AG94" i="3"/>
  <c r="AG105" i="3"/>
  <c r="AG54" i="3"/>
  <c r="AG53" i="3"/>
  <c r="AG101" i="3"/>
  <c r="AG104" i="3"/>
  <c r="AG106" i="3"/>
  <c r="AG64" i="3"/>
  <c r="AG100" i="3"/>
  <c r="AG98" i="3"/>
  <c r="AG93" i="3"/>
  <c r="AG74" i="3"/>
  <c r="AG12" i="3"/>
  <c r="G56" i="3" l="1"/>
  <c r="G31" i="3"/>
  <c r="G40" i="3"/>
  <c r="G66" i="3"/>
  <c r="G61" i="3"/>
  <c r="G17" i="3"/>
  <c r="G47" i="3"/>
  <c r="G65" i="3"/>
  <c r="G6" i="3"/>
  <c r="G78" i="3"/>
  <c r="G35" i="3"/>
  <c r="G20" i="3"/>
  <c r="G83" i="3"/>
  <c r="G43" i="3"/>
  <c r="G81" i="3"/>
  <c r="G28" i="3"/>
  <c r="G75" i="3"/>
  <c r="G36" i="3"/>
  <c r="G4" i="3"/>
  <c r="G18" i="3"/>
  <c r="G32" i="3"/>
  <c r="G5" i="3"/>
  <c r="G85" i="3"/>
  <c r="G62" i="3"/>
  <c r="G57" i="3"/>
  <c r="G25" i="3"/>
  <c r="G69" i="3"/>
  <c r="G41" i="3"/>
  <c r="G87" i="3"/>
  <c r="G49" i="3"/>
  <c r="G19" i="3"/>
  <c r="G14" i="3"/>
  <c r="G44" i="3"/>
  <c r="G42" i="3"/>
  <c r="G15" i="3"/>
  <c r="G79" i="3"/>
  <c r="G9" i="3"/>
  <c r="G8" i="3"/>
  <c r="G68" i="3"/>
  <c r="G10" i="3"/>
  <c r="G90" i="3"/>
  <c r="G97" i="3"/>
  <c r="G73" i="3"/>
  <c r="G34" i="3"/>
  <c r="G48" i="3"/>
  <c r="G7" i="3"/>
  <c r="G84" i="3"/>
  <c r="G71" i="3"/>
  <c r="G88" i="3"/>
  <c r="G27" i="3"/>
  <c r="G58" i="3"/>
  <c r="G21" i="3"/>
  <c r="G95" i="3"/>
  <c r="G59" i="3"/>
  <c r="G11" i="3"/>
  <c r="G89" i="3"/>
  <c r="G63" i="3"/>
  <c r="G33" i="3"/>
  <c r="G46" i="3"/>
  <c r="G24" i="3"/>
  <c r="G96" i="3"/>
  <c r="G50" i="3"/>
  <c r="G37" i="3"/>
  <c r="G22" i="3"/>
  <c r="G70" i="3"/>
  <c r="G102" i="3"/>
  <c r="G13" i="3"/>
  <c r="G39" i="3"/>
  <c r="G76" i="3"/>
  <c r="G72" i="3"/>
  <c r="G16" i="3"/>
  <c r="G30" i="3"/>
  <c r="G45" i="3"/>
  <c r="G52" i="3"/>
  <c r="G26" i="3"/>
  <c r="G82" i="3"/>
  <c r="G55" i="3"/>
  <c r="G103" i="3"/>
  <c r="G38" i="3"/>
  <c r="G77" i="3"/>
  <c r="G51" i="3"/>
  <c r="G29" i="3"/>
  <c r="G23" i="3"/>
  <c r="G86" i="3"/>
  <c r="G80" i="3"/>
  <c r="G99" i="3"/>
  <c r="G67" i="3"/>
  <c r="G91" i="3"/>
  <c r="G60" i="3"/>
  <c r="G92" i="3"/>
  <c r="G94" i="3"/>
  <c r="G105" i="3"/>
  <c r="G54" i="3"/>
  <c r="G53" i="3"/>
  <c r="G101" i="3"/>
  <c r="G104" i="3"/>
  <c r="G106" i="3"/>
  <c r="G64" i="3"/>
  <c r="G100" i="3"/>
  <c r="G98" i="3"/>
  <c r="G93" i="3"/>
  <c r="G74" i="3"/>
  <c r="G12" i="3"/>
  <c r="AD12" i="3" l="1"/>
  <c r="AE12" i="3" s="1"/>
  <c r="AD62" i="3"/>
  <c r="AE62" i="3" s="1"/>
  <c r="AD83" i="3"/>
  <c r="AE83" i="3" s="1"/>
  <c r="AD67" i="3"/>
  <c r="AE67" i="3" s="1"/>
  <c r="AD21" i="3"/>
  <c r="AE21" i="3" s="1"/>
  <c r="AD100" i="3"/>
  <c r="AE100" i="3" s="1"/>
  <c r="AD76" i="3"/>
  <c r="AE76" i="3" s="1"/>
  <c r="AD28" i="3"/>
  <c r="AE28" i="3" s="1"/>
  <c r="AD48" i="3"/>
  <c r="AE48" i="3" s="1"/>
  <c r="AD24" i="3"/>
  <c r="AE24" i="3" s="1"/>
  <c r="AD7" i="3"/>
  <c r="AE7" i="3" s="1"/>
  <c r="AD32" i="3"/>
  <c r="AE32" i="3" s="1"/>
  <c r="AD77" i="3"/>
  <c r="AE77" i="3" s="1"/>
  <c r="AD64" i="3"/>
  <c r="AE64" i="3" s="1"/>
  <c r="AD69" i="3"/>
  <c r="AE69" i="3" s="1"/>
  <c r="AD17" i="3"/>
  <c r="AE17" i="3" s="1"/>
  <c r="AD6" i="3"/>
  <c r="AE6" i="3" s="1"/>
  <c r="AD72" i="3"/>
  <c r="AE72" i="3" s="1"/>
  <c r="AD70" i="3"/>
  <c r="AE70" i="3" s="1"/>
  <c r="AD103" i="3"/>
  <c r="AE103" i="3" s="1"/>
  <c r="AD23" i="3"/>
  <c r="AE23" i="3" s="1"/>
  <c r="AD11" i="3"/>
  <c r="AE11" i="3" s="1"/>
  <c r="AD16" i="3"/>
  <c r="AE16" i="3" s="1"/>
  <c r="AD22" i="3"/>
  <c r="AE22" i="3" s="1"/>
  <c r="AD13" i="3"/>
  <c r="AE13" i="3" s="1"/>
  <c r="AD65" i="3"/>
  <c r="AE65" i="3" s="1"/>
  <c r="AD30" i="3"/>
  <c r="AE30" i="3" s="1"/>
  <c r="AD79" i="3"/>
  <c r="AE79" i="3" s="1"/>
  <c r="AD94" i="3"/>
  <c r="AE94" i="3" s="1"/>
  <c r="AD96" i="3"/>
  <c r="AE96" i="3" s="1"/>
  <c r="AD44" i="3"/>
  <c r="AE44" i="3" s="1"/>
  <c r="AD101" i="3"/>
  <c r="AE101" i="3" s="1"/>
  <c r="AD42" i="3"/>
  <c r="AE42" i="3" s="1"/>
  <c r="AD84" i="3"/>
  <c r="AE84" i="3" s="1"/>
  <c r="AD9" i="3"/>
  <c r="AE9" i="3" s="1"/>
  <c r="AD47" i="3"/>
  <c r="AE47" i="3" s="1"/>
  <c r="AD104" i="3"/>
  <c r="AE104" i="3" s="1"/>
  <c r="AD93" i="3"/>
  <c r="AE93" i="3" s="1"/>
  <c r="AD74" i="3"/>
  <c r="AE74" i="3" s="1"/>
  <c r="AD81" i="3"/>
  <c r="AE81" i="3" s="1"/>
  <c r="AD41" i="3"/>
  <c r="AE41" i="3" s="1"/>
  <c r="AD33" i="3"/>
  <c r="AE33" i="3" s="1"/>
  <c r="AD31" i="3"/>
  <c r="AE31" i="3" s="1"/>
  <c r="AD43" i="3"/>
  <c r="AE43" i="3" s="1"/>
  <c r="AD87" i="3"/>
  <c r="AE87" i="3" s="1"/>
  <c r="AD68" i="3"/>
  <c r="AE68" i="3" s="1"/>
  <c r="AD61" i="3"/>
  <c r="AE61" i="3" s="1"/>
  <c r="AD91" i="3"/>
  <c r="AE91" i="3" s="1"/>
  <c r="AD35" i="3"/>
  <c r="AE35" i="3" s="1"/>
  <c r="AD75" i="3"/>
  <c r="AE75" i="3" s="1"/>
  <c r="AD51" i="3"/>
  <c r="AE51" i="3" s="1"/>
  <c r="AD50" i="3"/>
  <c r="AE50" i="3" s="1"/>
  <c r="AD102" i="3"/>
  <c r="AE102" i="3" s="1"/>
  <c r="AD99" i="3"/>
  <c r="AE99" i="3" s="1"/>
  <c r="AD19" i="3"/>
  <c r="AE19" i="3" s="1"/>
  <c r="AD82" i="3"/>
  <c r="AE82" i="3" s="1"/>
  <c r="AD106" i="3"/>
  <c r="AE106" i="3" s="1"/>
  <c r="AD37" i="3"/>
  <c r="AE37" i="3" s="1"/>
  <c r="AD46" i="3"/>
  <c r="AE46" i="3" s="1"/>
  <c r="AD90" i="3"/>
  <c r="AE90" i="3" s="1"/>
  <c r="AD5" i="3"/>
  <c r="AE5" i="3" s="1"/>
  <c r="AD10" i="3"/>
  <c r="AE10" i="3" s="1"/>
  <c r="AD15" i="3"/>
  <c r="AE15" i="3" s="1"/>
  <c r="AD66" i="3"/>
  <c r="AE66" i="3" s="1"/>
  <c r="AD73" i="3"/>
  <c r="AE73" i="3" s="1"/>
  <c r="AD97" i="3"/>
  <c r="AE97" i="3" s="1"/>
  <c r="AD29" i="3"/>
  <c r="AE29" i="3" s="1"/>
  <c r="AD88" i="3"/>
  <c r="AE88" i="3" s="1"/>
  <c r="AD54" i="3"/>
  <c r="AE54" i="3" s="1"/>
  <c r="AD105" i="3"/>
  <c r="AE105" i="3" s="1"/>
  <c r="AD34" i="3"/>
  <c r="AE34" i="3" s="1"/>
  <c r="AD86" i="3"/>
  <c r="AE86" i="3" s="1"/>
  <c r="AD98" i="3"/>
  <c r="AE98" i="3" s="1"/>
  <c r="AD92" i="3"/>
  <c r="AE92" i="3" s="1"/>
  <c r="AD25" i="3"/>
  <c r="AE25" i="3" s="1"/>
  <c r="AD4" i="3"/>
  <c r="AE4" i="3" s="1"/>
  <c r="AD78" i="3"/>
  <c r="AE78" i="3" s="1"/>
  <c r="AD8" i="3"/>
  <c r="AE8" i="3" s="1"/>
  <c r="AD80" i="3"/>
  <c r="AE80" i="3" s="1"/>
  <c r="AD45" i="3"/>
  <c r="AE45" i="3" s="1"/>
  <c r="AD27" i="3"/>
  <c r="AE27" i="3" s="1"/>
  <c r="AD20" i="3"/>
  <c r="AE20" i="3" s="1"/>
  <c r="AD55" i="3"/>
  <c r="AE55" i="3" s="1"/>
  <c r="AD39" i="3"/>
  <c r="AE39" i="3" s="1"/>
  <c r="AD95" i="3"/>
  <c r="AE95" i="3" s="1"/>
  <c r="AD40" i="3"/>
  <c r="AE40" i="3" s="1"/>
  <c r="AD38" i="3"/>
  <c r="AE38" i="3" s="1"/>
  <c r="AD18" i="3"/>
  <c r="AE18" i="3" s="1"/>
  <c r="AD57" i="3"/>
  <c r="AE57" i="3" s="1"/>
  <c r="AD26" i="3"/>
  <c r="AE26" i="3" s="1"/>
  <c r="AD36" i="3"/>
  <c r="AE36" i="3" s="1"/>
  <c r="AD58" i="3"/>
  <c r="AE58" i="3" s="1"/>
  <c r="AD89" i="3"/>
  <c r="AE89" i="3" s="1"/>
  <c r="AD59" i="3"/>
  <c r="AE59" i="3" s="1"/>
  <c r="AD85" i="3"/>
  <c r="AE85" i="3" s="1"/>
  <c r="AD49" i="3"/>
  <c r="AE49" i="3" s="1"/>
  <c r="AD56" i="3"/>
  <c r="AE56" i="3" s="1"/>
  <c r="AD60" i="3"/>
  <c r="AE60" i="3" s="1"/>
  <c r="AD53" i="3"/>
  <c r="AE53" i="3" s="1"/>
  <c r="AD63" i="3"/>
  <c r="AE63" i="3" s="1"/>
  <c r="AD52" i="3"/>
  <c r="AE52" i="3" s="1"/>
  <c r="AD71" i="3"/>
  <c r="AE71" i="3" s="1"/>
  <c r="AD14" i="3"/>
  <c r="AE14" i="3" s="1"/>
  <c r="AI7" i="3"/>
  <c r="AI69" i="3"/>
  <c r="AI9" i="3"/>
  <c r="AI32" i="3"/>
  <c r="AI11" i="3"/>
  <c r="AI13" i="3"/>
  <c r="AI31" i="3"/>
  <c r="AI16" i="3"/>
  <c r="AI58" i="3"/>
  <c r="AI67" i="3"/>
  <c r="AI29" i="3"/>
  <c r="AI15" i="3"/>
  <c r="AI59" i="3"/>
  <c r="AI57" i="3"/>
  <c r="AI90" i="3"/>
  <c r="AI23" i="3"/>
  <c r="AI38" i="3"/>
  <c r="AI103" i="3"/>
  <c r="AI42" i="3"/>
  <c r="AI71" i="3"/>
  <c r="AI60" i="3"/>
  <c r="AI14" i="3"/>
  <c r="AI101" i="3"/>
  <c r="AI73" i="3"/>
  <c r="AI98" i="3"/>
  <c r="AI12" i="3"/>
  <c r="AI76" i="3"/>
  <c r="AI88" i="3"/>
  <c r="AI79" i="3"/>
  <c r="AI65" i="3"/>
  <c r="AI48" i="3"/>
  <c r="AI83" i="3"/>
  <c r="AI25" i="3"/>
  <c r="AI61" i="3"/>
  <c r="AI56" i="3"/>
  <c r="AI5" i="3"/>
  <c r="AI28" i="3"/>
  <c r="AI44" i="3"/>
  <c r="AI100" i="3"/>
  <c r="AI53" i="3"/>
  <c r="AI78" i="3"/>
  <c r="AI62" i="3"/>
  <c r="AI37" i="3"/>
  <c r="AI19" i="3"/>
  <c r="AI21" i="3"/>
  <c r="AI54" i="3"/>
  <c r="AI8" i="3"/>
  <c r="AI33" i="3"/>
  <c r="AI77" i="3"/>
  <c r="AI50" i="3"/>
  <c r="AI66" i="3"/>
  <c r="AI75" i="3"/>
  <c r="AI46" i="3"/>
  <c r="AI93" i="3"/>
  <c r="AI81" i="3"/>
  <c r="AI91" i="3"/>
  <c r="AI6" i="3"/>
  <c r="AI64" i="3"/>
  <c r="AI84" i="3"/>
  <c r="AI104" i="3"/>
  <c r="AI22" i="3"/>
  <c r="AI34" i="3"/>
  <c r="AI43" i="3"/>
  <c r="AI41" i="3"/>
  <c r="AI55" i="3"/>
  <c r="AI74" i="3"/>
  <c r="AI24" i="3"/>
  <c r="AI105" i="3"/>
  <c r="AI68" i="3"/>
  <c r="AI17" i="3"/>
  <c r="AI106" i="3"/>
  <c r="AI85" i="3"/>
  <c r="AI49" i="3"/>
  <c r="AI36" i="3"/>
  <c r="AI47" i="3"/>
  <c r="AI92" i="3"/>
  <c r="AI20" i="3"/>
  <c r="AI99" i="3"/>
  <c r="AI45" i="3"/>
  <c r="AI35" i="3"/>
  <c r="AI10" i="3"/>
  <c r="AI70" i="3"/>
  <c r="AI63" i="3"/>
  <c r="AI86" i="3"/>
  <c r="AI30" i="3"/>
  <c r="AI87" i="3"/>
  <c r="AI94" i="3"/>
  <c r="AI80" i="3"/>
  <c r="AI18" i="3"/>
  <c r="AI89" i="3"/>
  <c r="AI102" i="3"/>
  <c r="AI51" i="3"/>
  <c r="AI82" i="3"/>
  <c r="AI96" i="3"/>
  <c r="AI39" i="3"/>
  <c r="AI97" i="3"/>
  <c r="AI26" i="3"/>
  <c r="AI27" i="3"/>
  <c r="AI95" i="3"/>
  <c r="AI52" i="3"/>
  <c r="AI72" i="3"/>
  <c r="AI40" i="3"/>
  <c r="AH96" i="3"/>
  <c r="AH26" i="3"/>
  <c r="AH81" i="3"/>
  <c r="AH56" i="3"/>
  <c r="AH47" i="3"/>
  <c r="AH95" i="3"/>
  <c r="AH99" i="3"/>
  <c r="AH67" i="3"/>
  <c r="AH45" i="3"/>
  <c r="AH49" i="3"/>
  <c r="AH68" i="3"/>
  <c r="AH10" i="3"/>
  <c r="AH78" i="3"/>
  <c r="AH63" i="3"/>
  <c r="AH66" i="3"/>
  <c r="AH86" i="3"/>
  <c r="AH51" i="3"/>
  <c r="AH30" i="3"/>
  <c r="AH72" i="3"/>
  <c r="AH22" i="3"/>
  <c r="AH94" i="3"/>
  <c r="AH20" i="3"/>
  <c r="AH103" i="3"/>
  <c r="AH70" i="3"/>
  <c r="AH4" i="3"/>
  <c r="AH62" i="3"/>
  <c r="AH87" i="3"/>
  <c r="AH64" i="3"/>
  <c r="AH91" i="3"/>
  <c r="AH19" i="3"/>
  <c r="AH24" i="3"/>
  <c r="AH17" i="3"/>
  <c r="AH15" i="3"/>
  <c r="AH6" i="3"/>
  <c r="AH48" i="3"/>
  <c r="AH25" i="3"/>
  <c r="AH52" i="3"/>
  <c r="AH92" i="3"/>
  <c r="AH75" i="3"/>
  <c r="AH21" i="3"/>
  <c r="AH54" i="3"/>
  <c r="AH27" i="3"/>
  <c r="AH33" i="3"/>
  <c r="AH42" i="3"/>
  <c r="AH5" i="3"/>
  <c r="AH53" i="3"/>
  <c r="AH13" i="3"/>
  <c r="AH55" i="3"/>
  <c r="AH89" i="3"/>
  <c r="AH93" i="3"/>
  <c r="AH37" i="3"/>
  <c r="AH80" i="3"/>
  <c r="AH82" i="3"/>
  <c r="AH34" i="3"/>
  <c r="AH32" i="3"/>
  <c r="AH44" i="3"/>
  <c r="AH9" i="3"/>
  <c r="AH39" i="3"/>
  <c r="AH38" i="3"/>
  <c r="AH23" i="3"/>
  <c r="AH65" i="3"/>
  <c r="AH59" i="3"/>
  <c r="AH16" i="3"/>
  <c r="AH41" i="3"/>
  <c r="AH11" i="3"/>
  <c r="AH7" i="3"/>
  <c r="AH36" i="3"/>
  <c r="AH50" i="3"/>
  <c r="AH14" i="3"/>
  <c r="AH85" i="3"/>
  <c r="AH40" i="3"/>
  <c r="AH83" i="3"/>
  <c r="AH35" i="3"/>
  <c r="AH29" i="3"/>
  <c r="AH79" i="3"/>
  <c r="AH28" i="3"/>
  <c r="AH43" i="3"/>
  <c r="AH84" i="3"/>
  <c r="AH58" i="3"/>
  <c r="AH8" i="3"/>
  <c r="AH104" i="3"/>
  <c r="AH60" i="3"/>
  <c r="AH77" i="3"/>
  <c r="AH18" i="3"/>
  <c r="AH90" i="3"/>
  <c r="AH101" i="3"/>
  <c r="AH73" i="3"/>
  <c r="AH106" i="3"/>
  <c r="AH97" i="3"/>
  <c r="AH69" i="3"/>
  <c r="AH100" i="3"/>
  <c r="AH88" i="3"/>
  <c r="AH61" i="3"/>
  <c r="AH12" i="3"/>
  <c r="AH71" i="3"/>
  <c r="AH98" i="3"/>
  <c r="AH102" i="3"/>
  <c r="AH31" i="3"/>
  <c r="AH76" i="3"/>
  <c r="AH105" i="3"/>
  <c r="AH57" i="3"/>
  <c r="AH46" i="3"/>
  <c r="AH74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2" i="2"/>
  <c r="AF12" i="3" l="1"/>
  <c r="AF71" i="3"/>
  <c r="AJ71" i="3" s="1"/>
  <c r="AF60" i="3"/>
  <c r="AJ60" i="3" s="1"/>
  <c r="AF59" i="3"/>
  <c r="AJ59" i="3" s="1"/>
  <c r="AF20" i="3"/>
  <c r="AJ20" i="3" s="1"/>
  <c r="AF8" i="3"/>
  <c r="AF97" i="3"/>
  <c r="AJ97" i="3" s="1"/>
  <c r="AF10" i="3"/>
  <c r="AJ10" i="3" s="1"/>
  <c r="AF37" i="3"/>
  <c r="AJ37" i="3" s="1"/>
  <c r="AF99" i="3"/>
  <c r="AF75" i="3"/>
  <c r="AJ75" i="3" s="1"/>
  <c r="AF68" i="3"/>
  <c r="AJ68" i="3" s="1"/>
  <c r="AF33" i="3"/>
  <c r="AJ33" i="3" s="1"/>
  <c r="AF93" i="3"/>
  <c r="AF84" i="3"/>
  <c r="AJ84" i="3" s="1"/>
  <c r="AF96" i="3"/>
  <c r="AJ96" i="3" s="1"/>
  <c r="AF65" i="3"/>
  <c r="AJ65" i="3" s="1"/>
  <c r="AF16" i="3"/>
  <c r="AJ16" i="3" s="1"/>
  <c r="AF70" i="3"/>
  <c r="AJ70" i="3" s="1"/>
  <c r="AF69" i="3"/>
  <c r="AJ69" i="3" s="1"/>
  <c r="AF7" i="3"/>
  <c r="AJ7" i="3" s="1"/>
  <c r="AF76" i="3"/>
  <c r="AF83" i="3"/>
  <c r="AJ83" i="3" s="1"/>
  <c r="AF89" i="3"/>
  <c r="AJ89" i="3" s="1"/>
  <c r="AF78" i="3"/>
  <c r="AJ78" i="3" s="1"/>
  <c r="AF5" i="3"/>
  <c r="AJ5" i="3" s="1"/>
  <c r="AF87" i="3"/>
  <c r="AJ87" i="3" s="1"/>
  <c r="AF94" i="3"/>
  <c r="AJ94" i="3" s="1"/>
  <c r="AF64" i="3"/>
  <c r="AJ64" i="3" s="1"/>
  <c r="AF57" i="3"/>
  <c r="AJ57" i="3" s="1"/>
  <c r="AF98" i="3"/>
  <c r="AJ98" i="3" s="1"/>
  <c r="AF106" i="3"/>
  <c r="AJ106" i="3" s="1"/>
  <c r="AF41" i="3"/>
  <c r="AJ41" i="3" s="1"/>
  <c r="AF24" i="3"/>
  <c r="AJ24" i="3" s="1"/>
  <c r="AF26" i="3"/>
  <c r="AJ26" i="3" s="1"/>
  <c r="AF105" i="3"/>
  <c r="AJ105" i="3" s="1"/>
  <c r="AF63" i="3"/>
  <c r="AJ63" i="3" s="1"/>
  <c r="AF49" i="3"/>
  <c r="AJ49" i="3" s="1"/>
  <c r="AF58" i="3"/>
  <c r="AJ58" i="3" s="1"/>
  <c r="AF18" i="3"/>
  <c r="AJ18" i="3" s="1"/>
  <c r="AF39" i="3"/>
  <c r="AJ39" i="3" s="1"/>
  <c r="AF45" i="3"/>
  <c r="AF4" i="3"/>
  <c r="AJ4" i="3" s="1"/>
  <c r="AF86" i="3"/>
  <c r="AJ86" i="3" s="1"/>
  <c r="AF88" i="3"/>
  <c r="AJ88" i="3" s="1"/>
  <c r="AF66" i="3"/>
  <c r="AJ66" i="3" s="1"/>
  <c r="AF90" i="3"/>
  <c r="AJ90" i="3" s="1"/>
  <c r="AF82" i="3"/>
  <c r="AJ82" i="3" s="1"/>
  <c r="AF50" i="3"/>
  <c r="AF91" i="3"/>
  <c r="AJ91" i="3" s="1"/>
  <c r="AF43" i="3"/>
  <c r="AJ43" i="3" s="1"/>
  <c r="AF81" i="3"/>
  <c r="AJ81" i="3" s="1"/>
  <c r="AF47" i="3"/>
  <c r="AF101" i="3"/>
  <c r="AJ101" i="3" s="1"/>
  <c r="AF79" i="3"/>
  <c r="AJ79" i="3" s="1"/>
  <c r="AF13" i="3"/>
  <c r="AJ13" i="3" s="1"/>
  <c r="AF23" i="3"/>
  <c r="AJ23" i="3" s="1"/>
  <c r="AF6" i="3"/>
  <c r="AJ6" i="3" s="1"/>
  <c r="AF77" i="3"/>
  <c r="AJ77" i="3" s="1"/>
  <c r="AF48" i="3"/>
  <c r="AJ48" i="3" s="1"/>
  <c r="AF21" i="3"/>
  <c r="AF52" i="3"/>
  <c r="AJ52" i="3" s="1"/>
  <c r="AF95" i="3"/>
  <c r="AJ95" i="3" s="1"/>
  <c r="AF54" i="3"/>
  <c r="AJ54" i="3" s="1"/>
  <c r="AF102" i="3"/>
  <c r="AJ102" i="3" s="1"/>
  <c r="AF104" i="3"/>
  <c r="AF11" i="3"/>
  <c r="AJ11" i="3" s="1"/>
  <c r="AF100" i="3"/>
  <c r="AJ100" i="3" s="1"/>
  <c r="AF40" i="3"/>
  <c r="AJ40" i="3" s="1"/>
  <c r="AF92" i="3"/>
  <c r="AJ92" i="3" s="1"/>
  <c r="AF14" i="3"/>
  <c r="AJ14" i="3" s="1"/>
  <c r="AF53" i="3"/>
  <c r="AJ53" i="3" s="1"/>
  <c r="AF85" i="3"/>
  <c r="AJ85" i="3" s="1"/>
  <c r="AF36" i="3"/>
  <c r="AJ36" i="3" s="1"/>
  <c r="AF38" i="3"/>
  <c r="AJ38" i="3" s="1"/>
  <c r="AF55" i="3"/>
  <c r="AJ55" i="3" s="1"/>
  <c r="AF80" i="3"/>
  <c r="AJ80" i="3" s="1"/>
  <c r="AF25" i="3"/>
  <c r="AJ25" i="3" s="1"/>
  <c r="AF34" i="3"/>
  <c r="AJ34" i="3" s="1"/>
  <c r="AF29" i="3"/>
  <c r="AJ29" i="3" s="1"/>
  <c r="AF15" i="3"/>
  <c r="AF46" i="3"/>
  <c r="AJ46" i="3" s="1"/>
  <c r="AF19" i="3"/>
  <c r="AJ19" i="3" s="1"/>
  <c r="AF51" i="3"/>
  <c r="AJ51" i="3" s="1"/>
  <c r="AF61" i="3"/>
  <c r="AJ61" i="3" s="1"/>
  <c r="AF31" i="3"/>
  <c r="AJ31" i="3" s="1"/>
  <c r="AF74" i="3"/>
  <c r="AJ74" i="3" s="1"/>
  <c r="AF9" i="3"/>
  <c r="AJ9" i="3" s="1"/>
  <c r="AF44" i="3"/>
  <c r="AJ44" i="3" s="1"/>
  <c r="AF30" i="3"/>
  <c r="AF22" i="3"/>
  <c r="AJ22" i="3" s="1"/>
  <c r="AF103" i="3"/>
  <c r="AJ103" i="3" s="1"/>
  <c r="AF17" i="3"/>
  <c r="AJ17" i="3" s="1"/>
  <c r="AF32" i="3"/>
  <c r="AJ32" i="3" s="1"/>
  <c r="AF28" i="3"/>
  <c r="AJ28" i="3" s="1"/>
  <c r="AF67" i="3"/>
  <c r="AJ67" i="3" s="1"/>
  <c r="AF56" i="3"/>
  <c r="AJ56" i="3" s="1"/>
  <c r="AF27" i="3"/>
  <c r="AJ27" i="3" s="1"/>
  <c r="AF73" i="3"/>
  <c r="AJ73" i="3" s="1"/>
  <c r="AF35" i="3"/>
  <c r="AJ35" i="3" s="1"/>
  <c r="AF42" i="3"/>
  <c r="AJ42" i="3" s="1"/>
  <c r="AF72" i="3"/>
  <c r="AJ72" i="3" s="1"/>
  <c r="AF62" i="3"/>
  <c r="AJ62" i="3" s="1"/>
  <c r="AJ76" i="3"/>
  <c r="AJ104" i="3"/>
  <c r="AJ99" i="3"/>
  <c r="AJ15" i="3"/>
  <c r="AJ45" i="3"/>
  <c r="AJ47" i="3"/>
  <c r="AJ50" i="3"/>
  <c r="AJ21" i="3"/>
  <c r="AJ8" i="3"/>
  <c r="AJ30" i="3"/>
  <c r="AJ93" i="3"/>
  <c r="AJ12" i="3"/>
  <c r="AK74" i="3" l="1"/>
  <c r="AZ74" i="3" s="1"/>
  <c r="AK46" i="3"/>
  <c r="AZ46" i="3" s="1"/>
  <c r="AK93" i="3"/>
  <c r="AZ93" i="3" s="1"/>
  <c r="AK6" i="3"/>
  <c r="AZ6" i="3" s="1"/>
  <c r="AK86" i="3"/>
  <c r="AZ86" i="3" s="1"/>
  <c r="AK69" i="3"/>
  <c r="AZ69" i="3" s="1"/>
  <c r="AK9" i="3"/>
  <c r="AZ9" i="3" s="1"/>
  <c r="AK43" i="3"/>
  <c r="AZ43" i="3" s="1"/>
  <c r="AK66" i="3"/>
  <c r="AZ66" i="3" s="1"/>
  <c r="AK58" i="3"/>
  <c r="AZ58" i="3" s="1"/>
  <c r="AK100" i="3"/>
  <c r="AZ100" i="3" s="1"/>
  <c r="AK73" i="3"/>
  <c r="AZ73" i="3" s="1"/>
  <c r="AK84" i="3"/>
  <c r="AZ84" i="3" s="1"/>
  <c r="AK29" i="3"/>
  <c r="AZ29" i="3" s="1"/>
  <c r="AK92" i="3"/>
  <c r="AZ92" i="3" s="1"/>
  <c r="AK26" i="3"/>
  <c r="AZ26" i="3" s="1"/>
  <c r="AK34" i="3"/>
  <c r="AZ34" i="3" s="1"/>
  <c r="AK62" i="3"/>
  <c r="AZ62" i="3" s="1"/>
  <c r="AK41" i="3"/>
  <c r="AZ41" i="3" s="1"/>
  <c r="AK56" i="3"/>
  <c r="AZ56" i="3" s="1"/>
  <c r="AK22" i="3"/>
  <c r="AZ22" i="3" s="1"/>
  <c r="AK25" i="3"/>
  <c r="AZ25" i="3" s="1"/>
  <c r="AK44" i="3"/>
  <c r="AZ44" i="3" s="1"/>
  <c r="AK18" i="3"/>
  <c r="AZ18" i="3" s="1"/>
  <c r="AK31" i="3"/>
  <c r="AZ31" i="3" s="1"/>
  <c r="AK78" i="3"/>
  <c r="AZ78" i="3" s="1"/>
  <c r="AK91" i="3"/>
  <c r="AZ91" i="3" s="1"/>
  <c r="AK5" i="3"/>
  <c r="AZ5" i="3" s="1"/>
  <c r="AK65" i="3"/>
  <c r="AZ65" i="3" s="1"/>
  <c r="AK103" i="3"/>
  <c r="AZ103" i="3" s="1"/>
  <c r="AK11" i="3"/>
  <c r="AZ11" i="3" s="1"/>
  <c r="AK104" i="3"/>
  <c r="AZ104" i="3" s="1"/>
  <c r="AK102" i="3"/>
  <c r="AZ102" i="3" s="1"/>
  <c r="AK48" i="3"/>
  <c r="AZ48" i="3" s="1"/>
  <c r="AK24" i="3"/>
  <c r="AZ24" i="3" s="1"/>
  <c r="AK68" i="3"/>
  <c r="AZ68" i="3" s="1"/>
  <c r="AK87" i="3"/>
  <c r="AZ87" i="3" s="1"/>
  <c r="AK71" i="3"/>
  <c r="AZ71" i="3" s="1"/>
  <c r="AK63" i="3"/>
  <c r="AZ63" i="3" s="1"/>
  <c r="AK80" i="3"/>
  <c r="AZ80" i="3" s="1"/>
  <c r="AK17" i="3"/>
  <c r="AZ17" i="3" s="1"/>
  <c r="AK28" i="3"/>
  <c r="AZ28" i="3" s="1"/>
  <c r="AK4" i="3"/>
  <c r="AZ4" i="3" s="1"/>
  <c r="AK99" i="3"/>
  <c r="AZ99" i="3" s="1"/>
  <c r="AK61" i="3"/>
  <c r="AZ61" i="3" s="1"/>
  <c r="AK101" i="3"/>
  <c r="AZ101" i="3" s="1"/>
  <c r="AK83" i="3"/>
  <c r="AZ83" i="3" s="1"/>
  <c r="AK67" i="3"/>
  <c r="AZ67" i="3" s="1"/>
  <c r="AK70" i="3"/>
  <c r="AZ70" i="3" s="1"/>
  <c r="AK21" i="3"/>
  <c r="AZ21" i="3" s="1"/>
  <c r="AK23" i="3"/>
  <c r="AZ23" i="3" s="1"/>
  <c r="AK88" i="3"/>
  <c r="AZ88" i="3" s="1"/>
  <c r="AK96" i="3"/>
  <c r="AZ96" i="3" s="1"/>
  <c r="AK51" i="3"/>
  <c r="AZ51" i="3" s="1"/>
  <c r="AK15" i="3"/>
  <c r="AZ15" i="3" s="1"/>
  <c r="AK89" i="3"/>
  <c r="AZ89" i="3" s="1"/>
  <c r="AK98" i="3"/>
  <c r="AZ98" i="3" s="1"/>
  <c r="AK75" i="3"/>
  <c r="AZ75" i="3" s="1"/>
  <c r="AK14" i="3"/>
  <c r="AZ14" i="3" s="1"/>
  <c r="AK90" i="3"/>
  <c r="AZ90" i="3" s="1"/>
  <c r="AK57" i="3"/>
  <c r="AZ57" i="3" s="1"/>
  <c r="AK13" i="3"/>
  <c r="AZ13" i="3" s="1"/>
  <c r="AK37" i="3"/>
  <c r="AZ37" i="3" s="1"/>
  <c r="AK38" i="3"/>
  <c r="AZ38" i="3" s="1"/>
  <c r="AK77" i="3"/>
  <c r="AZ77" i="3" s="1"/>
  <c r="AK59" i="3"/>
  <c r="AZ59" i="3" s="1"/>
  <c r="AK106" i="3"/>
  <c r="AZ106" i="3" s="1"/>
  <c r="AK55" i="3"/>
  <c r="AZ55" i="3" s="1"/>
  <c r="AK45" i="3"/>
  <c r="AZ45" i="3" s="1"/>
  <c r="AK54" i="3"/>
  <c r="AZ54" i="3" s="1"/>
  <c r="AK40" i="3"/>
  <c r="AZ40" i="3" s="1"/>
  <c r="AK72" i="3"/>
  <c r="AZ72" i="3" s="1"/>
  <c r="AK7" i="3"/>
  <c r="AZ7" i="3" s="1"/>
  <c r="AK19" i="3"/>
  <c r="AZ19" i="3" s="1"/>
  <c r="AK95" i="3"/>
  <c r="AZ95" i="3" s="1"/>
  <c r="AK53" i="3"/>
  <c r="AZ53" i="3" s="1"/>
  <c r="AK30" i="3"/>
  <c r="AZ30" i="3" s="1"/>
  <c r="AK12" i="3"/>
  <c r="AZ12" i="3" s="1"/>
  <c r="AK39" i="3"/>
  <c r="AZ39" i="3" s="1"/>
  <c r="AK20" i="3"/>
  <c r="AZ20" i="3" s="1"/>
  <c r="AK85" i="3"/>
  <c r="AZ85" i="3" s="1"/>
  <c r="AK27" i="3"/>
  <c r="AZ27" i="3" s="1"/>
  <c r="AK49" i="3"/>
  <c r="AZ49" i="3" s="1"/>
  <c r="AK8" i="3"/>
  <c r="AZ8" i="3" s="1"/>
  <c r="AK10" i="3"/>
  <c r="AZ10" i="3" s="1"/>
  <c r="AK64" i="3"/>
  <c r="AZ64" i="3" s="1"/>
  <c r="AK42" i="3"/>
  <c r="AZ42" i="3" s="1"/>
  <c r="AK50" i="3"/>
  <c r="AZ50" i="3" s="1"/>
  <c r="AK60" i="3"/>
  <c r="AZ60" i="3" s="1"/>
  <c r="AK47" i="3"/>
  <c r="AZ47" i="3" s="1"/>
  <c r="AK94" i="3"/>
  <c r="AZ94" i="3" s="1"/>
  <c r="AK52" i="3"/>
  <c r="AZ52" i="3" s="1"/>
  <c r="AK82" i="3"/>
  <c r="AZ82" i="3" s="1"/>
  <c r="AK105" i="3"/>
  <c r="AZ105" i="3" s="1"/>
  <c r="AK32" i="3"/>
  <c r="AZ32" i="3" s="1"/>
  <c r="AK35" i="3"/>
  <c r="AZ35" i="3" s="1"/>
  <c r="AK97" i="3"/>
  <c r="AZ97" i="3" s="1"/>
  <c r="AK81" i="3"/>
  <c r="AZ81" i="3" s="1"/>
  <c r="AK16" i="3"/>
  <c r="AZ16" i="3" s="1"/>
  <c r="AK36" i="3"/>
  <c r="AZ36" i="3" s="1"/>
  <c r="AK79" i="3"/>
  <c r="AZ79" i="3" s="1"/>
  <c r="AK33" i="3"/>
  <c r="AZ33" i="3" s="1"/>
  <c r="AK76" i="3"/>
  <c r="AZ76" i="3" s="1"/>
</calcChain>
</file>

<file path=xl/sharedStrings.xml><?xml version="1.0" encoding="utf-8"?>
<sst xmlns="http://schemas.openxmlformats.org/spreadsheetml/2006/main" count="2508" uniqueCount="928">
  <si>
    <t>2017 Annual Housing Market Report - Twin Cities Metro</t>
  </si>
  <si>
    <t>Area Overview - Around the Metro</t>
  </si>
  <si>
    <t>Percent</t>
  </si>
  <si>
    <t>Cumulative</t>
  </si>
  <si>
    <t>Pct. of Orig.</t>
  </si>
  <si>
    <t>Total</t>
  </si>
  <si>
    <t>Change</t>
  </si>
  <si>
    <t>Percent New</t>
  </si>
  <si>
    <t>Townhouse-</t>
  </si>
  <si>
    <t>Percent</t>
  </si>
  <si>
    <t>Days on</t>
  </si>
  <si>
    <t>Price</t>
  </si>
  <si>
    <t>Closed Sales</t>
  </si>
  <si>
    <t>from 2016</t>
  </si>
  <si>
    <t>Distressed</t>
  </si>
  <si>
    <t>16-County Twin Cities Region</t>
  </si>
  <si>
    <t>+ 0.2%</t>
  </si>
  <si>
    <t>13-County Twin Cities Region</t>
  </si>
  <si>
    <t>+ 0.1%</t>
  </si>
  <si>
    <t>Afton</t>
  </si>
  <si>
    <t>Albertville</t>
  </si>
  <si>
    <t>+ 2.1%</t>
  </si>
  <si>
    <t>Andover</t>
  </si>
  <si>
    <t>+ 0.2%</t>
  </si>
  <si>
    <t>Annandale</t>
  </si>
  <si>
    <t>+ 1.6%</t>
  </si>
  <si>
    <t>Anoka</t>
  </si>
  <si>
    <t>Apple Valley</t>
  </si>
  <si>
    <t>Arden Hills</t>
  </si>
  <si>
    <t>+ 34.1%</t>
  </si>
  <si>
    <t>Bayport</t>
  </si>
  <si>
    <t>+ 72.7%</t>
  </si>
  <si>
    <t>Becker</t>
  </si>
  <si>
    <t>Belle Plaine</t>
  </si>
  <si>
    <t>+ 1.7%</t>
  </si>
  <si>
    <t>Bethel</t>
  </si>
  <si>
    <t>Big Lake</t>
  </si>
  <si>
    <t>Birchwood Village</t>
  </si>
  <si>
    <t>Blaine</t>
  </si>
  <si>
    <t>Bloomington</t>
  </si>
  <si>
    <t>Bloomington - East</t>
  </si>
  <si>
    <t>Bloomington - West</t>
  </si>
  <si>
    <t>Brainerd MSA</t>
  </si>
  <si>
    <t>+ 5.3%</t>
  </si>
  <si>
    <t>Brooklyn Center</t>
  </si>
  <si>
    <t>Brooklyn Park</t>
  </si>
  <si>
    <t>Buffalo</t>
  </si>
  <si>
    <t>Burnsville</t>
  </si>
  <si>
    <t>+ 3.0%</t>
  </si>
  <si>
    <t>Cambridge</t>
  </si>
  <si>
    <t>+ 16.1%</t>
  </si>
  <si>
    <t>Cannon Falls</t>
  </si>
  <si>
    <t>+ 12.5%</t>
  </si>
  <si>
    <t>Carver</t>
  </si>
  <si>
    <t>Centerville</t>
  </si>
  <si>
    <t>+ 20.9%</t>
  </si>
  <si>
    <t>Champlin</t>
  </si>
  <si>
    <t>+ 8.6%</t>
  </si>
  <si>
    <t>Chanhassen</t>
  </si>
  <si>
    <t>+ 4.2%</t>
  </si>
  <si>
    <t>Chaska</t>
  </si>
  <si>
    <t>+ 2.5%</t>
  </si>
  <si>
    <t>Chisago</t>
  </si>
  <si>
    <t>Circle Pines</t>
  </si>
  <si>
    <t>Clear Lake</t>
  </si>
  <si>
    <t>Clearwater</t>
  </si>
  <si>
    <t>Coates</t>
  </si>
  <si>
    <t>--</t>
  </si>
  <si>
    <t>Cokato</t>
  </si>
  <si>
    <t>Cologne</t>
  </si>
  <si>
    <t>Columbia Heights</t>
  </si>
  <si>
    <t>Columbus</t>
  </si>
  <si>
    <t>+ 69.0%</t>
  </si>
  <si>
    <t>Coon Rapids</t>
  </si>
  <si>
    <t>Corcoran</t>
  </si>
  <si>
    <t>+ 31.9%</t>
  </si>
  <si>
    <t>Cottage Grove</t>
  </si>
  <si>
    <t>Crystal</t>
  </si>
  <si>
    <t>+ 0.4%</t>
  </si>
  <si>
    <t>Dayton</t>
  </si>
  <si>
    <t>+ 35.1%</t>
  </si>
  <si>
    <t>Deephaven</t>
  </si>
  <si>
    <t>+ 4.4%</t>
  </si>
  <si>
    <t>Delano</t>
  </si>
  <si>
    <t>+ 24.3%</t>
  </si>
  <si>
    <t>Dellwood</t>
  </si>
  <si>
    <t>+ 41.2%</t>
  </si>
  <si>
    <t>Eagan</t>
  </si>
  <si>
    <t>East Bethel</t>
  </si>
  <si>
    <t>Eden Prairie</t>
  </si>
  <si>
    <t>+ 3.0%</t>
  </si>
  <si>
    <t>Edina</t>
  </si>
  <si>
    <t>+ 3.0%</t>
  </si>
  <si>
    <t>Elk River</t>
  </si>
  <si>
    <t>+ 18.6%</t>
  </si>
  <si>
    <t>Elko New Market</t>
  </si>
  <si>
    <t>+ 5.9%</t>
  </si>
  <si>
    <t>Excelsior</t>
  </si>
  <si>
    <t>+ 3.6%</t>
  </si>
  <si>
    <t>Falcon Heights</t>
  </si>
  <si>
    <t>+ 16.7%</t>
  </si>
  <si>
    <t>Faribault</t>
  </si>
  <si>
    <t>+ 17.0%</t>
  </si>
  <si>
    <t>Farmington</t>
  </si>
  <si>
    <t>Forest Lake</t>
  </si>
  <si>
    <t>+ 4.0%</t>
  </si>
  <si>
    <t>Fridley</t>
  </si>
  <si>
    <t>+ 1.1%</t>
  </si>
  <si>
    <t>Gem Lake</t>
  </si>
  <si>
    <t>+ 33.3%</t>
  </si>
  <si>
    <t>Golden Valley</t>
  </si>
  <si>
    <t>Grant</t>
  </si>
  <si>
    <t>+ 2.4%</t>
  </si>
  <si>
    <t>Greenfield</t>
  </si>
  <si>
    <t>+ 8.6%</t>
  </si>
  <si>
    <t>Greenwood</t>
  </si>
  <si>
    <t>+ 25.0%</t>
  </si>
  <si>
    <t>Ham Lake</t>
  </si>
  <si>
    <t>+ 8.3%</t>
  </si>
  <si>
    <t>Hamburg</t>
  </si>
  <si>
    <t>Hammond</t>
  </si>
  <si>
    <t>+ 5.2%</t>
  </si>
  <si>
    <t>Hampton</t>
  </si>
  <si>
    <t>Hanover</t>
  </si>
  <si>
    <t>Hastings</t>
  </si>
  <si>
    <t>+ 5.7%</t>
  </si>
  <si>
    <t>Hilltop</t>
  </si>
  <si>
    <t>+ 100.0%</t>
  </si>
  <si>
    <t>Hopkins</t>
  </si>
  <si>
    <t>+ 1.1%</t>
  </si>
  <si>
    <t>Hudson</t>
  </si>
  <si>
    <t>Hugo</t>
  </si>
  <si>
    <t>+ 9.8%</t>
  </si>
  <si>
    <t>Hutchinson</t>
  </si>
  <si>
    <t>Independence</t>
  </si>
  <si>
    <t>+ 3.9%</t>
  </si>
  <si>
    <t>Inver Grove Heights</t>
  </si>
  <si>
    <t>+ 11.1%</t>
  </si>
  <si>
    <t>Isanti</t>
  </si>
  <si>
    <t>Jordan</t>
  </si>
  <si>
    <t>Lake Elmo</t>
  </si>
  <si>
    <t>+ 28.9%</t>
  </si>
  <si>
    <t>Lake Minnetonka Area</t>
  </si>
  <si>
    <t>Lake St. Croix Beach</t>
  </si>
  <si>
    <t>+ 12.5%</t>
  </si>
  <si>
    <t>Lakeland</t>
  </si>
  <si>
    <t>+ 21.4%</t>
  </si>
  <si>
    <t>Lakeland Shores</t>
  </si>
  <si>
    <t>Lakeville</t>
  </si>
  <si>
    <t>Lauderdale</t>
  </si>
  <si>
    <t>Lexington</t>
  </si>
  <si>
    <t>Lilydale</t>
  </si>
  <si>
    <t>Lindstrom</t>
  </si>
  <si>
    <t>Lino Lakes</t>
  </si>
  <si>
    <t>Little Canada</t>
  </si>
  <si>
    <t>Long Lake</t>
  </si>
  <si>
    <t>Lonsdale</t>
  </si>
  <si>
    <t>Loretto</t>
  </si>
  <si>
    <t>Mahtomedi</t>
  </si>
  <si>
    <t>+ 0.8%</t>
  </si>
  <si>
    <t>Maple Grove</t>
  </si>
  <si>
    <t>+ 3.4%</t>
  </si>
  <si>
    <t>Maple Lake</t>
  </si>
  <si>
    <t>+ 3.1%</t>
  </si>
  <si>
    <t>Maple Plain</t>
  </si>
  <si>
    <t>Maplewood</t>
  </si>
  <si>
    <t>+ 3.0%</t>
  </si>
  <si>
    <t>Marine on St. Croix</t>
  </si>
  <si>
    <t>Mayer</t>
  </si>
  <si>
    <t>Medicine Lake</t>
  </si>
  <si>
    <t>Medina</t>
  </si>
  <si>
    <t>Mendota</t>
  </si>
  <si>
    <t>--</t>
  </si>
  <si>
    <t>Mendota Heights</t>
  </si>
  <si>
    <t>Miesville</t>
  </si>
  <si>
    <t>Minneapolis - (Citywide)</t>
  </si>
  <si>
    <t>Minneapolis - Calhoun-Isle</t>
  </si>
  <si>
    <t>Minneapolis - Camden</t>
  </si>
  <si>
    <t>+ 9.9%</t>
  </si>
  <si>
    <t>Minneapolis - Central</t>
  </si>
  <si>
    <t>Minneapolis - Longfellow</t>
  </si>
  <si>
    <t>Minneapolis - Near North</t>
  </si>
  <si>
    <t>+ 17.5%</t>
  </si>
  <si>
    <t>Minneapolis - Nokomis</t>
  </si>
  <si>
    <t>Minneapolis - Northeast</t>
  </si>
  <si>
    <t>Minneapolis - Phillips</t>
  </si>
  <si>
    <t>+ 3.1%</t>
  </si>
  <si>
    <t>Minneapolis - Powderhorn</t>
  </si>
  <si>
    <t>Minneapolis - Southwest</t>
  </si>
  <si>
    <t>Minneapolis - University</t>
  </si>
  <si>
    <t>Minnetonka</t>
  </si>
  <si>
    <t>Minnetonka Beach</t>
  </si>
  <si>
    <t>Minnetrista</t>
  </si>
  <si>
    <t>Monticello</t>
  </si>
  <si>
    <t>+ 1.2%</t>
  </si>
  <si>
    <t>Montrose</t>
  </si>
  <si>
    <t>+ 1.8%</t>
  </si>
  <si>
    <t>Mora</t>
  </si>
  <si>
    <t>Mound</t>
  </si>
  <si>
    <t>Mounds View</t>
  </si>
  <si>
    <t>New Brighton</t>
  </si>
  <si>
    <t>New Germany</t>
  </si>
  <si>
    <t>New Hope</t>
  </si>
  <si>
    <t>+ 3.5%</t>
  </si>
  <si>
    <t>New Prague</t>
  </si>
  <si>
    <t>+ 24.7%</t>
  </si>
  <si>
    <t>New Richmond</t>
  </si>
  <si>
    <t>+ 4.5%</t>
  </si>
  <si>
    <t>New Trier</t>
  </si>
  <si>
    <t>--</t>
  </si>
  <si>
    <t>Newport</t>
  </si>
  <si>
    <t>+ 19.0%</t>
  </si>
  <si>
    <t>North Branch</t>
  </si>
  <si>
    <t>North Oaks</t>
  </si>
  <si>
    <t>+ 0.9%</t>
  </si>
  <si>
    <t>North Saint Paul</t>
  </si>
  <si>
    <t>Northfield</t>
  </si>
  <si>
    <t>+ 0.6%</t>
  </si>
  <si>
    <t>Norwood Young America</t>
  </si>
  <si>
    <t>Nowthen</t>
  </si>
  <si>
    <t>Oak Grove</t>
  </si>
  <si>
    <t>+ 24.6%</t>
  </si>
  <si>
    <t>Oak Park Heights</t>
  </si>
  <si>
    <t>+ 12.1%</t>
  </si>
  <si>
    <t>Oakdale</t>
  </si>
  <si>
    <t>Orono</t>
  </si>
  <si>
    <t>+ 15.9%</t>
  </si>
  <si>
    <t>Osseo</t>
  </si>
  <si>
    <t>Otsego</t>
  </si>
  <si>
    <t>Pine City</t>
  </si>
  <si>
    <t>Pine Springs</t>
  </si>
  <si>
    <t>+ 75.0%</t>
  </si>
  <si>
    <t>Plymouth</t>
  </si>
  <si>
    <t>Princeton</t>
  </si>
  <si>
    <t>+ 2.6%</t>
  </si>
  <si>
    <t>Prior Lake</t>
  </si>
  <si>
    <t>Ramsey</t>
  </si>
  <si>
    <t>+ 9.2%</t>
  </si>
  <si>
    <t>Randolph</t>
  </si>
  <si>
    <t>Red Wing</t>
  </si>
  <si>
    <t>Richfield</t>
  </si>
  <si>
    <t>River Falls</t>
  </si>
  <si>
    <t>Robbinsdale</t>
  </si>
  <si>
    <t>Rockford</t>
  </si>
  <si>
    <t>+ 17.2%</t>
  </si>
  <si>
    <t>Rogers</t>
  </si>
  <si>
    <t>Rosemount</t>
  </si>
  <si>
    <t>Roseville</t>
  </si>
  <si>
    <t>+ 0.2%</t>
  </si>
  <si>
    <t>Rush City</t>
  </si>
  <si>
    <t>Saint Anthony</t>
  </si>
  <si>
    <t>+ 11.7%</t>
  </si>
  <si>
    <t>Saint Bonifacius</t>
  </si>
  <si>
    <t>Saint Cloud MSA</t>
  </si>
  <si>
    <t>+ 0.3%</t>
  </si>
  <si>
    <t>Saint Francis</t>
  </si>
  <si>
    <t>+ 45.5%</t>
  </si>
  <si>
    <t>Saint Louis Park</t>
  </si>
  <si>
    <t>Saint Mary's Point</t>
  </si>
  <si>
    <t>Saint Michael</t>
  </si>
  <si>
    <t>+ 7.3%</t>
  </si>
  <si>
    <t>Saint Paul</t>
  </si>
  <si>
    <t>Saint Paul - Battle Creek / Highwood</t>
  </si>
  <si>
    <t>+ 3.2%</t>
  </si>
  <si>
    <t>Saint Paul - Como Park</t>
  </si>
  <si>
    <t>Saint Paul - Dayton's Bluff</t>
  </si>
  <si>
    <t>Saint Paul - Downtown</t>
  </si>
  <si>
    <t>+ 1.1%</t>
  </si>
  <si>
    <t>Saint Paul - Greater East Side</t>
  </si>
  <si>
    <t>+ 4.9%</t>
  </si>
  <si>
    <t>Saint Paul - Hamline-Midway</t>
  </si>
  <si>
    <t>Saint Paul - Highland Park</t>
  </si>
  <si>
    <t>Saint Paul - Merriam Park / Lexington-Hamline</t>
  </si>
  <si>
    <t>Saint Paul - Macalester-Groveland</t>
  </si>
  <si>
    <t>Saint Paul - North End</t>
  </si>
  <si>
    <t>+ 3.2%</t>
  </si>
  <si>
    <t>Saint Paul - Payne-Phalen</t>
  </si>
  <si>
    <t>+ 4.6%</t>
  </si>
  <si>
    <t>Saint Paul - St. Anthony Park</t>
  </si>
  <si>
    <t>Saint Paul - Summit Hill</t>
  </si>
  <si>
    <t>+ 8.8%</t>
  </si>
  <si>
    <t>Saint Paul - Summit-University</t>
  </si>
  <si>
    <t>+ 23.4%</t>
  </si>
  <si>
    <t>Saint Paul - Thomas-Dale (Frogtown)</t>
  </si>
  <si>
    <t>Saint Paul - West Seventh</t>
  </si>
  <si>
    <t>+ 9.2%</t>
  </si>
  <si>
    <t>Saint Paul - West Side</t>
  </si>
  <si>
    <t>+ 13.9%</t>
  </si>
  <si>
    <t>Saint Paul Park</t>
  </si>
  <si>
    <t>+ 2.2%</t>
  </si>
  <si>
    <t>Savage</t>
  </si>
  <si>
    <t>Scandia</t>
  </si>
  <si>
    <t>+ 37.1%</t>
  </si>
  <si>
    <t>Shakopee</t>
  </si>
  <si>
    <t>Shoreview</t>
  </si>
  <si>
    <t>Shorewood</t>
  </si>
  <si>
    <t>Somerset</t>
  </si>
  <si>
    <t>+ 10.7%</t>
  </si>
  <si>
    <t>South Haven</t>
  </si>
  <si>
    <t>+ 20.0%</t>
  </si>
  <si>
    <t>South Saint Paul</t>
  </si>
  <si>
    <t>+ 6.5%</t>
  </si>
  <si>
    <t>Spring Lake Park</t>
  </si>
  <si>
    <t>+ 7.8%</t>
  </si>
  <si>
    <t>Spring Park</t>
  </si>
  <si>
    <t>Stacy</t>
  </si>
  <si>
    <t>+ 23.8%</t>
  </si>
  <si>
    <t>Stillwater</t>
  </si>
  <si>
    <t>+ 1.0%</t>
  </si>
  <si>
    <t>Sunfish Lake</t>
  </si>
  <si>
    <t>+ 133.3%</t>
  </si>
  <si>
    <t>Tonka Bay</t>
  </si>
  <si>
    <t>+ 3.6%</t>
  </si>
  <si>
    <t>Vadnais Heights</t>
  </si>
  <si>
    <t>+ 7.1%</t>
  </si>
  <si>
    <t>Vermillion</t>
  </si>
  <si>
    <t>+ 66.7%</t>
  </si>
  <si>
    <t>Victoria</t>
  </si>
  <si>
    <t>+ 25.4%</t>
  </si>
  <si>
    <t>Waconia</t>
  </si>
  <si>
    <t>Watertown</t>
  </si>
  <si>
    <t>+ 5.0%</t>
  </si>
  <si>
    <t>Wayzata</t>
  </si>
  <si>
    <t>+ 3.0%</t>
  </si>
  <si>
    <t>West Saint Paul</t>
  </si>
  <si>
    <t>+ 10.4%</t>
  </si>
  <si>
    <t>White Bear Lake</t>
  </si>
  <si>
    <t>Willernie</t>
  </si>
  <si>
    <t>+ 27.3%</t>
  </si>
  <si>
    <t>Woodbury</t>
  </si>
  <si>
    <t>+ 0.2%</t>
  </si>
  <si>
    <t>Woodland</t>
  </si>
  <si>
    <t>+ 20.0%</t>
  </si>
  <si>
    <t>Wyoming</t>
  </si>
  <si>
    <t>+ 3.1%</t>
  </si>
  <si>
    <t>Zimmerman</t>
  </si>
  <si>
    <t>+ 7.1%</t>
  </si>
  <si>
    <t>Zumbrota</t>
  </si>
  <si>
    <t>+ 42.3%</t>
  </si>
  <si>
    <t>Minneapolis</t>
  </si>
  <si>
    <t>White Bear Township</t>
  </si>
  <si>
    <t>Aitkin</t>
  </si>
  <si>
    <t>Albion Twp</t>
  </si>
  <si>
    <t>Alden Twp</t>
  </si>
  <si>
    <t>Almelund</t>
  </si>
  <si>
    <t>Amador Twp</t>
  </si>
  <si>
    <t>Amery</t>
  </si>
  <si>
    <t>Amherst Twp</t>
  </si>
  <si>
    <t>Arkansaw</t>
  </si>
  <si>
    <t>Athens Twp</t>
  </si>
  <si>
    <t>Baldwin</t>
  </si>
  <si>
    <t>Baldwin Twp</t>
  </si>
  <si>
    <t>Battle Creek</t>
  </si>
  <si>
    <t>Bay City</t>
  </si>
  <si>
    <t>Baytown Twp</t>
  </si>
  <si>
    <t>Becker Twp</t>
  </si>
  <si>
    <t>Beldenville</t>
  </si>
  <si>
    <t>Belle Plaine Twp</t>
  </si>
  <si>
    <t>Benton Twp</t>
  </si>
  <si>
    <t>Big Lake Twp</t>
  </si>
  <si>
    <t>Birchwood</t>
  </si>
  <si>
    <t>Blaine Twp</t>
  </si>
  <si>
    <t>Blakeley</t>
  </si>
  <si>
    <t>Blakeley Twp</t>
  </si>
  <si>
    <t>Blue Hill Twp</t>
  </si>
  <si>
    <t>Bradford</t>
  </si>
  <si>
    <t>Bradford Twp</t>
  </si>
  <si>
    <t>Braham</t>
  </si>
  <si>
    <t>Brook Park</t>
  </si>
  <si>
    <t>Buffalo Twp</t>
  </si>
  <si>
    <t>Burkhardt</t>
  </si>
  <si>
    <t>Burns Twp</t>
  </si>
  <si>
    <t>Burnside Twp</t>
  </si>
  <si>
    <t>Burnstown Twp</t>
  </si>
  <si>
    <t>Cady Twp</t>
  </si>
  <si>
    <t>Cambridge Twp</t>
  </si>
  <si>
    <t>Camden Twp</t>
  </si>
  <si>
    <t>Castle Rock</t>
  </si>
  <si>
    <t>Castle Rock Twp</t>
  </si>
  <si>
    <t>Cedar</t>
  </si>
  <si>
    <t>Cedar Lake Twp</t>
  </si>
  <si>
    <t>Cedar Twp</t>
  </si>
  <si>
    <t>Center City</t>
  </si>
  <si>
    <t>Champion Twp</t>
  </si>
  <si>
    <t>Chatham Twp</t>
  </si>
  <si>
    <t>Chisago City</t>
  </si>
  <si>
    <t>Chisago Lake Twp</t>
  </si>
  <si>
    <t>Clear Lake Twp</t>
  </si>
  <si>
    <t>Clearwater Twp</t>
  </si>
  <si>
    <t>Clifton Twp</t>
  </si>
  <si>
    <t>Cokato Twp</t>
  </si>
  <si>
    <t>Columbus Twp</t>
  </si>
  <si>
    <t>Corinna Twp</t>
  </si>
  <si>
    <t>Crane Lake</t>
  </si>
  <si>
    <t>Credit River</t>
  </si>
  <si>
    <t>Credit River Twp</t>
  </si>
  <si>
    <t>Crystal Twp</t>
  </si>
  <si>
    <t>Cylon Twp</t>
  </si>
  <si>
    <t>Dahlgren Twp</t>
  </si>
  <si>
    <t>Dakota</t>
  </si>
  <si>
    <t>Dalbo</t>
  </si>
  <si>
    <t>Dalbo Twp</t>
  </si>
  <si>
    <t>Dassel</t>
  </si>
  <si>
    <t>Deer Park</t>
  </si>
  <si>
    <t>Denmark</t>
  </si>
  <si>
    <t>Denmark Twp</t>
  </si>
  <si>
    <t>Diamond Bluff</t>
  </si>
  <si>
    <t>Diamond Bluff Twp</t>
  </si>
  <si>
    <t>Douglas Twp</t>
  </si>
  <si>
    <t>Downing</t>
  </si>
  <si>
    <t>Eagle</t>
  </si>
  <si>
    <t>East Farmington</t>
  </si>
  <si>
    <t>Eau Galle</t>
  </si>
  <si>
    <t>Eau Galle Twp</t>
  </si>
  <si>
    <t>El Paso Twp</t>
  </si>
  <si>
    <t>Elk Twp</t>
  </si>
  <si>
    <t>Ellsworth</t>
  </si>
  <si>
    <t>Ellsworth Twp</t>
  </si>
  <si>
    <t>Elmwood</t>
  </si>
  <si>
    <t>Emerald</t>
  </si>
  <si>
    <t>Emerald Twp</t>
  </si>
  <si>
    <t>Empire Twp</t>
  </si>
  <si>
    <t>Erin Prairie Twp</t>
  </si>
  <si>
    <t>Erin Twp</t>
  </si>
  <si>
    <t>Eureka Twp</t>
  </si>
  <si>
    <t>Farmington Twp</t>
  </si>
  <si>
    <t>Fish Lake Twp</t>
  </si>
  <si>
    <t>Floodwood</t>
  </si>
  <si>
    <t>Foley</t>
  </si>
  <si>
    <t>Forest Twp</t>
  </si>
  <si>
    <t>Franconia Twp</t>
  </si>
  <si>
    <t>Franklin Twp</t>
  </si>
  <si>
    <t>French Lake Twp</t>
  </si>
  <si>
    <t>Gilman</t>
  </si>
  <si>
    <t>Gilman Twp</t>
  </si>
  <si>
    <t>Glenwood City</t>
  </si>
  <si>
    <t>Glenwood Twp</t>
  </si>
  <si>
    <t>Golden Valley Twp</t>
  </si>
  <si>
    <t>Goodland</t>
  </si>
  <si>
    <t>Grandy</t>
  </si>
  <si>
    <t>Grant Twp</t>
  </si>
  <si>
    <t>Grasston</t>
  </si>
  <si>
    <t>Greenvale Twp</t>
  </si>
  <si>
    <t>Grey Cloud Island Twp</t>
  </si>
  <si>
    <t>Hager City</t>
  </si>
  <si>
    <t>Hamel</t>
  </si>
  <si>
    <t>Hammond Twp</t>
  </si>
  <si>
    <t>Hampton Twp</t>
  </si>
  <si>
    <t>Hancock Twp</t>
  </si>
  <si>
    <t>Harris</t>
  </si>
  <si>
    <t>Harris Twp</t>
  </si>
  <si>
    <t>Hartland</t>
  </si>
  <si>
    <t>Hartland Twp</t>
  </si>
  <si>
    <t>Hasty</t>
  </si>
  <si>
    <t>Haven Twp</t>
  </si>
  <si>
    <t>Helena Twp</t>
  </si>
  <si>
    <t>Henderson</t>
  </si>
  <si>
    <t>Hibbing</t>
  </si>
  <si>
    <t>Highland</t>
  </si>
  <si>
    <t>Hollywood Twp</t>
  </si>
  <si>
    <t>Houlton</t>
  </si>
  <si>
    <t>Howard Lake</t>
  </si>
  <si>
    <t>Hudson Twp</t>
  </si>
  <si>
    <t>Isabelle Twp</t>
  </si>
  <si>
    <t>Isanti Twp</t>
  </si>
  <si>
    <t>Isle</t>
  </si>
  <si>
    <t>Jackson Twp</t>
  </si>
  <si>
    <t>Jordan Twp</t>
  </si>
  <si>
    <t>Kimball</t>
  </si>
  <si>
    <t>Kinnickinnic Twp</t>
  </si>
  <si>
    <t>Knapp</t>
  </si>
  <si>
    <t>Lake Saint Croix Beach</t>
  </si>
  <si>
    <t>Laketown Twp</t>
  </si>
  <si>
    <t>Lent Twp</t>
  </si>
  <si>
    <t>Lester Prairie</t>
  </si>
  <si>
    <t>Lexington Twp</t>
  </si>
  <si>
    <t>Linwood Twp</t>
  </si>
  <si>
    <t>Livonia Twp</t>
  </si>
  <si>
    <t>Louisville Twp</t>
  </si>
  <si>
    <t>Mahnomen</t>
  </si>
  <si>
    <t>Maiden Rock</t>
  </si>
  <si>
    <t>Maiden Rock Twp</t>
  </si>
  <si>
    <t>Maple Grove Twp</t>
  </si>
  <si>
    <t>Maple Lake Twp</t>
  </si>
  <si>
    <t>Maple Ridge Twp</t>
  </si>
  <si>
    <t>Maplewood Twp</t>
  </si>
  <si>
    <t>Marine on Saint Croix</t>
  </si>
  <si>
    <t>Marshan Twp</t>
  </si>
  <si>
    <t>Martell Twp</t>
  </si>
  <si>
    <t>Marysville Twp</t>
  </si>
  <si>
    <t>May Twp</t>
  </si>
  <si>
    <t>McGregor</t>
  </si>
  <si>
    <t>Middleville Twp</t>
  </si>
  <si>
    <t>Midway Twp</t>
  </si>
  <si>
    <t>Milaca</t>
  </si>
  <si>
    <t>Monticello Twp</t>
  </si>
  <si>
    <t>Motley</t>
  </si>
  <si>
    <t>Nessel Twp</t>
  </si>
  <si>
    <t>Nevis</t>
  </si>
  <si>
    <t>New Market Twp</t>
  </si>
  <si>
    <t>New Richland</t>
  </si>
  <si>
    <t>New Richland Twp</t>
  </si>
  <si>
    <t>New Richmond Twp</t>
  </si>
  <si>
    <t>New Scandia Twp</t>
  </si>
  <si>
    <t>Nininger Twp</t>
  </si>
  <si>
    <t>North Branch Twp</t>
  </si>
  <si>
    <t>North Hudson</t>
  </si>
  <si>
    <t>Oak Grove Twp</t>
  </si>
  <si>
    <t>Oak Park Twp</t>
  </si>
  <si>
    <t>Oakdale Twp</t>
  </si>
  <si>
    <t>Ogilvie</t>
  </si>
  <si>
    <t>Orrock</t>
  </si>
  <si>
    <t>Orrock Twp</t>
  </si>
  <si>
    <t>Osceola</t>
  </si>
  <si>
    <t>Oxford Twp</t>
  </si>
  <si>
    <t>Palmer Twp</t>
  </si>
  <si>
    <t>Park Rapids</t>
  </si>
  <si>
    <t>Paynesville</t>
  </si>
  <si>
    <t>Pleasant Valley Twp</t>
  </si>
  <si>
    <t>Plum City</t>
  </si>
  <si>
    <t>Prescott</t>
  </si>
  <si>
    <t>Princeton Twp</t>
  </si>
  <si>
    <t>Prior Twp</t>
  </si>
  <si>
    <t>Randolph Twp</t>
  </si>
  <si>
    <t>Ravenna Twp</t>
  </si>
  <si>
    <t>Richmond</t>
  </si>
  <si>
    <t>Richmond Twp</t>
  </si>
  <si>
    <t>River Falls Twp</t>
  </si>
  <si>
    <t>Roberts</t>
  </si>
  <si>
    <t>Roberts Twp</t>
  </si>
  <si>
    <t>Rock Creek</t>
  </si>
  <si>
    <t>Rock Elm Twp</t>
  </si>
  <si>
    <t>Rockford Twp</t>
  </si>
  <si>
    <t>Rogers Twp</t>
  </si>
  <si>
    <t>Rush River Twp</t>
  </si>
  <si>
    <t>Rushseba Twp</t>
  </si>
  <si>
    <t>Saint Augusta</t>
  </si>
  <si>
    <t>Saint Cloud</t>
  </si>
  <si>
    <t>Saint Croix Falls</t>
  </si>
  <si>
    <t>Saint Joseph</t>
  </si>
  <si>
    <t>Saint Joseph Twp</t>
  </si>
  <si>
    <t>Saint Lawrence Twp</t>
  </si>
  <si>
    <t>Saint Leo</t>
  </si>
  <si>
    <t>Salem Twp</t>
  </si>
  <si>
    <t>San Francisco Twp</t>
  </si>
  <si>
    <t>Sand Creek Twp</t>
  </si>
  <si>
    <t>Santiago</t>
  </si>
  <si>
    <t>Santiago Twp</t>
  </si>
  <si>
    <t>Sarona Twp</t>
  </si>
  <si>
    <t>Sauk Rapids</t>
  </si>
  <si>
    <t>Scandia Twp</t>
  </si>
  <si>
    <t>Sciota Twp</t>
  </si>
  <si>
    <t>Scott Twp</t>
  </si>
  <si>
    <t>Shafer</t>
  </si>
  <si>
    <t>Shafer Twp</t>
  </si>
  <si>
    <t>Sherburn</t>
  </si>
  <si>
    <t>Sherman Twp</t>
  </si>
  <si>
    <t>Silver Creek</t>
  </si>
  <si>
    <t>Silver Creek Twp</t>
  </si>
  <si>
    <t>Silver Lake</t>
  </si>
  <si>
    <t>Somerset Twp</t>
  </si>
  <si>
    <t>Southside Twp</t>
  </si>
  <si>
    <t>Spencer Brook Twp</t>
  </si>
  <si>
    <t>Spooner</t>
  </si>
  <si>
    <t>Spring Lake Twp</t>
  </si>
  <si>
    <t>Spring Valley</t>
  </si>
  <si>
    <t>Spring Valley Twp</t>
  </si>
  <si>
    <t>Springfield</t>
  </si>
  <si>
    <t>Springfield Twp</t>
  </si>
  <si>
    <t>Springvale Twp</t>
  </si>
  <si>
    <t>Stanchfield</t>
  </si>
  <si>
    <t>Stanchfield Twp</t>
  </si>
  <si>
    <t>Stanford Twp</t>
  </si>
  <si>
    <t>Stanton Twp</t>
  </si>
  <si>
    <t>Star Prairie</t>
  </si>
  <si>
    <t>Star Prairie Twp</t>
  </si>
  <si>
    <t>Stillwater Twp</t>
  </si>
  <si>
    <t>Stockholm</t>
  </si>
  <si>
    <t>Stockholm Twp</t>
  </si>
  <si>
    <t>Sunrise</t>
  </si>
  <si>
    <t>Sunrise Twp</t>
  </si>
  <si>
    <t>Swatara</t>
  </si>
  <si>
    <t>Taylors Falls</t>
  </si>
  <si>
    <t>Trenton Twp</t>
  </si>
  <si>
    <t>Trimbelle</t>
  </si>
  <si>
    <t>Trimbelle Twp</t>
  </si>
  <si>
    <t>Troy Twp</t>
  </si>
  <si>
    <t>Union Twp</t>
  </si>
  <si>
    <t>Unknown</t>
  </si>
  <si>
    <t>Vermillion Twp</t>
  </si>
  <si>
    <t>Victor Twp</t>
  </si>
  <si>
    <t>Waconia Twp</t>
  </si>
  <si>
    <t>Wahkon</t>
  </si>
  <si>
    <t>Walker</t>
  </si>
  <si>
    <t>Warren</t>
  </si>
  <si>
    <t>Warren Twp</t>
  </si>
  <si>
    <t>Waterford Twp</t>
  </si>
  <si>
    <t>Watertown Twp</t>
  </si>
  <si>
    <t>Waverly</t>
  </si>
  <si>
    <t>Webster</t>
  </si>
  <si>
    <t>Welch</t>
  </si>
  <si>
    <t>West Lakeland</t>
  </si>
  <si>
    <t>West Lakeland Twp</t>
  </si>
  <si>
    <t>White Bear Twp</t>
  </si>
  <si>
    <t>Wilson</t>
  </si>
  <si>
    <t>Wilson Twp</t>
  </si>
  <si>
    <t>Winsted</t>
  </si>
  <si>
    <t>Woodland Twp</t>
  </si>
  <si>
    <t>Woodville</t>
  </si>
  <si>
    <t>Wright</t>
  </si>
  <si>
    <t>Wyanett Twp</t>
  </si>
  <si>
    <t>Wyoming Twp</t>
  </si>
  <si>
    <t>Young America</t>
  </si>
  <si>
    <t>Young America Twp</t>
  </si>
  <si>
    <t>Place</t>
  </si>
  <si>
    <t>PPSF_2016</t>
  </si>
  <si>
    <t>PPSF_2017</t>
  </si>
  <si>
    <t>Censusname</t>
  </si>
  <si>
    <t>GEOID</t>
  </si>
  <si>
    <t>CityState</t>
  </si>
  <si>
    <t>RealtorsName</t>
  </si>
  <si>
    <t>16000US2730140</t>
  </si>
  <si>
    <t>Hopkins, MN</t>
  </si>
  <si>
    <t>16000US2718188</t>
  </si>
  <si>
    <t>Edina, MN</t>
  </si>
  <si>
    <t>St. Louis Park</t>
  </si>
  <si>
    <t>16000US2757220</t>
  </si>
  <si>
    <t>St. Louis Park, MN</t>
  </si>
  <si>
    <t>16000US5536250</t>
  </si>
  <si>
    <t>Hudson, WI</t>
  </si>
  <si>
    <t>16000US2768818</t>
  </si>
  <si>
    <t>Wayzata, MN</t>
  </si>
  <si>
    <t>16000US2724308</t>
  </si>
  <si>
    <t>Golden Valley, MN</t>
  </si>
  <si>
    <t>16000US2760016</t>
  </si>
  <si>
    <t>Shorewood, MN</t>
  </si>
  <si>
    <t>16000US2701720</t>
  </si>
  <si>
    <t>Anoka, MN</t>
  </si>
  <si>
    <t>16000US2755726</t>
  </si>
  <si>
    <t>Rosemount, MN</t>
  </si>
  <si>
    <t>16000US2767432</t>
  </si>
  <si>
    <t>Waconia, MN</t>
  </si>
  <si>
    <t>16000US2735180</t>
  </si>
  <si>
    <t>Lakeville, MN</t>
  </si>
  <si>
    <t>16000US2745430</t>
  </si>
  <si>
    <t>New Brighton, MN</t>
  </si>
  <si>
    <t>16000US5568275</t>
  </si>
  <si>
    <t>River Falls, WI</t>
  </si>
  <si>
    <t>16000US2771428</t>
  </si>
  <si>
    <t>Woodbury, MN</t>
  </si>
  <si>
    <t>16000US5557100</t>
  </si>
  <si>
    <t>New Richmond, WI</t>
  </si>
  <si>
    <t>16000US2751730</t>
  </si>
  <si>
    <t>Plymouth, MN</t>
  </si>
  <si>
    <t>16000US2740166</t>
  </si>
  <si>
    <t>Maple Grove, MN</t>
  </si>
  <si>
    <t>16000US2717288</t>
  </si>
  <si>
    <t>Eagan, MN</t>
  </si>
  <si>
    <t>16000US2710918</t>
  </si>
  <si>
    <t>Chanhassen, MN</t>
  </si>
  <si>
    <t>16000US2713456</t>
  </si>
  <si>
    <t>Cottage Grove, MN</t>
  </si>
  <si>
    <t>16000US2718116</t>
  </si>
  <si>
    <t>Eden Prairie, MN</t>
  </si>
  <si>
    <t>16000US2758738</t>
  </si>
  <si>
    <t>Savage, MN</t>
  </si>
  <si>
    <t>16000US2711350</t>
  </si>
  <si>
    <t>Chisago City, MN</t>
  </si>
  <si>
    <t>16000US2710972</t>
  </si>
  <si>
    <t>Chaska, MN</t>
  </si>
  <si>
    <t>16000US2754214</t>
  </si>
  <si>
    <t>Richfield, MN</t>
  </si>
  <si>
    <t>16000US2701486</t>
  </si>
  <si>
    <t>Andover, MN</t>
  </si>
  <si>
    <t>16000US2734244</t>
  </si>
  <si>
    <t>Lake Elmo, MN</t>
  </si>
  <si>
    <t>16000US2708794</t>
  </si>
  <si>
    <t>Burnsville, MN</t>
  </si>
  <si>
    <t>16000US2737322</t>
  </si>
  <si>
    <t>Lino Lakes, MN</t>
  </si>
  <si>
    <t>16000US2743000</t>
  </si>
  <si>
    <t>Minneapolis, MN</t>
  </si>
  <si>
    <t>16000US2706616</t>
  </si>
  <si>
    <t>Bloomington, MN</t>
  </si>
  <si>
    <t>16000US2710144</t>
  </si>
  <si>
    <t>Carver, MN</t>
  </si>
  <si>
    <t>16000US2745628</t>
  </si>
  <si>
    <t>New Hope, MN</t>
  </si>
  <si>
    <t>16000US2710846</t>
  </si>
  <si>
    <t>Champlin, MN</t>
  </si>
  <si>
    <t>16000US2706382</t>
  </si>
  <si>
    <t>Blaine, MN</t>
  </si>
  <si>
    <t>16000US2753026</t>
  </si>
  <si>
    <t>Ramsey, MN</t>
  </si>
  <si>
    <t>16000US2772022</t>
  </si>
  <si>
    <t>Wyoming, MN</t>
  </si>
  <si>
    <t>16000US2752594</t>
  </si>
  <si>
    <t>Prior Lake, MN</t>
  </si>
  <si>
    <t>16000US2739428</t>
  </si>
  <si>
    <t>Mahtomedi, MN</t>
  </si>
  <si>
    <t>16000US2701900</t>
  </si>
  <si>
    <t>Apple Valley, MN</t>
  </si>
  <si>
    <t>16000US2747680</t>
  </si>
  <si>
    <t>Oakdale, MN</t>
  </si>
  <si>
    <t>16000US2755852</t>
  </si>
  <si>
    <t>Roseville, MN</t>
  </si>
  <si>
    <t>16000US2731076</t>
  </si>
  <si>
    <t>Inver Grove Heights, MN</t>
  </si>
  <si>
    <t>16000US2720618</t>
  </si>
  <si>
    <t>Farmington, MN</t>
  </si>
  <si>
    <t>16000US2744530</t>
  </si>
  <si>
    <t>Mounds View, MN</t>
  </si>
  <si>
    <t>16000US2769970</t>
  </si>
  <si>
    <t>White Bear Lake, MN</t>
  </si>
  <si>
    <t>16000US2714158</t>
  </si>
  <si>
    <t>Crystal, MN</t>
  </si>
  <si>
    <t>16000US2759350</t>
  </si>
  <si>
    <t>Shakopee, MN</t>
  </si>
  <si>
    <t>16000US2762824</t>
  </si>
  <si>
    <t>Stillwater, MN</t>
  </si>
  <si>
    <t>16000US2727530</t>
  </si>
  <si>
    <t>Hastings, MN</t>
  </si>
  <si>
    <t>16000US2743774</t>
  </si>
  <si>
    <t>Monticello, MN</t>
  </si>
  <si>
    <t>16000US2755186</t>
  </si>
  <si>
    <t>Rogers, MN</t>
  </si>
  <si>
    <t>16000US2749138</t>
  </si>
  <si>
    <t>Otsego, MN</t>
  </si>
  <si>
    <t>16000US2707966</t>
  </si>
  <si>
    <t>Brooklyn Park, MN</t>
  </si>
  <si>
    <t>16000US2718674</t>
  </si>
  <si>
    <t>Elk River, MN</t>
  </si>
  <si>
    <t>16000US2722814</t>
  </si>
  <si>
    <t>Fridley, MN</t>
  </si>
  <si>
    <t>16000US2759998</t>
  </si>
  <si>
    <t>Shoreview, MN</t>
  </si>
  <si>
    <t>South St. Paul</t>
  </si>
  <si>
    <t>16000US2761492</t>
  </si>
  <si>
    <t>South St. Paul, MN</t>
  </si>
  <si>
    <t>16000US2711494</t>
  </si>
  <si>
    <t>Circle Pines, MN</t>
  </si>
  <si>
    <t>16000US2715454</t>
  </si>
  <si>
    <t>Delano, MN</t>
  </si>
  <si>
    <t>16000US2766460</t>
  </si>
  <si>
    <t>Vadnais Heights, MN</t>
  </si>
  <si>
    <t>16000US2713114</t>
  </si>
  <si>
    <t>Coon Rapids, MN</t>
  </si>
  <si>
    <t>16000US2730392</t>
  </si>
  <si>
    <t>Hugo, MN</t>
  </si>
  <si>
    <t>16000US2712700</t>
  </si>
  <si>
    <t>Columbia Heights, MN</t>
  </si>
  <si>
    <t>16000US2707948</t>
  </si>
  <si>
    <t>Brooklyn Center, MN</t>
  </si>
  <si>
    <t>St. Michael</t>
  </si>
  <si>
    <t>16000US2757346</t>
  </si>
  <si>
    <t>St. Michael, MN</t>
  </si>
  <si>
    <t>16000US2740382</t>
  </si>
  <si>
    <t>Maplewood, MN</t>
  </si>
  <si>
    <t>16000US2700730</t>
  </si>
  <si>
    <t>Albertville, MN</t>
  </si>
  <si>
    <t>16000US2767036</t>
  </si>
  <si>
    <t>Victoria, MN</t>
  </si>
  <si>
    <t>16000US5574675</t>
  </si>
  <si>
    <t>Somerset, WI</t>
  </si>
  <si>
    <t>16000US2701684</t>
  </si>
  <si>
    <t>Annandale, MN</t>
  </si>
  <si>
    <t>16000US2737502</t>
  </si>
  <si>
    <t>Little Canada, MN</t>
  </si>
  <si>
    <t>North St. Paul</t>
  </si>
  <si>
    <t>16000US2747221</t>
  </si>
  <si>
    <t>North St. Paul, MN</t>
  </si>
  <si>
    <t>16000US2717486</t>
  </si>
  <si>
    <t>East Bethel, MN</t>
  </si>
  <si>
    <t>16000US2705752</t>
  </si>
  <si>
    <t>Big Lake, MN</t>
  </si>
  <si>
    <t>16000US2732174</t>
  </si>
  <si>
    <t>Jordan, MN</t>
  </si>
  <si>
    <t>16000US2721770</t>
  </si>
  <si>
    <t>Forest Lake, MN</t>
  </si>
  <si>
    <t>St. Paul</t>
  </si>
  <si>
    <t>16000US2754808</t>
  </si>
  <si>
    <t>Robbinsdale, MN</t>
  </si>
  <si>
    <t>16000US2726738</t>
  </si>
  <si>
    <t>Ham Lake, MN</t>
  </si>
  <si>
    <t>West St. Paul</t>
  </si>
  <si>
    <t>16000US2769700</t>
  </si>
  <si>
    <t>West St. Paul, MN</t>
  </si>
  <si>
    <t>16000US2708452</t>
  </si>
  <si>
    <t>Buffalo, MN</t>
  </si>
  <si>
    <t>St. Anthony</t>
  </si>
  <si>
    <t>16000US2756680</t>
  </si>
  <si>
    <t>St. Anthony, MN</t>
  </si>
  <si>
    <t>16000US2744476</t>
  </si>
  <si>
    <t>Mound, MN</t>
  </si>
  <si>
    <t>16000US2718662</t>
  </si>
  <si>
    <t>Elko New Market, MN</t>
  </si>
  <si>
    <t>16000US2746798</t>
  </si>
  <si>
    <t>North Branch, MN</t>
  </si>
  <si>
    <t>16000US2743306</t>
  </si>
  <si>
    <t>Minnetrista, MN</t>
  </si>
  <si>
    <t>16000US2747104</t>
  </si>
  <si>
    <t>North Oaks, MN</t>
  </si>
  <si>
    <t>16000US2709370</t>
  </si>
  <si>
    <t>Cambridge, MN</t>
  </si>
  <si>
    <t>16000US2704618</t>
  </si>
  <si>
    <t>Becker, MN</t>
  </si>
  <si>
    <t>16000US2747690</t>
  </si>
  <si>
    <t>Oak Grove, MN</t>
  </si>
  <si>
    <t>16000US2737304</t>
  </si>
  <si>
    <t>Lindstrom, MN</t>
  </si>
  <si>
    <t>16000US2715022</t>
  </si>
  <si>
    <t>Dayton, MN</t>
  </si>
  <si>
    <t>16000US2772238</t>
  </si>
  <si>
    <t>Zimmerman, MN</t>
  </si>
  <si>
    <t>16000US2752522</t>
  </si>
  <si>
    <t>Princeton, MN</t>
  </si>
  <si>
    <t>16000US2741480</t>
  </si>
  <si>
    <t>Medina, MN</t>
  </si>
  <si>
    <t>16000US2731328</t>
  </si>
  <si>
    <t>Isanti, MN</t>
  </si>
  <si>
    <t>16000US2704834</t>
  </si>
  <si>
    <t>Belle Plaine, MN</t>
  </si>
  <si>
    <t>16000US2748580</t>
  </si>
  <si>
    <t>Orono, MN</t>
  </si>
  <si>
    <t>St. Francis</t>
  </si>
  <si>
    <t>16000US2756950</t>
  </si>
  <si>
    <t>St. Francis, MN</t>
  </si>
  <si>
    <t>16000US2743810</t>
  </si>
  <si>
    <t>Montrose, MN</t>
  </si>
  <si>
    <t>New Construction</t>
  </si>
  <si>
    <t>TownhouseCondo</t>
  </si>
  <si>
    <t>PctOrigPrice</t>
  </si>
  <si>
    <t>DaysOnMarket</t>
  </si>
  <si>
    <t>PPSF2012</t>
  </si>
  <si>
    <t>PPSF2013</t>
  </si>
  <si>
    <t>PPSF2014</t>
  </si>
  <si>
    <t>PPSF2015</t>
  </si>
  <si>
    <t>PPSF2016</t>
  </si>
  <si>
    <t>5-yr average</t>
  </si>
  <si>
    <t>Rank score Market Days</t>
  </si>
  <si>
    <t>Rank score PctOrig</t>
  </si>
  <si>
    <t>Rank Pct Distressed</t>
  </si>
  <si>
    <t>Index Score #1 (big # is good)</t>
  </si>
  <si>
    <t>Rank Index #1</t>
  </si>
  <si>
    <t>Median HH income</t>
  </si>
  <si>
    <t>Income Rank</t>
  </si>
  <si>
    <t>Pct Single Family</t>
  </si>
  <si>
    <t>Pct in 20+ unit buildings</t>
  </si>
  <si>
    <t>Pct Renter occupied</t>
  </si>
  <si>
    <t>pCT uNDER aGE 18</t>
  </si>
  <si>
    <t>PPSF2003</t>
  </si>
  <si>
    <t>PPSF2004</t>
  </si>
  <si>
    <t>PPSF2005</t>
  </si>
  <si>
    <t>PPSF2006</t>
  </si>
  <si>
    <t>PPSF2007</t>
  </si>
  <si>
    <t>PPSF2008</t>
  </si>
  <si>
    <t>PPSF2009</t>
  </si>
  <si>
    <t>PPSF2010</t>
  </si>
  <si>
    <t>PPSF2011</t>
  </si>
  <si>
    <t>4-yr average PPSF</t>
  </si>
  <si>
    <t>change from 4-yr average</t>
  </si>
  <si>
    <t>CLOSED SALES 2017</t>
  </si>
  <si>
    <t>CS2016</t>
  </si>
  <si>
    <t>CLOSED SALES 2016</t>
  </si>
  <si>
    <t>Rank score PPSF pct change</t>
  </si>
  <si>
    <t>Pctchange in closed sales</t>
  </si>
  <si>
    <t>Hawthorne (Mpls)</t>
  </si>
  <si>
    <t>DOM_2003</t>
  </si>
  <si>
    <t>DOM_2004</t>
  </si>
  <si>
    <t>DOM_2005</t>
  </si>
  <si>
    <t>DOM_2006</t>
  </si>
  <si>
    <t>DOM_2007</t>
  </si>
  <si>
    <t>DOM_2008</t>
  </si>
  <si>
    <t>DOM_2009</t>
  </si>
  <si>
    <t>DOM_2010</t>
  </si>
  <si>
    <t>DOM_2011</t>
  </si>
  <si>
    <t>DOM_2012</t>
  </si>
  <si>
    <t>DOM_2013</t>
  </si>
  <si>
    <t>DOM_2014</t>
  </si>
  <si>
    <t>DOM_2015</t>
  </si>
  <si>
    <t>DOM_2016</t>
  </si>
  <si>
    <t>DOM_2017</t>
  </si>
  <si>
    <t>Avg PPSF 03-06</t>
  </si>
  <si>
    <t>Diff</t>
  </si>
  <si>
    <t>Avg PPSF 2012-2015</t>
  </si>
  <si>
    <t>2016-pct new construction</t>
  </si>
  <si>
    <t>2016-pct townhouse/condo</t>
  </si>
  <si>
    <t>2016-pct distressed</t>
  </si>
  <si>
    <t>2016- daysonmarket</t>
  </si>
  <si>
    <t>2016-PctOrigPrice</t>
  </si>
  <si>
    <t>2016-Pct Chg from Avg</t>
  </si>
  <si>
    <t>2016Rank Index #1</t>
  </si>
  <si>
    <t>Rank Change</t>
  </si>
  <si>
    <t>DOM diff</t>
  </si>
  <si>
    <t>CPI</t>
  </si>
  <si>
    <t>Adjust 2003</t>
  </si>
  <si>
    <t>adjust 2004</t>
  </si>
  <si>
    <t>Adjust 2005</t>
  </si>
  <si>
    <t>Adjust 2006</t>
  </si>
  <si>
    <t>Adjust 2007</t>
  </si>
  <si>
    <t>Adjust 2008</t>
  </si>
  <si>
    <t>Adjust 2009</t>
  </si>
  <si>
    <t>Adjust 2010</t>
  </si>
  <si>
    <t>Adjust 2011</t>
  </si>
  <si>
    <t>Adjust 2012</t>
  </si>
  <si>
    <t>Adjust 2013</t>
  </si>
  <si>
    <t>Adjust 2014</t>
  </si>
  <si>
    <t>Adjust 2015</t>
  </si>
  <si>
    <t>Adjust 2016</t>
  </si>
  <si>
    <t>Avg 2003-2006</t>
  </si>
  <si>
    <t>Min</t>
  </si>
  <si>
    <t>Pct Change from Min</t>
  </si>
  <si>
    <t>Lowest</t>
  </si>
  <si>
    <t>Pct Change</t>
  </si>
  <si>
    <t>City</t>
  </si>
  <si>
    <t>16000US2758000</t>
  </si>
  <si>
    <t>St. Paul, MN</t>
  </si>
  <si>
    <t>16000US2743252</t>
  </si>
  <si>
    <t>Minnetonka, MN</t>
  </si>
  <si>
    <t>16000US2741696</t>
  </si>
  <si>
    <t>Mendota Heights, MN</t>
  </si>
  <si>
    <t>NewConstruction</t>
  </si>
  <si>
    <t>DOM</t>
  </si>
  <si>
    <t>POLP</t>
  </si>
  <si>
    <t>closedsales</t>
  </si>
  <si>
    <t>changeYrtoYr</t>
  </si>
  <si>
    <t>Montgomery</t>
  </si>
  <si>
    <t>Le Sueur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</si>
</sst>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#0.0"/>
    <numFmt numFmtId="168" formatCode="#0.000"/>
    <numFmt numFmtId="169" formatCode="#0"/>
  </numFmts>
  <fonts count="9" x14ac:knownFonts="1">
    <font>
      <sz val="10"/>
      <name val="Arial"/>
      <family val="2"/>
    </font>
    <font>
      <sz val="10"/>
      <name val="Arial"/>
      <family val="2"/>
    </font>
    <font>
      <sz val="11"/>
      <color rgb="FF273376"/>
      <name val="Arial"/>
      <family val="2"/>
    </font>
    <font>
      <sz val="18"/>
      <color rgb="FF273376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4" fillId="0" borderId="0" xfId="0" applyNumberFormat="1" applyFont="1" applyAlignment="1">
      <alignment wrapText="1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2" applyFont="1" applyAlignment="1">
      <alignment horizontal="right"/>
    </xf>
    <xf numFmtId="9" fontId="0" fillId="3" borderId="0" xfId="2" applyFont="1" applyFill="1"/>
    <xf numFmtId="165" fontId="5" fillId="0" borderId="0" xfId="1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9" fontId="6" fillId="0" borderId="0" xfId="2" applyFont="1" applyAlignment="1">
      <alignment horizontal="right"/>
    </xf>
    <xf numFmtId="165" fontId="6" fillId="0" borderId="0" xfId="1" applyNumberFormat="1" applyFont="1"/>
    <xf numFmtId="9" fontId="6" fillId="0" borderId="0" xfId="2" applyFont="1"/>
    <xf numFmtId="0" fontId="6" fillId="0" borderId="0" xfId="0" applyFont="1"/>
    <xf numFmtId="164" fontId="7" fillId="0" borderId="0" xfId="0" applyNumberFormat="1" applyFont="1"/>
    <xf numFmtId="1" fontId="7" fillId="0" borderId="0" xfId="0" applyNumberFormat="1" applyFont="1"/>
    <xf numFmtId="164" fontId="7" fillId="0" borderId="0" xfId="2" applyNumberFormat="1" applyFont="1"/>
    <xf numFmtId="166" fontId="7" fillId="0" borderId="0" xfId="3" applyNumberFormat="1" applyFont="1"/>
    <xf numFmtId="0" fontId="7" fillId="5" borderId="0" xfId="0" applyNumberFormat="1" applyFont="1" applyFill="1" applyAlignment="1">
      <alignment wrapText="1"/>
    </xf>
    <xf numFmtId="0" fontId="0" fillId="5" borderId="0" xfId="0" applyFill="1" applyAlignment="1">
      <alignment wrapText="1"/>
    </xf>
    <xf numFmtId="1" fontId="0" fillId="0" borderId="0" xfId="0" applyNumberFormat="1"/>
    <xf numFmtId="167" fontId="8" fillId="0" borderId="0" xfId="0" applyNumberFormat="1" applyFont="1" applyFill="1" applyAlignment="1">
      <alignment horizontal="right"/>
    </xf>
    <xf numFmtId="168" fontId="8" fillId="0" borderId="0" xfId="0" applyNumberFormat="1" applyFont="1" applyFill="1" applyAlignment="1">
      <alignment horizontal="right"/>
    </xf>
    <xf numFmtId="0" fontId="4" fillId="3" borderId="0" xfId="0" applyNumberFormat="1" applyFont="1" applyFill="1" applyAlignment="1">
      <alignment wrapText="1"/>
    </xf>
    <xf numFmtId="0" fontId="0" fillId="3" borderId="0" xfId="0" applyFont="1" applyFill="1" applyAlignment="1">
      <alignment wrapText="1"/>
    </xf>
    <xf numFmtId="169" fontId="8" fillId="0" borderId="0" xfId="0" applyNumberFormat="1" applyFont="1" applyFill="1" applyAlignment="1">
      <alignment horizontal="right"/>
    </xf>
    <xf numFmtId="9" fontId="1" fillId="0" borderId="0" xfId="2" applyFont="1"/>
    <xf numFmtId="5" fontId="0" fillId="0" borderId="0" xfId="0" applyNumberFormat="1"/>
    <xf numFmtId="5" fontId="0" fillId="0" borderId="0" xfId="1" applyNumberFormat="1" applyFont="1"/>
    <xf numFmtId="5" fontId="0" fillId="0" borderId="0" xfId="0" applyNumberFormat="1" applyFont="1"/>
    <xf numFmtId="5" fontId="1" fillId="0" borderId="0" xfId="1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Hawthorne neighborhood- price per square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Sheet1!$B$4:$P$4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Sheet1!$B$7:$P$7</c:f>
              <c:numCache>
                <c:formatCode>_("$"* #,##0_);_("$"* \(#,##0\);_("$"* "-"??_);_(@_)</c:formatCode>
                <c:ptCount val="15"/>
                <c:pt idx="0">
                  <c:v>93.69732227356225</c:v>
                </c:pt>
                <c:pt idx="1">
                  <c:v>95.143100718548254</c:v>
                </c:pt>
                <c:pt idx="2">
                  <c:v>103.2258064516129</c:v>
                </c:pt>
                <c:pt idx="3">
                  <c:v>102.47911810411804</c:v>
                </c:pt>
                <c:pt idx="4">
                  <c:v>34.015384396436346</c:v>
                </c:pt>
                <c:pt idx="5">
                  <c:v>20.348898326465299</c:v>
                </c:pt>
                <c:pt idx="6">
                  <c:v>21.618886533225201</c:v>
                </c:pt>
                <c:pt idx="7">
                  <c:v>31.925690949431548</c:v>
                </c:pt>
                <c:pt idx="8">
                  <c:v>26.995305164319198</c:v>
                </c:pt>
                <c:pt idx="9">
                  <c:v>35.294117647058798</c:v>
                </c:pt>
                <c:pt idx="10">
                  <c:v>49.358669833729202</c:v>
                </c:pt>
                <c:pt idx="11">
                  <c:v>52.929147425146496</c:v>
                </c:pt>
                <c:pt idx="12">
                  <c:v>68.160910050538703</c:v>
                </c:pt>
                <c:pt idx="13">
                  <c:v>80.600944081336152</c:v>
                </c:pt>
                <c:pt idx="14">
                  <c:v>102.30988803902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3-48CA-BB0C-785166CE37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8065152"/>
        <c:axId val="345863536"/>
      </c:lineChart>
      <c:catAx>
        <c:axId val="3380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63536"/>
        <c:crosses val="autoZero"/>
        <c:auto val="1"/>
        <c:lblAlgn val="ctr"/>
        <c:lblOffset val="100"/>
        <c:noMultiLvlLbl val="0"/>
      </c:catAx>
      <c:valAx>
        <c:axId val="3458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10</xdr:row>
      <xdr:rowOff>104774</xdr:rowOff>
    </xdr:from>
    <xdr:to>
      <xdr:col>12</xdr:col>
      <xdr:colOff>95250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2F50F-FF83-4C22-B062-55F848A6A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"/>
  <sheetViews>
    <sheetView workbookViewId="0">
      <selection activeCell="B4" sqref="B4:H4"/>
    </sheetView>
  </sheetViews>
  <sheetFormatPr defaultRowHeight="12.5" x14ac:dyDescent="0.25"/>
  <cols>
    <col min="1" max="1" width="60"/>
    <col min="2" max="2" width="10"/>
    <col min="3" max="3" width="8"/>
    <col min="4" max="4" width="10"/>
    <col min="5" max="5" width="8"/>
    <col min="6" max="6" width="18"/>
    <col min="7" max="7" width="8"/>
    <col min="8" max="8" width="11"/>
    <col min="9" max="9" width="8"/>
    <col min="11" max="11" width="23.36328125" bestFit="1" customWidth="1"/>
  </cols>
  <sheetData>
    <row r="1" spans="1:12" x14ac:dyDescent="0.25">
      <c r="K1" s="11" t="s">
        <v>620</v>
      </c>
      <c r="L1" s="11" t="s">
        <v>862</v>
      </c>
    </row>
    <row r="2" spans="1:12" x14ac:dyDescent="0.25">
      <c r="K2" s="7" t="s">
        <v>20</v>
      </c>
      <c r="L2" s="9">
        <v>145</v>
      </c>
    </row>
    <row r="3" spans="1:12" ht="14" x14ac:dyDescent="0.3">
      <c r="A3" s="1" t="s">
        <v>0</v>
      </c>
      <c r="K3" s="7" t="s">
        <v>22</v>
      </c>
      <c r="L3" s="9">
        <v>566</v>
      </c>
    </row>
    <row r="4" spans="1:12" ht="22.5" x14ac:dyDescent="0.45">
      <c r="A4" s="2" t="s">
        <v>1</v>
      </c>
      <c r="B4" t="s">
        <v>924</v>
      </c>
      <c r="C4" t="s">
        <v>925</v>
      </c>
      <c r="D4" t="s">
        <v>921</v>
      </c>
      <c r="E4" t="s">
        <v>830</v>
      </c>
      <c r="F4" t="s">
        <v>14</v>
      </c>
      <c r="G4" t="s">
        <v>922</v>
      </c>
      <c r="H4" t="s">
        <v>923</v>
      </c>
      <c r="K4" s="7" t="s">
        <v>24</v>
      </c>
      <c r="L4" s="9">
        <v>124</v>
      </c>
    </row>
    <row r="5" spans="1:12" x14ac:dyDescent="0.25">
      <c r="K5" s="7" t="s">
        <v>26</v>
      </c>
      <c r="L5" s="9">
        <v>284</v>
      </c>
    </row>
    <row r="6" spans="1:12" x14ac:dyDescent="0.25">
      <c r="E6" s="3" t="s">
        <v>2</v>
      </c>
      <c r="G6" s="3" t="s">
        <v>3</v>
      </c>
      <c r="H6" s="3" t="s">
        <v>4</v>
      </c>
      <c r="K6" s="7" t="s">
        <v>27</v>
      </c>
      <c r="L6" s="9">
        <v>1138</v>
      </c>
    </row>
    <row r="7" spans="1:12" x14ac:dyDescent="0.25"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K7" s="7" t="s">
        <v>32</v>
      </c>
      <c r="L7" s="9">
        <v>166</v>
      </c>
    </row>
    <row r="8" spans="1:12" x14ac:dyDescent="0.25">
      <c r="B8" s="3" t="s">
        <v>12</v>
      </c>
      <c r="C8" s="3" t="s">
        <v>13</v>
      </c>
      <c r="D8" s="3" t="s">
        <v>829</v>
      </c>
      <c r="E8" s="3" t="s">
        <v>830</v>
      </c>
      <c r="F8" s="3" t="s">
        <v>14</v>
      </c>
      <c r="G8" s="3" t="s">
        <v>832</v>
      </c>
      <c r="H8" s="3" t="s">
        <v>831</v>
      </c>
      <c r="K8" s="7" t="s">
        <v>33</v>
      </c>
      <c r="L8" s="9">
        <v>179</v>
      </c>
    </row>
    <row r="9" spans="1:12" x14ac:dyDescent="0.25">
      <c r="A9" s="3" t="s">
        <v>15</v>
      </c>
      <c r="B9" s="4">
        <v>61168</v>
      </c>
      <c r="C9" s="3" t="s">
        <v>16</v>
      </c>
      <c r="D9" s="5">
        <v>7.6999999999999999E-2</v>
      </c>
      <c r="E9" s="5">
        <v>0.249</v>
      </c>
      <c r="F9" s="5">
        <v>4.2000000000000003E-2</v>
      </c>
      <c r="G9" s="6">
        <v>56</v>
      </c>
      <c r="H9" s="5">
        <v>0.98299999999999998</v>
      </c>
      <c r="K9" s="7" t="s">
        <v>36</v>
      </c>
      <c r="L9" s="9">
        <v>414</v>
      </c>
    </row>
    <row r="10" spans="1:12" x14ac:dyDescent="0.25">
      <c r="A10" s="3" t="s">
        <v>17</v>
      </c>
      <c r="B10" s="4">
        <v>60125</v>
      </c>
      <c r="C10" s="3" t="s">
        <v>18</v>
      </c>
      <c r="D10" s="5">
        <v>7.6999999999999999E-2</v>
      </c>
      <c r="E10" s="5">
        <v>0.252</v>
      </c>
      <c r="F10" s="5">
        <v>4.1000000000000002E-2</v>
      </c>
      <c r="G10" s="6">
        <v>55</v>
      </c>
      <c r="H10" s="5">
        <v>0.98399999999999999</v>
      </c>
      <c r="K10" s="7" t="s">
        <v>38</v>
      </c>
      <c r="L10" s="9">
        <v>1344</v>
      </c>
    </row>
    <row r="11" spans="1:12" x14ac:dyDescent="0.25">
      <c r="A11" s="3" t="s">
        <v>19</v>
      </c>
      <c r="B11" s="6">
        <v>35</v>
      </c>
      <c r="C11" s="5">
        <v>-0.16700000000000001</v>
      </c>
      <c r="D11" s="5">
        <v>2.9000000000000001E-2</v>
      </c>
      <c r="E11" s="5">
        <v>0</v>
      </c>
      <c r="F11" s="5">
        <v>2.9000000000000001E-2</v>
      </c>
      <c r="G11" s="6">
        <v>139</v>
      </c>
      <c r="H11" s="5">
        <v>0.94299999999999995</v>
      </c>
      <c r="K11" s="7" t="s">
        <v>39</v>
      </c>
      <c r="L11" s="9">
        <v>1295</v>
      </c>
    </row>
    <row r="12" spans="1:12" x14ac:dyDescent="0.25">
      <c r="A12" s="3" t="s">
        <v>20</v>
      </c>
      <c r="B12" s="6">
        <v>148</v>
      </c>
      <c r="C12" s="3" t="s">
        <v>21</v>
      </c>
      <c r="D12" s="5">
        <v>2.7E-2</v>
      </c>
      <c r="E12" s="5">
        <v>0.16200000000000001</v>
      </c>
      <c r="F12" s="5">
        <v>4.7E-2</v>
      </c>
      <c r="G12" s="6">
        <v>42</v>
      </c>
      <c r="H12" s="5">
        <v>0.99</v>
      </c>
      <c r="K12" s="7" t="s">
        <v>44</v>
      </c>
      <c r="L12" s="9">
        <v>515</v>
      </c>
    </row>
    <row r="13" spans="1:12" x14ac:dyDescent="0.25">
      <c r="A13" s="3" t="s">
        <v>22</v>
      </c>
      <c r="B13" s="6">
        <v>567</v>
      </c>
      <c r="C13" s="3" t="s">
        <v>23</v>
      </c>
      <c r="D13" s="5">
        <v>0.129</v>
      </c>
      <c r="E13" s="5">
        <v>7.8E-2</v>
      </c>
      <c r="F13" s="5">
        <v>3.6999999999999998E-2</v>
      </c>
      <c r="G13" s="6">
        <v>61</v>
      </c>
      <c r="H13" s="5">
        <v>0.98599999999999999</v>
      </c>
      <c r="K13" s="7" t="s">
        <v>45</v>
      </c>
      <c r="L13" s="9">
        <v>1381</v>
      </c>
    </row>
    <row r="14" spans="1:12" x14ac:dyDescent="0.25">
      <c r="A14" s="3" t="s">
        <v>24</v>
      </c>
      <c r="B14" s="6">
        <v>126</v>
      </c>
      <c r="C14" s="3" t="s">
        <v>25</v>
      </c>
      <c r="D14" s="5">
        <v>0.04</v>
      </c>
      <c r="E14" s="5">
        <v>3.2000000000000001E-2</v>
      </c>
      <c r="F14" s="5">
        <v>0.04</v>
      </c>
      <c r="G14" s="6">
        <v>94</v>
      </c>
      <c r="H14" s="5">
        <v>0.95299999999999996</v>
      </c>
      <c r="K14" s="7" t="s">
        <v>46</v>
      </c>
      <c r="L14" s="9">
        <v>371</v>
      </c>
    </row>
    <row r="15" spans="1:12" x14ac:dyDescent="0.25">
      <c r="A15" s="3" t="s">
        <v>26</v>
      </c>
      <c r="B15" s="6">
        <v>279</v>
      </c>
      <c r="C15" s="5">
        <v>-1.7999999999999999E-2</v>
      </c>
      <c r="D15" s="5">
        <v>5.7000000000000002E-2</v>
      </c>
      <c r="E15" s="5">
        <v>0.14000000000000001</v>
      </c>
      <c r="F15" s="5">
        <v>7.1999999999999995E-2</v>
      </c>
      <c r="G15" s="6">
        <v>49</v>
      </c>
      <c r="H15" s="5">
        <v>0.99</v>
      </c>
      <c r="K15" s="7" t="s">
        <v>47</v>
      </c>
      <c r="L15" s="9">
        <v>1040</v>
      </c>
    </row>
    <row r="16" spans="1:12" x14ac:dyDescent="0.25">
      <c r="A16" s="3" t="s">
        <v>27</v>
      </c>
      <c r="B16" s="4">
        <v>1107</v>
      </c>
      <c r="C16" s="5">
        <v>-2.9000000000000001E-2</v>
      </c>
      <c r="D16" s="5">
        <v>8.8999999999999996E-2</v>
      </c>
      <c r="E16" s="5">
        <v>0.5</v>
      </c>
      <c r="F16" s="5">
        <v>4.2000000000000003E-2</v>
      </c>
      <c r="G16" s="6">
        <v>41</v>
      </c>
      <c r="H16" s="5">
        <v>0.99399999999999999</v>
      </c>
      <c r="K16" s="7" t="s">
        <v>49</v>
      </c>
      <c r="L16" s="9">
        <v>273</v>
      </c>
    </row>
    <row r="17" spans="1:12" x14ac:dyDescent="0.25">
      <c r="A17" s="3" t="s">
        <v>28</v>
      </c>
      <c r="B17" s="6">
        <v>122</v>
      </c>
      <c r="C17" s="3" t="s">
        <v>29</v>
      </c>
      <c r="D17" s="5">
        <v>3.3000000000000002E-2</v>
      </c>
      <c r="E17" s="5">
        <v>0.20499999999999999</v>
      </c>
      <c r="F17" s="5">
        <v>1.6E-2</v>
      </c>
      <c r="G17" s="6">
        <v>48</v>
      </c>
      <c r="H17" s="5">
        <v>0.97799999999999998</v>
      </c>
      <c r="K17" s="7" t="s">
        <v>53</v>
      </c>
      <c r="L17" s="9">
        <v>145</v>
      </c>
    </row>
    <row r="18" spans="1:12" x14ac:dyDescent="0.25">
      <c r="A18" s="3" t="s">
        <v>30</v>
      </c>
      <c r="B18" s="6">
        <v>57</v>
      </c>
      <c r="C18" s="3" t="s">
        <v>31</v>
      </c>
      <c r="D18" s="5">
        <v>0.22800000000000001</v>
      </c>
      <c r="E18" s="5">
        <v>7.0000000000000007E-2</v>
      </c>
      <c r="F18" s="5">
        <v>7.0000000000000007E-2</v>
      </c>
      <c r="G18" s="6">
        <v>66</v>
      </c>
      <c r="H18" s="5">
        <v>0.96799999999999997</v>
      </c>
      <c r="K18" s="7" t="s">
        <v>56</v>
      </c>
      <c r="L18" s="9">
        <v>418</v>
      </c>
    </row>
    <row r="19" spans="1:12" x14ac:dyDescent="0.25">
      <c r="A19" s="3" t="s">
        <v>32</v>
      </c>
      <c r="B19" s="6">
        <v>153</v>
      </c>
      <c r="C19" s="5">
        <v>-7.8E-2</v>
      </c>
      <c r="D19" s="5">
        <v>8.5000000000000006E-2</v>
      </c>
      <c r="E19" s="5">
        <v>7.8E-2</v>
      </c>
      <c r="F19" s="5">
        <v>7.1999999999999995E-2</v>
      </c>
      <c r="G19" s="6">
        <v>64</v>
      </c>
      <c r="H19" s="5">
        <v>0.97799999999999998</v>
      </c>
      <c r="K19" s="7" t="s">
        <v>58</v>
      </c>
      <c r="L19" s="9">
        <v>522</v>
      </c>
    </row>
    <row r="20" spans="1:12" x14ac:dyDescent="0.25">
      <c r="A20" s="3" t="s">
        <v>33</v>
      </c>
      <c r="B20" s="6">
        <v>183</v>
      </c>
      <c r="C20" s="3" t="s">
        <v>34</v>
      </c>
      <c r="D20" s="5">
        <v>0.13100000000000001</v>
      </c>
      <c r="E20" s="5">
        <v>4.9000000000000002E-2</v>
      </c>
      <c r="F20" s="5">
        <v>5.5E-2</v>
      </c>
      <c r="G20" s="6">
        <v>58</v>
      </c>
      <c r="H20" s="5">
        <v>0.98099999999999998</v>
      </c>
      <c r="K20" s="7" t="s">
        <v>60</v>
      </c>
      <c r="L20" s="9">
        <v>525</v>
      </c>
    </row>
    <row r="21" spans="1:12" x14ac:dyDescent="0.25">
      <c r="A21" s="3" t="s">
        <v>35</v>
      </c>
      <c r="B21" s="6">
        <v>8</v>
      </c>
      <c r="C21" s="5">
        <v>-0.38500000000000001</v>
      </c>
      <c r="D21" s="5">
        <v>0</v>
      </c>
      <c r="E21" s="5">
        <v>0</v>
      </c>
      <c r="F21" s="5">
        <v>0</v>
      </c>
      <c r="G21" s="6">
        <v>46</v>
      </c>
      <c r="H21" s="5">
        <v>1.006</v>
      </c>
      <c r="K21" s="7" t="s">
        <v>62</v>
      </c>
      <c r="L21" s="9">
        <v>130</v>
      </c>
    </row>
    <row r="22" spans="1:12" x14ac:dyDescent="0.25">
      <c r="A22" s="3" t="s">
        <v>36</v>
      </c>
      <c r="B22" s="6">
        <v>412</v>
      </c>
      <c r="C22" s="5">
        <v>-5.0000000000000001E-3</v>
      </c>
      <c r="D22" s="5">
        <v>0.112</v>
      </c>
      <c r="E22" s="5">
        <v>5.2999999999999999E-2</v>
      </c>
      <c r="F22" s="5">
        <v>3.5999999999999997E-2</v>
      </c>
      <c r="G22" s="6">
        <v>49</v>
      </c>
      <c r="H22" s="5">
        <v>0.99</v>
      </c>
      <c r="K22" s="7" t="s">
        <v>63</v>
      </c>
      <c r="L22" s="9">
        <v>119</v>
      </c>
    </row>
    <row r="23" spans="1:12" x14ac:dyDescent="0.25">
      <c r="A23" s="3" t="s">
        <v>37</v>
      </c>
      <c r="B23" s="6">
        <v>8</v>
      </c>
      <c r="C23" s="5">
        <v>-0.111</v>
      </c>
      <c r="D23" s="5">
        <v>0</v>
      </c>
      <c r="E23" s="5">
        <v>0</v>
      </c>
      <c r="F23" s="5">
        <v>0</v>
      </c>
      <c r="G23" s="6">
        <v>52</v>
      </c>
      <c r="H23" s="5">
        <v>0.97499999999999998</v>
      </c>
      <c r="K23" s="7" t="s">
        <v>70</v>
      </c>
      <c r="L23" s="9">
        <v>381</v>
      </c>
    </row>
    <row r="24" spans="1:12" x14ac:dyDescent="0.25">
      <c r="A24" s="3" t="s">
        <v>38</v>
      </c>
      <c r="B24" s="4">
        <v>1298</v>
      </c>
      <c r="C24" s="5">
        <v>-3.5000000000000003E-2</v>
      </c>
      <c r="D24" s="5">
        <v>0.16800000000000001</v>
      </c>
      <c r="E24" s="5">
        <v>0.35699999999999998</v>
      </c>
      <c r="F24" s="5">
        <v>4.4999999999999998E-2</v>
      </c>
      <c r="G24" s="6">
        <v>50</v>
      </c>
      <c r="H24" s="5">
        <v>0.99299999999999999</v>
      </c>
      <c r="K24" s="7" t="s">
        <v>73</v>
      </c>
      <c r="L24" s="9">
        <v>1168</v>
      </c>
    </row>
    <row r="25" spans="1:12" x14ac:dyDescent="0.25">
      <c r="A25" s="3" t="s">
        <v>39</v>
      </c>
      <c r="B25" s="4">
        <v>1258</v>
      </c>
      <c r="C25" s="5">
        <v>-2.9000000000000001E-2</v>
      </c>
      <c r="D25" s="5">
        <v>5.0000000000000001E-3</v>
      </c>
      <c r="E25" s="5">
        <v>0.27300000000000002</v>
      </c>
      <c r="F25" s="5">
        <v>3.5000000000000003E-2</v>
      </c>
      <c r="G25" s="6">
        <v>41</v>
      </c>
      <c r="H25" s="5">
        <v>0.99</v>
      </c>
      <c r="K25" s="7" t="s">
        <v>76</v>
      </c>
      <c r="L25" s="9">
        <v>680</v>
      </c>
    </row>
    <row r="26" spans="1:12" x14ac:dyDescent="0.25">
      <c r="A26" s="3" t="s">
        <v>40</v>
      </c>
      <c r="B26" s="6">
        <v>412</v>
      </c>
      <c r="C26" s="5">
        <v>-7.0000000000000001E-3</v>
      </c>
      <c r="D26" s="5">
        <v>0.01</v>
      </c>
      <c r="E26" s="5">
        <v>0.14099999999999999</v>
      </c>
      <c r="F26" s="5">
        <v>4.5999999999999999E-2</v>
      </c>
      <c r="G26" s="6">
        <v>30</v>
      </c>
      <c r="H26" s="5">
        <v>0.998</v>
      </c>
      <c r="K26" s="7" t="s">
        <v>77</v>
      </c>
      <c r="L26" s="9">
        <v>496</v>
      </c>
    </row>
    <row r="27" spans="1:12" x14ac:dyDescent="0.25">
      <c r="A27" s="3" t="s">
        <v>41</v>
      </c>
      <c r="B27" s="6">
        <v>846</v>
      </c>
      <c r="C27" s="5">
        <v>-0.04</v>
      </c>
      <c r="D27" s="5">
        <v>2E-3</v>
      </c>
      <c r="E27" s="5">
        <v>0.33800000000000002</v>
      </c>
      <c r="F27" s="5">
        <v>0.03</v>
      </c>
      <c r="G27" s="6">
        <v>47</v>
      </c>
      <c r="H27" s="5">
        <v>0.98599999999999999</v>
      </c>
      <c r="K27" s="7" t="s">
        <v>79</v>
      </c>
      <c r="L27" s="9">
        <v>114</v>
      </c>
    </row>
    <row r="28" spans="1:12" x14ac:dyDescent="0.25">
      <c r="A28" s="3" t="s">
        <v>42</v>
      </c>
      <c r="B28" s="4">
        <v>2092</v>
      </c>
      <c r="C28" s="3" t="s">
        <v>43</v>
      </c>
      <c r="D28" s="5">
        <v>2.5999999999999999E-2</v>
      </c>
      <c r="E28" s="5">
        <v>4.7E-2</v>
      </c>
      <c r="F28" s="5">
        <v>5.0999999999999997E-2</v>
      </c>
      <c r="G28" s="6">
        <v>139</v>
      </c>
      <c r="H28" s="5">
        <v>0.93899999999999995</v>
      </c>
      <c r="K28" s="7" t="s">
        <v>83</v>
      </c>
      <c r="L28" s="9">
        <v>136</v>
      </c>
    </row>
    <row r="29" spans="1:12" x14ac:dyDescent="0.25">
      <c r="A29" s="3" t="s">
        <v>44</v>
      </c>
      <c r="B29" s="6">
        <v>480</v>
      </c>
      <c r="C29" s="5">
        <v>-6.8000000000000005E-2</v>
      </c>
      <c r="D29" s="5">
        <v>2E-3</v>
      </c>
      <c r="E29" s="5">
        <v>0.115</v>
      </c>
      <c r="F29" s="5">
        <v>7.9000000000000001E-2</v>
      </c>
      <c r="G29" s="6">
        <v>35</v>
      </c>
      <c r="H29" s="5">
        <v>0.999</v>
      </c>
      <c r="K29" s="7" t="s">
        <v>87</v>
      </c>
      <c r="L29" s="9">
        <v>1067</v>
      </c>
    </row>
    <row r="30" spans="1:12" x14ac:dyDescent="0.25">
      <c r="A30" s="3" t="s">
        <v>45</v>
      </c>
      <c r="B30" s="4">
        <v>1271</v>
      </c>
      <c r="C30" s="5">
        <v>-0.08</v>
      </c>
      <c r="D30" s="5">
        <v>5.8000000000000003E-2</v>
      </c>
      <c r="E30" s="5">
        <v>0.25900000000000001</v>
      </c>
      <c r="F30" s="5">
        <v>5.1999999999999998E-2</v>
      </c>
      <c r="G30" s="6">
        <v>49</v>
      </c>
      <c r="H30" s="5">
        <v>0.99299999999999999</v>
      </c>
      <c r="K30" s="7" t="s">
        <v>88</v>
      </c>
      <c r="L30" s="9">
        <v>179</v>
      </c>
    </row>
    <row r="31" spans="1:12" x14ac:dyDescent="0.25">
      <c r="A31" s="3" t="s">
        <v>46</v>
      </c>
      <c r="B31" s="6">
        <v>325</v>
      </c>
      <c r="C31" s="5">
        <v>-0.124</v>
      </c>
      <c r="D31" s="5">
        <v>6.5000000000000002E-2</v>
      </c>
      <c r="E31" s="5">
        <v>0.11700000000000001</v>
      </c>
      <c r="F31" s="5">
        <v>4.5999999999999999E-2</v>
      </c>
      <c r="G31" s="6">
        <v>56</v>
      </c>
      <c r="H31" s="5">
        <v>0.97899999999999998</v>
      </c>
      <c r="K31" s="7" t="s">
        <v>89</v>
      </c>
      <c r="L31" s="9">
        <v>1175</v>
      </c>
    </row>
    <row r="32" spans="1:12" x14ac:dyDescent="0.25">
      <c r="A32" s="3" t="s">
        <v>47</v>
      </c>
      <c r="B32" s="4">
        <v>1071</v>
      </c>
      <c r="C32" s="3" t="s">
        <v>48</v>
      </c>
      <c r="D32" s="5">
        <v>1.2E-2</v>
      </c>
      <c r="E32" s="5">
        <v>0.434</v>
      </c>
      <c r="F32" s="5">
        <v>5.5E-2</v>
      </c>
      <c r="G32" s="6">
        <v>44</v>
      </c>
      <c r="H32" s="5">
        <v>0.98399999999999999</v>
      </c>
      <c r="K32" s="7" t="s">
        <v>91</v>
      </c>
      <c r="L32" s="9">
        <v>1004</v>
      </c>
    </row>
    <row r="33" spans="1:12" x14ac:dyDescent="0.25">
      <c r="A33" s="3" t="s">
        <v>49</v>
      </c>
      <c r="B33" s="6">
        <v>317</v>
      </c>
      <c r="C33" s="3" t="s">
        <v>50</v>
      </c>
      <c r="D33" s="5">
        <v>0.14199999999999999</v>
      </c>
      <c r="E33" s="5">
        <v>0.155</v>
      </c>
      <c r="F33" s="5">
        <v>6.6000000000000003E-2</v>
      </c>
      <c r="G33" s="6">
        <v>62</v>
      </c>
      <c r="H33" s="5">
        <v>0.98199999999999998</v>
      </c>
      <c r="K33" s="7" t="s">
        <v>93</v>
      </c>
      <c r="L33" s="9">
        <v>499</v>
      </c>
    </row>
    <row r="34" spans="1:12" x14ac:dyDescent="0.25">
      <c r="A34" s="3" t="s">
        <v>51</v>
      </c>
      <c r="B34" s="6">
        <v>108</v>
      </c>
      <c r="C34" s="3" t="s">
        <v>52</v>
      </c>
      <c r="D34" s="5">
        <v>3.6999999999999998E-2</v>
      </c>
      <c r="E34" s="5">
        <v>6.5000000000000002E-2</v>
      </c>
      <c r="F34" s="5">
        <v>2.8000000000000001E-2</v>
      </c>
      <c r="G34" s="6">
        <v>93</v>
      </c>
      <c r="H34" s="5">
        <v>0.96799999999999997</v>
      </c>
      <c r="K34" s="7" t="s">
        <v>95</v>
      </c>
      <c r="L34" s="9">
        <v>101</v>
      </c>
    </row>
    <row r="35" spans="1:12" x14ac:dyDescent="0.25">
      <c r="A35" s="3" t="s">
        <v>53</v>
      </c>
      <c r="B35" s="6">
        <v>134</v>
      </c>
      <c r="C35" s="5">
        <v>-7.5999999999999998E-2</v>
      </c>
      <c r="D35" s="5">
        <v>0.187</v>
      </c>
      <c r="E35" s="5">
        <v>0.20899999999999999</v>
      </c>
      <c r="F35" s="5">
        <v>2.1999999999999999E-2</v>
      </c>
      <c r="G35" s="6">
        <v>50</v>
      </c>
      <c r="H35" s="5">
        <v>0.99199999999999999</v>
      </c>
      <c r="K35" s="7" t="s">
        <v>103</v>
      </c>
      <c r="L35" s="9">
        <v>602</v>
      </c>
    </row>
    <row r="36" spans="1:12" x14ac:dyDescent="0.25">
      <c r="A36" s="3" t="s">
        <v>54</v>
      </c>
      <c r="B36" s="6">
        <v>81</v>
      </c>
      <c r="C36" s="3" t="s">
        <v>55</v>
      </c>
      <c r="D36" s="5">
        <v>0.111</v>
      </c>
      <c r="E36" s="5">
        <v>0.21</v>
      </c>
      <c r="F36" s="5">
        <v>3.6999999999999998E-2</v>
      </c>
      <c r="G36" s="6">
        <v>37</v>
      </c>
      <c r="H36" s="5">
        <v>0.98799999999999999</v>
      </c>
      <c r="K36" s="7" t="s">
        <v>104</v>
      </c>
      <c r="L36" s="9">
        <v>399</v>
      </c>
    </row>
    <row r="37" spans="1:12" x14ac:dyDescent="0.25">
      <c r="A37" s="3" t="s">
        <v>56</v>
      </c>
      <c r="B37" s="6">
        <v>454</v>
      </c>
      <c r="C37" s="3" t="s">
        <v>57</v>
      </c>
      <c r="D37" s="5">
        <v>9.9000000000000005E-2</v>
      </c>
      <c r="E37" s="5">
        <v>0.253</v>
      </c>
      <c r="F37" s="5">
        <v>2.5999999999999999E-2</v>
      </c>
      <c r="G37" s="6">
        <v>43</v>
      </c>
      <c r="H37" s="5">
        <v>0.99</v>
      </c>
      <c r="K37" s="7" t="s">
        <v>106</v>
      </c>
      <c r="L37" s="9">
        <v>379</v>
      </c>
    </row>
    <row r="38" spans="1:12" x14ac:dyDescent="0.25">
      <c r="A38" s="3" t="s">
        <v>58</v>
      </c>
      <c r="B38" s="6">
        <v>544</v>
      </c>
      <c r="C38" s="3" t="s">
        <v>59</v>
      </c>
      <c r="D38" s="5">
        <v>6.8000000000000005E-2</v>
      </c>
      <c r="E38" s="5">
        <v>0.36799999999999999</v>
      </c>
      <c r="F38" s="5">
        <v>1.7999999999999999E-2</v>
      </c>
      <c r="G38" s="6">
        <v>55</v>
      </c>
      <c r="H38" s="5">
        <v>0.97699999999999998</v>
      </c>
      <c r="K38" s="7" t="s">
        <v>110</v>
      </c>
      <c r="L38" s="9">
        <v>457</v>
      </c>
    </row>
    <row r="39" spans="1:12" x14ac:dyDescent="0.25">
      <c r="A39" s="3" t="s">
        <v>60</v>
      </c>
      <c r="B39" s="6">
        <v>540</v>
      </c>
      <c r="C39" s="3" t="s">
        <v>61</v>
      </c>
      <c r="D39" s="5">
        <v>0.156</v>
      </c>
      <c r="E39" s="5">
        <v>0.33500000000000002</v>
      </c>
      <c r="F39" s="5">
        <v>2.5999999999999999E-2</v>
      </c>
      <c r="G39" s="6">
        <v>55</v>
      </c>
      <c r="H39" s="5">
        <v>0.98299999999999998</v>
      </c>
      <c r="K39" s="7" t="s">
        <v>117</v>
      </c>
      <c r="L39" s="9">
        <v>216</v>
      </c>
    </row>
    <row r="40" spans="1:12" x14ac:dyDescent="0.25">
      <c r="A40" s="3" t="s">
        <v>62</v>
      </c>
      <c r="B40" s="6">
        <v>104</v>
      </c>
      <c r="C40" s="5">
        <v>-0.2</v>
      </c>
      <c r="D40" s="5">
        <v>0.221</v>
      </c>
      <c r="E40" s="5">
        <v>5.8000000000000003E-2</v>
      </c>
      <c r="F40" s="5">
        <v>5.8000000000000003E-2</v>
      </c>
      <c r="G40" s="6">
        <v>100</v>
      </c>
      <c r="H40" s="5">
        <v>0.97899999999999998</v>
      </c>
      <c r="K40" s="7" t="s">
        <v>124</v>
      </c>
      <c r="L40" s="9">
        <v>404</v>
      </c>
    </row>
    <row r="41" spans="1:12" x14ac:dyDescent="0.25">
      <c r="A41" s="3" t="s">
        <v>63</v>
      </c>
      <c r="B41" s="6">
        <v>88</v>
      </c>
      <c r="C41" s="5">
        <v>-0.26100000000000001</v>
      </c>
      <c r="D41" s="5">
        <v>0</v>
      </c>
      <c r="E41" s="5">
        <v>0.375</v>
      </c>
      <c r="F41" s="5">
        <v>0.08</v>
      </c>
      <c r="G41" s="6">
        <v>36</v>
      </c>
      <c r="H41" s="5">
        <v>0.99099999999999999</v>
      </c>
      <c r="K41" s="7" t="s">
        <v>128</v>
      </c>
      <c r="L41" s="9">
        <v>271</v>
      </c>
    </row>
    <row r="42" spans="1:12" x14ac:dyDescent="0.25">
      <c r="A42" s="3" t="s">
        <v>64</v>
      </c>
      <c r="B42" s="6">
        <v>100</v>
      </c>
      <c r="C42" s="5">
        <v>-4.8000000000000001E-2</v>
      </c>
      <c r="D42" s="5">
        <v>0.01</v>
      </c>
      <c r="E42" s="5">
        <v>0</v>
      </c>
      <c r="F42" s="5">
        <v>0.03</v>
      </c>
      <c r="G42" s="6">
        <v>95</v>
      </c>
      <c r="H42" s="5">
        <v>0.97</v>
      </c>
      <c r="K42" s="7" t="s">
        <v>130</v>
      </c>
      <c r="L42" s="9">
        <v>592</v>
      </c>
    </row>
    <row r="43" spans="1:12" x14ac:dyDescent="0.25">
      <c r="A43" s="3" t="s">
        <v>65</v>
      </c>
      <c r="B43" s="6">
        <v>70</v>
      </c>
      <c r="C43" s="5">
        <v>-0.114</v>
      </c>
      <c r="D43" s="5">
        <v>0</v>
      </c>
      <c r="E43" s="5">
        <v>0.1</v>
      </c>
      <c r="F43" s="5">
        <v>7.0999999999999994E-2</v>
      </c>
      <c r="G43" s="6">
        <v>87</v>
      </c>
      <c r="H43" s="5">
        <v>0.95799999999999996</v>
      </c>
      <c r="K43" s="7" t="s">
        <v>131</v>
      </c>
      <c r="L43" s="9">
        <v>386</v>
      </c>
    </row>
    <row r="44" spans="1:12" x14ac:dyDescent="0.25">
      <c r="A44" s="3" t="s">
        <v>66</v>
      </c>
      <c r="B44" s="6">
        <v>1</v>
      </c>
      <c r="C44" s="3" t="s">
        <v>67</v>
      </c>
      <c r="D44" s="5">
        <v>0</v>
      </c>
      <c r="E44" s="5">
        <v>0</v>
      </c>
      <c r="F44" s="5">
        <v>1</v>
      </c>
      <c r="G44" s="6">
        <v>165</v>
      </c>
      <c r="H44" s="5">
        <v>0.98899999999999999</v>
      </c>
      <c r="K44" s="7" t="s">
        <v>136</v>
      </c>
      <c r="L44" s="9">
        <v>504</v>
      </c>
    </row>
    <row r="45" spans="1:12" x14ac:dyDescent="0.25">
      <c r="A45" s="3" t="s">
        <v>68</v>
      </c>
      <c r="B45" s="6">
        <v>51</v>
      </c>
      <c r="C45" s="5">
        <v>-0.105</v>
      </c>
      <c r="D45" s="5">
        <v>0</v>
      </c>
      <c r="E45" s="5">
        <v>0.02</v>
      </c>
      <c r="F45" s="5">
        <v>5.8999999999999997E-2</v>
      </c>
      <c r="G45" s="6">
        <v>76</v>
      </c>
      <c r="H45" s="5">
        <v>0.93</v>
      </c>
      <c r="K45" s="7" t="s">
        <v>138</v>
      </c>
      <c r="L45" s="9">
        <v>271</v>
      </c>
    </row>
    <row r="46" spans="1:12" x14ac:dyDescent="0.25">
      <c r="A46" s="3" t="s">
        <v>69</v>
      </c>
      <c r="B46" s="6">
        <v>50</v>
      </c>
      <c r="C46" s="5">
        <v>0</v>
      </c>
      <c r="D46" s="5">
        <v>0.34</v>
      </c>
      <c r="E46" s="5">
        <v>0.04</v>
      </c>
      <c r="F46" s="5">
        <v>0.02</v>
      </c>
      <c r="G46" s="6">
        <v>64</v>
      </c>
      <c r="H46" s="5">
        <v>0.99399999999999999</v>
      </c>
      <c r="K46" s="7" t="s">
        <v>139</v>
      </c>
      <c r="L46" s="9">
        <v>116</v>
      </c>
    </row>
    <row r="47" spans="1:12" x14ac:dyDescent="0.25">
      <c r="A47" s="3" t="s">
        <v>70</v>
      </c>
      <c r="B47" s="6">
        <v>373</v>
      </c>
      <c r="C47" s="5">
        <v>-2.1000000000000001E-2</v>
      </c>
      <c r="D47" s="5">
        <v>1.0999999999999999E-2</v>
      </c>
      <c r="E47" s="5">
        <v>0.185</v>
      </c>
      <c r="F47" s="5">
        <v>6.7000000000000004E-2</v>
      </c>
      <c r="G47" s="6">
        <v>37</v>
      </c>
      <c r="H47" s="5">
        <v>0.998</v>
      </c>
      <c r="K47" s="7" t="s">
        <v>140</v>
      </c>
      <c r="L47" s="9">
        <v>190</v>
      </c>
    </row>
    <row r="48" spans="1:12" x14ac:dyDescent="0.25">
      <c r="A48" s="3" t="s">
        <v>71</v>
      </c>
      <c r="B48" s="6">
        <v>49</v>
      </c>
      <c r="C48" s="3" t="s">
        <v>72</v>
      </c>
      <c r="D48" s="5">
        <v>6.0999999999999999E-2</v>
      </c>
      <c r="E48" s="5">
        <v>0</v>
      </c>
      <c r="F48" s="5">
        <v>0.02</v>
      </c>
      <c r="G48" s="6">
        <v>82</v>
      </c>
      <c r="H48" s="5">
        <v>0.98399999999999999</v>
      </c>
      <c r="K48" s="7" t="s">
        <v>148</v>
      </c>
      <c r="L48" s="9">
        <v>1352</v>
      </c>
    </row>
    <row r="49" spans="1:12" x14ac:dyDescent="0.25">
      <c r="A49" s="3" t="s">
        <v>73</v>
      </c>
      <c r="B49" s="4">
        <v>1130</v>
      </c>
      <c r="C49" s="5">
        <v>-3.4000000000000002E-2</v>
      </c>
      <c r="D49" s="5">
        <v>2.5999999999999999E-2</v>
      </c>
      <c r="E49" s="5">
        <v>0.32100000000000001</v>
      </c>
      <c r="F49" s="5">
        <v>7.2999999999999995E-2</v>
      </c>
      <c r="G49" s="6">
        <v>36</v>
      </c>
      <c r="H49" s="5">
        <v>0.999</v>
      </c>
      <c r="K49" s="7" t="s">
        <v>152</v>
      </c>
      <c r="L49" s="9">
        <v>138</v>
      </c>
    </row>
    <row r="50" spans="1:12" x14ac:dyDescent="0.25">
      <c r="A50" s="3" t="s">
        <v>74</v>
      </c>
      <c r="B50" s="6">
        <v>91</v>
      </c>
      <c r="C50" s="3" t="s">
        <v>75</v>
      </c>
      <c r="D50" s="5">
        <v>0.27500000000000002</v>
      </c>
      <c r="E50" s="5">
        <v>0</v>
      </c>
      <c r="F50" s="5">
        <v>5.5E-2</v>
      </c>
      <c r="G50" s="6">
        <v>76</v>
      </c>
      <c r="H50" s="5">
        <v>0.95699999999999996</v>
      </c>
      <c r="K50" s="7" t="s">
        <v>153</v>
      </c>
      <c r="L50" s="9">
        <v>380</v>
      </c>
    </row>
    <row r="51" spans="1:12" x14ac:dyDescent="0.25">
      <c r="A51" s="3" t="s">
        <v>76</v>
      </c>
      <c r="B51" s="6">
        <v>681</v>
      </c>
      <c r="C51" s="5">
        <v>0</v>
      </c>
      <c r="D51" s="5">
        <v>8.2000000000000003E-2</v>
      </c>
      <c r="E51" s="5">
        <v>0.16</v>
      </c>
      <c r="F51" s="5">
        <v>4.1000000000000002E-2</v>
      </c>
      <c r="G51" s="6">
        <v>39</v>
      </c>
      <c r="H51" s="5">
        <v>0.98699999999999999</v>
      </c>
      <c r="K51" s="7" t="s">
        <v>154</v>
      </c>
      <c r="L51" s="9">
        <v>160</v>
      </c>
    </row>
    <row r="52" spans="1:12" x14ac:dyDescent="0.25">
      <c r="A52" s="3" t="s">
        <v>77</v>
      </c>
      <c r="B52" s="6">
        <v>498</v>
      </c>
      <c r="C52" s="3" t="s">
        <v>78</v>
      </c>
      <c r="D52" s="5">
        <v>2.1999999999999999E-2</v>
      </c>
      <c r="E52" s="5">
        <v>4.3999999999999997E-2</v>
      </c>
      <c r="F52" s="5">
        <v>7.8E-2</v>
      </c>
      <c r="G52" s="6">
        <v>36</v>
      </c>
      <c r="H52" s="5">
        <v>0.99399999999999999</v>
      </c>
      <c r="K52" s="7" t="s">
        <v>158</v>
      </c>
      <c r="L52" s="9">
        <v>118</v>
      </c>
    </row>
    <row r="53" spans="1:12" x14ac:dyDescent="0.25">
      <c r="A53" s="3" t="s">
        <v>79</v>
      </c>
      <c r="B53" s="6">
        <v>154</v>
      </c>
      <c r="C53" s="3" t="s">
        <v>80</v>
      </c>
      <c r="D53" s="5">
        <v>0.67500000000000004</v>
      </c>
      <c r="E53" s="5">
        <v>1.2999999999999999E-2</v>
      </c>
      <c r="F53" s="5">
        <v>1.9E-2</v>
      </c>
      <c r="G53" s="6">
        <v>65</v>
      </c>
      <c r="H53" s="5">
        <v>0.98599999999999999</v>
      </c>
      <c r="K53" s="7" t="s">
        <v>160</v>
      </c>
      <c r="L53" s="9">
        <v>1462</v>
      </c>
    </row>
    <row r="54" spans="1:12" x14ac:dyDescent="0.25">
      <c r="A54" s="3" t="s">
        <v>81</v>
      </c>
      <c r="B54" s="6">
        <v>71</v>
      </c>
      <c r="C54" s="3" t="s">
        <v>82</v>
      </c>
      <c r="D54" s="5">
        <v>1.4E-2</v>
      </c>
      <c r="E54" s="5">
        <v>0</v>
      </c>
      <c r="F54" s="5">
        <v>0</v>
      </c>
      <c r="G54" s="6">
        <v>80</v>
      </c>
      <c r="H54" s="5">
        <v>0.94499999999999995</v>
      </c>
      <c r="K54" s="7" t="s">
        <v>165</v>
      </c>
      <c r="L54" s="9">
        <v>604</v>
      </c>
    </row>
    <row r="55" spans="1:12" x14ac:dyDescent="0.25">
      <c r="A55" s="3" t="s">
        <v>83</v>
      </c>
      <c r="B55" s="6">
        <v>169</v>
      </c>
      <c r="C55" s="3" t="s">
        <v>84</v>
      </c>
      <c r="D55" s="5">
        <v>0.249</v>
      </c>
      <c r="E55" s="5">
        <v>0.11799999999999999</v>
      </c>
      <c r="F55" s="5">
        <v>3.5999999999999997E-2</v>
      </c>
      <c r="G55" s="6">
        <v>74</v>
      </c>
      <c r="H55" s="5">
        <v>0.98899999999999999</v>
      </c>
      <c r="K55" s="7" t="s">
        <v>170</v>
      </c>
      <c r="L55" s="9">
        <v>129</v>
      </c>
    </row>
    <row r="56" spans="1:12" x14ac:dyDescent="0.25">
      <c r="A56" s="3" t="s">
        <v>85</v>
      </c>
      <c r="B56" s="6">
        <v>24</v>
      </c>
      <c r="C56" s="3" t="s">
        <v>86</v>
      </c>
      <c r="D56" s="5">
        <v>0</v>
      </c>
      <c r="E56" s="5">
        <v>0</v>
      </c>
      <c r="F56" s="5">
        <v>0</v>
      </c>
      <c r="G56" s="6">
        <v>133</v>
      </c>
      <c r="H56" s="5">
        <v>0.92900000000000005</v>
      </c>
      <c r="K56" s="7" t="s">
        <v>173</v>
      </c>
      <c r="L56" s="9">
        <v>203</v>
      </c>
    </row>
    <row r="57" spans="1:12" x14ac:dyDescent="0.25">
      <c r="A57" s="3" t="s">
        <v>87</v>
      </c>
      <c r="B57" s="4">
        <v>1018</v>
      </c>
      <c r="C57" s="5">
        <v>-4.5999999999999999E-2</v>
      </c>
      <c r="D57" s="5">
        <v>6.2E-2</v>
      </c>
      <c r="E57" s="5">
        <v>0.41599999999999998</v>
      </c>
      <c r="F57" s="5">
        <v>2.9000000000000001E-2</v>
      </c>
      <c r="G57" s="6">
        <v>41</v>
      </c>
      <c r="H57" s="5">
        <v>0.98699999999999999</v>
      </c>
      <c r="K57" s="7" t="s">
        <v>339</v>
      </c>
      <c r="L57" s="9">
        <v>5712</v>
      </c>
    </row>
    <row r="58" spans="1:12" x14ac:dyDescent="0.25">
      <c r="A58" s="3" t="s">
        <v>88</v>
      </c>
      <c r="B58" s="6">
        <v>178</v>
      </c>
      <c r="C58" s="5">
        <v>-6.0000000000000001E-3</v>
      </c>
      <c r="D58" s="5">
        <v>0.112</v>
      </c>
      <c r="E58" s="5">
        <v>0</v>
      </c>
      <c r="F58" s="5">
        <v>4.4999999999999998E-2</v>
      </c>
      <c r="G58" s="6">
        <v>70</v>
      </c>
      <c r="H58" s="5">
        <v>0.97699999999999998</v>
      </c>
      <c r="K58" s="7" t="s">
        <v>190</v>
      </c>
      <c r="L58" s="9">
        <v>1018</v>
      </c>
    </row>
    <row r="59" spans="1:12" x14ac:dyDescent="0.25">
      <c r="A59" s="3" t="s">
        <v>89</v>
      </c>
      <c r="B59" s="4">
        <v>1210</v>
      </c>
      <c r="C59" s="3" t="s">
        <v>90</v>
      </c>
      <c r="D59" s="5">
        <v>3.5000000000000003E-2</v>
      </c>
      <c r="E59" s="5">
        <v>0.39900000000000002</v>
      </c>
      <c r="F59" s="5">
        <v>3.3000000000000002E-2</v>
      </c>
      <c r="G59" s="6">
        <v>68</v>
      </c>
      <c r="H59" s="5">
        <v>0.97399999999999998</v>
      </c>
      <c r="K59" s="7" t="s">
        <v>192</v>
      </c>
      <c r="L59" s="9">
        <v>192</v>
      </c>
    </row>
    <row r="60" spans="1:12" x14ac:dyDescent="0.25">
      <c r="A60" s="3" t="s">
        <v>91</v>
      </c>
      <c r="B60" s="4">
        <v>1034</v>
      </c>
      <c r="C60" s="3" t="s">
        <v>92</v>
      </c>
      <c r="D60" s="5">
        <v>4.8000000000000001E-2</v>
      </c>
      <c r="E60" s="5">
        <v>0.29699999999999999</v>
      </c>
      <c r="F60" s="5">
        <v>2.1000000000000001E-2</v>
      </c>
      <c r="G60" s="6">
        <v>93</v>
      </c>
      <c r="H60" s="5">
        <v>0.96</v>
      </c>
      <c r="K60" s="7" t="s">
        <v>193</v>
      </c>
      <c r="L60" s="9">
        <v>344</v>
      </c>
    </row>
    <row r="61" spans="1:12" x14ac:dyDescent="0.25">
      <c r="A61" s="3" t="s">
        <v>93</v>
      </c>
      <c r="B61" s="6">
        <v>592</v>
      </c>
      <c r="C61" s="3" t="s">
        <v>94</v>
      </c>
      <c r="D61" s="5">
        <v>0.11700000000000001</v>
      </c>
      <c r="E61" s="5">
        <v>0.24199999999999999</v>
      </c>
      <c r="F61" s="5">
        <v>4.1000000000000002E-2</v>
      </c>
      <c r="G61" s="6">
        <v>51</v>
      </c>
      <c r="H61" s="5">
        <v>0.98299999999999998</v>
      </c>
      <c r="K61" s="7" t="s">
        <v>195</v>
      </c>
      <c r="L61" s="9">
        <v>112</v>
      </c>
    </row>
    <row r="62" spans="1:12" x14ac:dyDescent="0.25">
      <c r="A62" s="3" t="s">
        <v>95</v>
      </c>
      <c r="B62" s="6">
        <v>107</v>
      </c>
      <c r="C62" s="3" t="s">
        <v>96</v>
      </c>
      <c r="D62" s="5">
        <v>0.10299999999999999</v>
      </c>
      <c r="E62" s="5">
        <v>0.14000000000000001</v>
      </c>
      <c r="F62" s="5">
        <v>8.4000000000000005E-2</v>
      </c>
      <c r="G62" s="6">
        <v>73</v>
      </c>
      <c r="H62" s="5">
        <v>0.97499999999999998</v>
      </c>
      <c r="K62" s="7" t="s">
        <v>198</v>
      </c>
      <c r="L62" s="9">
        <v>269</v>
      </c>
    </row>
    <row r="63" spans="1:12" x14ac:dyDescent="0.25">
      <c r="A63" s="3" t="s">
        <v>97</v>
      </c>
      <c r="B63" s="6">
        <v>29</v>
      </c>
      <c r="C63" s="3" t="s">
        <v>98</v>
      </c>
      <c r="D63" s="5">
        <v>3.4000000000000002E-2</v>
      </c>
      <c r="E63" s="5">
        <v>0.24099999999999999</v>
      </c>
      <c r="F63" s="5">
        <v>0</v>
      </c>
      <c r="G63" s="6">
        <v>67</v>
      </c>
      <c r="H63" s="5">
        <v>0.94599999999999995</v>
      </c>
      <c r="K63" s="7" t="s">
        <v>199</v>
      </c>
      <c r="L63" s="9">
        <v>152</v>
      </c>
    </row>
    <row r="64" spans="1:12" x14ac:dyDescent="0.25">
      <c r="A64" s="3" t="s">
        <v>99</v>
      </c>
      <c r="B64" s="6">
        <v>70</v>
      </c>
      <c r="C64" s="3" t="s">
        <v>100</v>
      </c>
      <c r="D64" s="5">
        <v>1.4E-2</v>
      </c>
      <c r="E64" s="5">
        <v>0.186</v>
      </c>
      <c r="F64" s="5">
        <v>8.5999999999999993E-2</v>
      </c>
      <c r="G64" s="6">
        <v>59</v>
      </c>
      <c r="H64" s="5">
        <v>0.96499999999999997</v>
      </c>
      <c r="K64" s="7" t="s">
        <v>200</v>
      </c>
      <c r="L64" s="9">
        <v>304</v>
      </c>
    </row>
    <row r="65" spans="1:12" x14ac:dyDescent="0.25">
      <c r="A65" s="3" t="s">
        <v>101</v>
      </c>
      <c r="B65" s="6">
        <v>419</v>
      </c>
      <c r="C65" s="3" t="s">
        <v>102</v>
      </c>
      <c r="D65" s="5">
        <v>2.4E-2</v>
      </c>
      <c r="E65" s="5">
        <v>8.7999999999999995E-2</v>
      </c>
      <c r="F65" s="5">
        <v>7.1999999999999995E-2</v>
      </c>
      <c r="G65" s="6">
        <v>74</v>
      </c>
      <c r="H65" s="5">
        <v>0.97399999999999998</v>
      </c>
      <c r="K65" s="7" t="s">
        <v>202</v>
      </c>
      <c r="L65" s="9">
        <v>317</v>
      </c>
    </row>
    <row r="66" spans="1:12" x14ac:dyDescent="0.25">
      <c r="A66" s="3" t="s">
        <v>103</v>
      </c>
      <c r="B66" s="6">
        <v>600</v>
      </c>
      <c r="C66" s="5">
        <v>-2E-3</v>
      </c>
      <c r="D66" s="5">
        <v>8.3000000000000004E-2</v>
      </c>
      <c r="E66" s="5">
        <v>0.27300000000000002</v>
      </c>
      <c r="F66" s="5">
        <v>4.8000000000000001E-2</v>
      </c>
      <c r="G66" s="6">
        <v>50</v>
      </c>
      <c r="H66" s="5">
        <v>0.99199999999999999</v>
      </c>
      <c r="K66" s="7" t="s">
        <v>206</v>
      </c>
      <c r="L66" s="9">
        <v>291</v>
      </c>
    </row>
    <row r="67" spans="1:12" x14ac:dyDescent="0.25">
      <c r="A67" s="3" t="s">
        <v>104</v>
      </c>
      <c r="B67" s="6">
        <v>415</v>
      </c>
      <c r="C67" s="3" t="s">
        <v>105</v>
      </c>
      <c r="D67" s="5">
        <v>7.4999999999999997E-2</v>
      </c>
      <c r="E67" s="5">
        <v>0.246</v>
      </c>
      <c r="F67" s="5">
        <v>3.5999999999999997E-2</v>
      </c>
      <c r="G67" s="6">
        <v>70</v>
      </c>
      <c r="H67" s="5">
        <v>0.98</v>
      </c>
      <c r="K67" s="7" t="s">
        <v>212</v>
      </c>
      <c r="L67" s="9">
        <v>268</v>
      </c>
    </row>
    <row r="68" spans="1:12" x14ac:dyDescent="0.25">
      <c r="A68" s="3" t="s">
        <v>106</v>
      </c>
      <c r="B68" s="6">
        <v>383</v>
      </c>
      <c r="C68" s="3" t="s">
        <v>107</v>
      </c>
      <c r="D68" s="5">
        <v>8.0000000000000002E-3</v>
      </c>
      <c r="E68" s="5">
        <v>0.185</v>
      </c>
      <c r="F68" s="5">
        <v>7.2999999999999995E-2</v>
      </c>
      <c r="G68" s="6">
        <v>37</v>
      </c>
      <c r="H68" s="5">
        <v>0.999</v>
      </c>
      <c r="K68" s="7" t="s">
        <v>213</v>
      </c>
      <c r="L68" s="9">
        <v>106</v>
      </c>
    </row>
    <row r="69" spans="1:12" x14ac:dyDescent="0.25">
      <c r="A69" s="3" t="s">
        <v>108</v>
      </c>
      <c r="B69" s="6">
        <v>4</v>
      </c>
      <c r="C69" s="3" t="s">
        <v>109</v>
      </c>
      <c r="D69" s="5">
        <v>0</v>
      </c>
      <c r="E69" s="5">
        <v>0</v>
      </c>
      <c r="F69" s="5">
        <v>0</v>
      </c>
      <c r="G69" s="6">
        <v>222</v>
      </c>
      <c r="H69" s="5">
        <v>0.95599999999999996</v>
      </c>
      <c r="K69" s="7" t="s">
        <v>215</v>
      </c>
      <c r="L69" s="9">
        <v>195</v>
      </c>
    </row>
    <row r="70" spans="1:12" x14ac:dyDescent="0.25">
      <c r="A70" s="3" t="s">
        <v>110</v>
      </c>
      <c r="B70" s="6">
        <v>422</v>
      </c>
      <c r="C70" s="5">
        <v>-7.6999999999999999E-2</v>
      </c>
      <c r="D70" s="5">
        <v>2.5999999999999999E-2</v>
      </c>
      <c r="E70" s="5">
        <v>0.14899999999999999</v>
      </c>
      <c r="F70" s="5">
        <v>1.7000000000000001E-2</v>
      </c>
      <c r="G70" s="6">
        <v>63</v>
      </c>
      <c r="H70" s="5">
        <v>0.98199999999999998</v>
      </c>
      <c r="K70" s="7" t="s">
        <v>220</v>
      </c>
      <c r="L70" s="9">
        <v>122</v>
      </c>
    </row>
    <row r="71" spans="1:12" x14ac:dyDescent="0.25">
      <c r="A71" s="3" t="s">
        <v>111</v>
      </c>
      <c r="B71" s="6">
        <v>42</v>
      </c>
      <c r="C71" s="3" t="s">
        <v>112</v>
      </c>
      <c r="D71" s="5">
        <v>0</v>
      </c>
      <c r="E71" s="5">
        <v>0</v>
      </c>
      <c r="F71" s="5">
        <v>0</v>
      </c>
      <c r="G71" s="6">
        <v>138</v>
      </c>
      <c r="H71" s="5">
        <v>0.94699999999999995</v>
      </c>
      <c r="K71" s="7" t="s">
        <v>224</v>
      </c>
      <c r="L71" s="9">
        <v>553</v>
      </c>
    </row>
    <row r="72" spans="1:12" x14ac:dyDescent="0.25">
      <c r="A72" s="3" t="s">
        <v>113</v>
      </c>
      <c r="B72" s="6">
        <v>38</v>
      </c>
      <c r="C72" s="3" t="s">
        <v>114</v>
      </c>
      <c r="D72" s="5">
        <v>2.5999999999999999E-2</v>
      </c>
      <c r="E72" s="5">
        <v>5.2999999999999999E-2</v>
      </c>
      <c r="F72" s="5">
        <v>0</v>
      </c>
      <c r="G72" s="6">
        <v>97</v>
      </c>
      <c r="H72" s="5">
        <v>0.96399999999999997</v>
      </c>
      <c r="K72" s="7" t="s">
        <v>225</v>
      </c>
      <c r="L72" s="9">
        <v>175</v>
      </c>
    </row>
    <row r="73" spans="1:12" x14ac:dyDescent="0.25">
      <c r="A73" s="3" t="s">
        <v>115</v>
      </c>
      <c r="B73" s="6">
        <v>10</v>
      </c>
      <c r="C73" s="3" t="s">
        <v>116</v>
      </c>
      <c r="D73" s="5">
        <v>0</v>
      </c>
      <c r="E73" s="5">
        <v>0.2</v>
      </c>
      <c r="F73" s="5">
        <v>0</v>
      </c>
      <c r="G73" s="6">
        <v>189</v>
      </c>
      <c r="H73" s="5">
        <v>0.88100000000000001</v>
      </c>
      <c r="K73" s="7" t="s">
        <v>228</v>
      </c>
      <c r="L73" s="9">
        <v>516</v>
      </c>
    </row>
    <row r="74" spans="1:12" x14ac:dyDescent="0.25">
      <c r="A74" s="3" t="s">
        <v>117</v>
      </c>
      <c r="B74" s="6">
        <v>234</v>
      </c>
      <c r="C74" s="3" t="s">
        <v>118</v>
      </c>
      <c r="D74" s="5">
        <v>0.111</v>
      </c>
      <c r="E74" s="5">
        <v>2.1000000000000001E-2</v>
      </c>
      <c r="F74" s="5">
        <v>5.0999999999999997E-2</v>
      </c>
      <c r="G74" s="6">
        <v>73</v>
      </c>
      <c r="H74" s="5">
        <v>0.96699999999999997</v>
      </c>
      <c r="K74" s="7" t="s">
        <v>232</v>
      </c>
      <c r="L74" s="9">
        <v>1511</v>
      </c>
    </row>
    <row r="75" spans="1:12" x14ac:dyDescent="0.25">
      <c r="A75" s="3" t="s">
        <v>119</v>
      </c>
      <c r="B75" s="6">
        <v>10</v>
      </c>
      <c r="C75" s="5">
        <v>-9.0999999999999998E-2</v>
      </c>
      <c r="D75" s="5">
        <v>0</v>
      </c>
      <c r="E75" s="5">
        <v>0</v>
      </c>
      <c r="F75" s="5">
        <v>0</v>
      </c>
      <c r="G75" s="6">
        <v>66</v>
      </c>
      <c r="H75" s="5">
        <v>0.995</v>
      </c>
      <c r="K75" s="7" t="s">
        <v>233</v>
      </c>
      <c r="L75" s="9">
        <v>101</v>
      </c>
    </row>
    <row r="76" spans="1:12" x14ac:dyDescent="0.25">
      <c r="A76" s="3" t="s">
        <v>120</v>
      </c>
      <c r="B76" s="6">
        <v>81</v>
      </c>
      <c r="C76" s="3" t="s">
        <v>121</v>
      </c>
      <c r="D76" s="5">
        <v>7.3999999999999996E-2</v>
      </c>
      <c r="E76" s="5">
        <v>1.2E-2</v>
      </c>
      <c r="F76" s="5">
        <v>2.5000000000000001E-2</v>
      </c>
      <c r="G76" s="6">
        <v>79</v>
      </c>
      <c r="H76" s="5">
        <v>0.97499999999999998</v>
      </c>
      <c r="K76" s="7" t="s">
        <v>235</v>
      </c>
      <c r="L76" s="9">
        <v>639</v>
      </c>
    </row>
    <row r="77" spans="1:12" x14ac:dyDescent="0.25">
      <c r="A77" s="3" t="s">
        <v>122</v>
      </c>
      <c r="B77" s="6">
        <v>14</v>
      </c>
      <c r="C77" s="5">
        <v>-0.3</v>
      </c>
      <c r="D77" s="5">
        <v>0</v>
      </c>
      <c r="E77" s="5">
        <v>0</v>
      </c>
      <c r="F77" s="5">
        <v>0.14299999999999999</v>
      </c>
      <c r="G77" s="6">
        <v>71</v>
      </c>
      <c r="H77" s="5">
        <v>0.95</v>
      </c>
      <c r="K77" s="7" t="s">
        <v>236</v>
      </c>
      <c r="L77" s="9">
        <v>518</v>
      </c>
    </row>
    <row r="78" spans="1:12" x14ac:dyDescent="0.25">
      <c r="A78" s="3" t="s">
        <v>123</v>
      </c>
      <c r="B78" s="6">
        <v>63</v>
      </c>
      <c r="C78" s="5">
        <v>-0.222</v>
      </c>
      <c r="D78" s="5">
        <v>0.159</v>
      </c>
      <c r="E78" s="5">
        <v>1.6E-2</v>
      </c>
      <c r="F78" s="5">
        <v>3.2000000000000001E-2</v>
      </c>
      <c r="G78" s="6">
        <v>68</v>
      </c>
      <c r="H78" s="5">
        <v>0.98799999999999999</v>
      </c>
      <c r="K78" s="7" t="s">
        <v>240</v>
      </c>
      <c r="L78" s="9">
        <v>624</v>
      </c>
    </row>
    <row r="79" spans="1:12" x14ac:dyDescent="0.25">
      <c r="A79" s="3" t="s">
        <v>124</v>
      </c>
      <c r="B79" s="6">
        <v>428</v>
      </c>
      <c r="C79" s="3" t="s">
        <v>125</v>
      </c>
      <c r="D79" s="5">
        <v>8.9999999999999993E-3</v>
      </c>
      <c r="E79" s="5">
        <v>0.32500000000000001</v>
      </c>
      <c r="F79" s="5">
        <v>6.0999999999999999E-2</v>
      </c>
      <c r="G79" s="6">
        <v>52</v>
      </c>
      <c r="H79" s="5">
        <v>0.97699999999999998</v>
      </c>
      <c r="K79" s="7" t="s">
        <v>241</v>
      </c>
      <c r="L79" s="9">
        <v>297</v>
      </c>
    </row>
    <row r="80" spans="1:12" x14ac:dyDescent="0.25">
      <c r="A80" s="3" t="s">
        <v>126</v>
      </c>
      <c r="B80" s="6">
        <v>2</v>
      </c>
      <c r="C80" s="3" t="s">
        <v>127</v>
      </c>
      <c r="D80" s="5">
        <v>0</v>
      </c>
      <c r="E80" s="5">
        <v>1</v>
      </c>
      <c r="F80" s="5">
        <v>0</v>
      </c>
      <c r="G80" s="6">
        <v>26</v>
      </c>
      <c r="H80" s="5">
        <v>0.96599999999999997</v>
      </c>
      <c r="K80" s="7" t="s">
        <v>242</v>
      </c>
      <c r="L80" s="9">
        <v>332</v>
      </c>
    </row>
    <row r="81" spans="1:12" x14ac:dyDescent="0.25">
      <c r="A81" s="3" t="s">
        <v>128</v>
      </c>
      <c r="B81" s="6">
        <v>274</v>
      </c>
      <c r="C81" s="3" t="s">
        <v>129</v>
      </c>
      <c r="D81" s="5">
        <v>7.0000000000000001E-3</v>
      </c>
      <c r="E81" s="5">
        <v>0.48499999999999999</v>
      </c>
      <c r="F81" s="5">
        <v>6.2E-2</v>
      </c>
      <c r="G81" s="6">
        <v>41</v>
      </c>
      <c r="H81" s="5">
        <v>0.98499999999999999</v>
      </c>
      <c r="K81" s="7" t="s">
        <v>245</v>
      </c>
      <c r="L81" s="9">
        <v>212</v>
      </c>
    </row>
    <row r="82" spans="1:12" x14ac:dyDescent="0.25">
      <c r="A82" s="3" t="s">
        <v>130</v>
      </c>
      <c r="B82" s="6">
        <v>580</v>
      </c>
      <c r="C82" s="5">
        <v>-0.02</v>
      </c>
      <c r="D82" s="5">
        <v>0.15</v>
      </c>
      <c r="E82" s="5">
        <v>0.23100000000000001</v>
      </c>
      <c r="F82" s="5">
        <v>3.3000000000000002E-2</v>
      </c>
      <c r="G82" s="6">
        <v>88</v>
      </c>
      <c r="H82" s="5">
        <v>0.98099999999999998</v>
      </c>
      <c r="K82" s="7" t="s">
        <v>246</v>
      </c>
      <c r="L82" s="9">
        <v>511</v>
      </c>
    </row>
    <row r="83" spans="1:12" x14ac:dyDescent="0.25">
      <c r="A83" s="3" t="s">
        <v>131</v>
      </c>
      <c r="B83" s="6">
        <v>425</v>
      </c>
      <c r="C83" s="3" t="s">
        <v>132</v>
      </c>
      <c r="D83" s="5">
        <v>0.13200000000000001</v>
      </c>
      <c r="E83" s="5">
        <v>0.53600000000000003</v>
      </c>
      <c r="F83" s="5">
        <v>3.1E-2</v>
      </c>
      <c r="G83" s="6">
        <v>51</v>
      </c>
      <c r="H83" s="5">
        <v>0.98699999999999999</v>
      </c>
      <c r="K83" s="7" t="s">
        <v>247</v>
      </c>
      <c r="L83" s="9">
        <v>516</v>
      </c>
    </row>
    <row r="84" spans="1:12" x14ac:dyDescent="0.25">
      <c r="A84" s="3" t="s">
        <v>133</v>
      </c>
      <c r="B84" s="6">
        <v>308</v>
      </c>
      <c r="C84" s="5">
        <v>-2.1999999999999999E-2</v>
      </c>
      <c r="D84" s="5">
        <v>1.6E-2</v>
      </c>
      <c r="E84" s="5">
        <v>0.104</v>
      </c>
      <c r="F84" s="5">
        <v>4.9000000000000002E-2</v>
      </c>
      <c r="G84" s="6">
        <v>54</v>
      </c>
      <c r="H84" s="5">
        <v>0.97799999999999998</v>
      </c>
      <c r="K84" s="7" t="s">
        <v>290</v>
      </c>
      <c r="L84" s="9">
        <v>648</v>
      </c>
    </row>
    <row r="85" spans="1:12" x14ac:dyDescent="0.25">
      <c r="A85" s="3" t="s">
        <v>134</v>
      </c>
      <c r="B85" s="6">
        <v>53</v>
      </c>
      <c r="C85" s="3" t="s">
        <v>135</v>
      </c>
      <c r="D85" s="5">
        <v>1.9E-2</v>
      </c>
      <c r="E85" s="5">
        <v>0</v>
      </c>
      <c r="F85" s="5">
        <v>7.4999999999999997E-2</v>
      </c>
      <c r="G85" s="6">
        <v>155</v>
      </c>
      <c r="H85" s="5">
        <v>0.95299999999999996</v>
      </c>
      <c r="K85" s="7" t="s">
        <v>293</v>
      </c>
      <c r="L85" s="9">
        <v>817</v>
      </c>
    </row>
    <row r="86" spans="1:12" x14ac:dyDescent="0.25">
      <c r="A86" s="3" t="s">
        <v>136</v>
      </c>
      <c r="B86" s="6">
        <v>560</v>
      </c>
      <c r="C86" s="3" t="s">
        <v>137</v>
      </c>
      <c r="D86" s="5">
        <v>0.107</v>
      </c>
      <c r="E86" s="5">
        <v>0.47</v>
      </c>
      <c r="F86" s="5">
        <v>4.2999999999999997E-2</v>
      </c>
      <c r="G86" s="6">
        <v>44</v>
      </c>
      <c r="H86" s="5">
        <v>0.98899999999999999</v>
      </c>
      <c r="K86" s="7" t="s">
        <v>294</v>
      </c>
      <c r="L86" s="9">
        <v>469</v>
      </c>
    </row>
    <row r="87" spans="1:12" x14ac:dyDescent="0.25">
      <c r="A87" s="3" t="s">
        <v>138</v>
      </c>
      <c r="B87" s="6">
        <v>265</v>
      </c>
      <c r="C87" s="5">
        <v>-2.1999999999999999E-2</v>
      </c>
      <c r="D87" s="5">
        <v>0.29099999999999998</v>
      </c>
      <c r="E87" s="5">
        <v>0.158</v>
      </c>
      <c r="F87" s="5">
        <v>3.4000000000000002E-2</v>
      </c>
      <c r="G87" s="6">
        <v>72</v>
      </c>
      <c r="H87" s="5">
        <v>0.98699999999999999</v>
      </c>
      <c r="K87" s="7" t="s">
        <v>295</v>
      </c>
      <c r="L87" s="9">
        <v>133</v>
      </c>
    </row>
    <row r="88" spans="1:12" x14ac:dyDescent="0.25">
      <c r="A88" s="3" t="s">
        <v>139</v>
      </c>
      <c r="B88" s="6">
        <v>114</v>
      </c>
      <c r="C88" s="5">
        <v>-1.7000000000000001E-2</v>
      </c>
      <c r="D88" s="5">
        <v>0.105</v>
      </c>
      <c r="E88" s="5">
        <v>0.114</v>
      </c>
      <c r="F88" s="5">
        <v>2.5999999999999999E-2</v>
      </c>
      <c r="G88" s="6">
        <v>56</v>
      </c>
      <c r="H88" s="5">
        <v>0.98199999999999998</v>
      </c>
      <c r="K88" s="7" t="s">
        <v>296</v>
      </c>
      <c r="L88" s="9">
        <v>112</v>
      </c>
    </row>
    <row r="89" spans="1:12" x14ac:dyDescent="0.25">
      <c r="A89" s="3" t="s">
        <v>140</v>
      </c>
      <c r="B89" s="6">
        <v>245</v>
      </c>
      <c r="C89" s="3" t="s">
        <v>141</v>
      </c>
      <c r="D89" s="5">
        <v>0.56299999999999994</v>
      </c>
      <c r="E89" s="5">
        <v>0.24099999999999999</v>
      </c>
      <c r="F89" s="5">
        <v>0.02</v>
      </c>
      <c r="G89" s="6">
        <v>88</v>
      </c>
      <c r="H89" s="5">
        <v>0.97399999999999998</v>
      </c>
      <c r="K89" s="7" t="s">
        <v>300</v>
      </c>
      <c r="L89" s="9">
        <v>337</v>
      </c>
    </row>
    <row r="90" spans="1:12" x14ac:dyDescent="0.25">
      <c r="A90" s="3" t="s">
        <v>142</v>
      </c>
      <c r="B90" s="4">
        <v>1101</v>
      </c>
      <c r="C90" s="5">
        <v>-5.0000000000000001E-3</v>
      </c>
      <c r="D90" s="5">
        <v>0.115</v>
      </c>
      <c r="E90" s="5">
        <v>0.191</v>
      </c>
      <c r="F90" s="5">
        <v>3.5000000000000003E-2</v>
      </c>
      <c r="G90" s="6">
        <v>107</v>
      </c>
      <c r="H90" s="5">
        <v>0.95499999999999996</v>
      </c>
      <c r="K90" s="7" t="s">
        <v>250</v>
      </c>
      <c r="L90" s="9">
        <v>118</v>
      </c>
    </row>
    <row r="91" spans="1:12" x14ac:dyDescent="0.25">
      <c r="A91" s="3" t="s">
        <v>143</v>
      </c>
      <c r="B91" s="6">
        <v>18</v>
      </c>
      <c r="C91" s="3" t="s">
        <v>144</v>
      </c>
      <c r="D91" s="5">
        <v>0</v>
      </c>
      <c r="E91" s="5">
        <v>5.6000000000000001E-2</v>
      </c>
      <c r="F91" s="5">
        <v>0</v>
      </c>
      <c r="G91" s="6">
        <v>38</v>
      </c>
      <c r="H91" s="5">
        <v>0.95499999999999996</v>
      </c>
      <c r="K91" s="7" t="s">
        <v>255</v>
      </c>
      <c r="L91" s="9">
        <v>156</v>
      </c>
    </row>
    <row r="92" spans="1:12" x14ac:dyDescent="0.25">
      <c r="A92" s="3" t="s">
        <v>145</v>
      </c>
      <c r="B92" s="6">
        <v>34</v>
      </c>
      <c r="C92" s="3" t="s">
        <v>146</v>
      </c>
      <c r="D92" s="5">
        <v>0</v>
      </c>
      <c r="E92" s="5">
        <v>0</v>
      </c>
      <c r="F92" s="5">
        <v>2.9000000000000001E-2</v>
      </c>
      <c r="G92" s="6">
        <v>64</v>
      </c>
      <c r="H92" s="5">
        <v>0.97399999999999998</v>
      </c>
      <c r="K92" s="7" t="s">
        <v>257</v>
      </c>
      <c r="L92" s="9">
        <v>1010</v>
      </c>
    </row>
    <row r="93" spans="1:12" x14ac:dyDescent="0.25">
      <c r="A93" s="3" t="s">
        <v>147</v>
      </c>
      <c r="B93" s="6">
        <v>1</v>
      </c>
      <c r="C93" s="5">
        <v>-0.66700000000000004</v>
      </c>
      <c r="D93" s="5">
        <v>0</v>
      </c>
      <c r="E93" s="5">
        <v>0</v>
      </c>
      <c r="F93" s="5">
        <v>0</v>
      </c>
      <c r="G93" s="6">
        <v>6</v>
      </c>
      <c r="H93" s="5">
        <v>1.032</v>
      </c>
      <c r="K93" s="7" t="s">
        <v>259</v>
      </c>
      <c r="L93" s="9">
        <v>357</v>
      </c>
    </row>
    <row r="94" spans="1:12" x14ac:dyDescent="0.25">
      <c r="A94" s="3" t="s">
        <v>148</v>
      </c>
      <c r="B94" s="4">
        <v>1296</v>
      </c>
      <c r="C94" s="5">
        <v>-4.2999999999999997E-2</v>
      </c>
      <c r="D94" s="5">
        <v>0.20699999999999999</v>
      </c>
      <c r="E94" s="5">
        <v>0.24099999999999999</v>
      </c>
      <c r="F94" s="5">
        <v>3.1E-2</v>
      </c>
      <c r="G94" s="6">
        <v>59</v>
      </c>
      <c r="H94" s="5">
        <v>0.98399999999999999</v>
      </c>
      <c r="K94" s="7" t="s">
        <v>261</v>
      </c>
      <c r="L94" s="9">
        <v>3904</v>
      </c>
    </row>
    <row r="95" spans="1:12" x14ac:dyDescent="0.25">
      <c r="A95" s="3" t="s">
        <v>149</v>
      </c>
      <c r="B95" s="6">
        <v>21</v>
      </c>
      <c r="C95" s="5">
        <v>-0.222</v>
      </c>
      <c r="D95" s="5">
        <v>0</v>
      </c>
      <c r="E95" s="5">
        <v>0.38100000000000001</v>
      </c>
      <c r="F95" s="5">
        <v>0</v>
      </c>
      <c r="G95" s="6">
        <v>32</v>
      </c>
      <c r="H95" s="5">
        <v>0.98699999999999999</v>
      </c>
      <c r="K95" s="7" t="s">
        <v>307</v>
      </c>
      <c r="L95" s="9">
        <v>402</v>
      </c>
    </row>
    <row r="96" spans="1:12" x14ac:dyDescent="0.25">
      <c r="A96" s="3" t="s">
        <v>150</v>
      </c>
      <c r="B96" s="6">
        <v>18</v>
      </c>
      <c r="C96" s="5">
        <v>-0.1</v>
      </c>
      <c r="D96" s="5">
        <v>5.6000000000000001E-2</v>
      </c>
      <c r="E96" s="5">
        <v>0</v>
      </c>
      <c r="F96" s="5">
        <v>0.16700000000000001</v>
      </c>
      <c r="G96" s="6">
        <v>33</v>
      </c>
      <c r="H96" s="5">
        <v>0.97399999999999998</v>
      </c>
      <c r="K96" s="7" t="s">
        <v>313</v>
      </c>
      <c r="L96" s="9">
        <v>212</v>
      </c>
    </row>
    <row r="97" spans="1:12" x14ac:dyDescent="0.25">
      <c r="A97" s="3" t="s">
        <v>151</v>
      </c>
      <c r="B97" s="6">
        <v>12</v>
      </c>
      <c r="C97" s="5">
        <v>-0.29399999999999998</v>
      </c>
      <c r="D97" s="5">
        <v>0</v>
      </c>
      <c r="E97" s="5">
        <v>1</v>
      </c>
      <c r="F97" s="5">
        <v>0</v>
      </c>
      <c r="G97" s="6">
        <v>149</v>
      </c>
      <c r="H97" s="5">
        <v>0.92600000000000005</v>
      </c>
      <c r="K97" s="7" t="s">
        <v>317</v>
      </c>
      <c r="L97" s="9">
        <v>209</v>
      </c>
    </row>
    <row r="98" spans="1:12" x14ac:dyDescent="0.25">
      <c r="A98" s="3" t="s">
        <v>152</v>
      </c>
      <c r="B98" s="6">
        <v>129</v>
      </c>
      <c r="C98" s="5">
        <v>-6.5000000000000002E-2</v>
      </c>
      <c r="D98" s="5">
        <v>0.16300000000000001</v>
      </c>
      <c r="E98" s="5">
        <v>0.16300000000000001</v>
      </c>
      <c r="F98" s="5">
        <v>3.1E-2</v>
      </c>
      <c r="G98" s="6">
        <v>76</v>
      </c>
      <c r="H98" s="5">
        <v>0.97699999999999998</v>
      </c>
      <c r="K98" s="7" t="s">
        <v>319</v>
      </c>
      <c r="L98" s="9">
        <v>297</v>
      </c>
    </row>
    <row r="99" spans="1:12" x14ac:dyDescent="0.25">
      <c r="A99" s="3" t="s">
        <v>153</v>
      </c>
      <c r="B99" s="6">
        <v>354</v>
      </c>
      <c r="C99" s="5">
        <v>-6.8000000000000005E-2</v>
      </c>
      <c r="D99" s="5">
        <v>0.24</v>
      </c>
      <c r="E99" s="5">
        <v>0.223</v>
      </c>
      <c r="F99" s="5">
        <v>4.4999999999999998E-2</v>
      </c>
      <c r="G99" s="6">
        <v>63</v>
      </c>
      <c r="H99" s="5">
        <v>0.98199999999999998</v>
      </c>
      <c r="K99" s="7" t="s">
        <v>322</v>
      </c>
      <c r="L99" s="9">
        <v>100</v>
      </c>
    </row>
    <row r="100" spans="1:12" x14ac:dyDescent="0.25">
      <c r="A100" s="3" t="s">
        <v>154</v>
      </c>
      <c r="B100" s="6">
        <v>144</v>
      </c>
      <c r="C100" s="5">
        <v>-0.1</v>
      </c>
      <c r="D100" s="5">
        <v>5.6000000000000001E-2</v>
      </c>
      <c r="E100" s="5">
        <v>0.41</v>
      </c>
      <c r="F100" s="5">
        <v>7.0000000000000001E-3</v>
      </c>
      <c r="G100" s="6">
        <v>55</v>
      </c>
      <c r="H100" s="5">
        <v>0.98099999999999998</v>
      </c>
      <c r="K100" s="7" t="s">
        <v>324</v>
      </c>
      <c r="L100" s="9">
        <v>288</v>
      </c>
    </row>
    <row r="101" spans="1:12" x14ac:dyDescent="0.25">
      <c r="A101" s="3" t="s">
        <v>155</v>
      </c>
      <c r="B101" s="6">
        <v>30</v>
      </c>
      <c r="C101" s="5">
        <v>0</v>
      </c>
      <c r="D101" s="5">
        <v>0</v>
      </c>
      <c r="E101" s="5">
        <v>0.23300000000000001</v>
      </c>
      <c r="F101" s="5">
        <v>0</v>
      </c>
      <c r="G101" s="6">
        <v>45</v>
      </c>
      <c r="H101" s="5">
        <v>0.98099999999999998</v>
      </c>
      <c r="K101" s="7" t="s">
        <v>326</v>
      </c>
      <c r="L101" s="9">
        <v>396</v>
      </c>
    </row>
    <row r="102" spans="1:12" x14ac:dyDescent="0.25">
      <c r="A102" s="3" t="s">
        <v>156</v>
      </c>
      <c r="B102" s="6">
        <v>122</v>
      </c>
      <c r="C102" s="5">
        <v>-5.3999999999999999E-2</v>
      </c>
      <c r="D102" s="5">
        <v>0.16400000000000001</v>
      </c>
      <c r="E102" s="5">
        <v>2.5000000000000001E-2</v>
      </c>
      <c r="F102" s="5">
        <v>4.1000000000000002E-2</v>
      </c>
      <c r="G102" s="6">
        <v>66</v>
      </c>
      <c r="H102" s="5">
        <v>0.98</v>
      </c>
      <c r="K102" s="7" t="s">
        <v>329</v>
      </c>
      <c r="L102" s="9">
        <v>1542</v>
      </c>
    </row>
    <row r="103" spans="1:12" x14ac:dyDescent="0.25">
      <c r="A103" s="3" t="s">
        <v>157</v>
      </c>
      <c r="B103" s="6">
        <v>17</v>
      </c>
      <c r="C103" s="5">
        <v>-5.6000000000000001E-2</v>
      </c>
      <c r="D103" s="5">
        <v>0</v>
      </c>
      <c r="E103" s="5">
        <v>5.8999999999999997E-2</v>
      </c>
      <c r="F103" s="5">
        <v>0</v>
      </c>
      <c r="G103" s="6">
        <v>49</v>
      </c>
      <c r="H103" s="5">
        <v>0.97799999999999998</v>
      </c>
      <c r="K103" s="7" t="s">
        <v>333</v>
      </c>
      <c r="L103" s="9">
        <v>130</v>
      </c>
    </row>
    <row r="104" spans="1:12" x14ac:dyDescent="0.25">
      <c r="A104" s="3" t="s">
        <v>158</v>
      </c>
      <c r="B104" s="6">
        <v>119</v>
      </c>
      <c r="C104" s="3" t="s">
        <v>159</v>
      </c>
      <c r="D104" s="5">
        <v>1.7000000000000001E-2</v>
      </c>
      <c r="E104" s="5">
        <v>0.126</v>
      </c>
      <c r="F104" s="5">
        <v>3.4000000000000002E-2</v>
      </c>
      <c r="G104" s="6">
        <v>76</v>
      </c>
      <c r="H104" s="5">
        <v>0.95899999999999996</v>
      </c>
      <c r="K104" s="7" t="s">
        <v>335</v>
      </c>
      <c r="L104" s="9">
        <v>325</v>
      </c>
    </row>
    <row r="105" spans="1:12" x14ac:dyDescent="0.25">
      <c r="A105" s="3" t="s">
        <v>160</v>
      </c>
      <c r="B105" s="4">
        <v>1512</v>
      </c>
      <c r="C105" s="3" t="s">
        <v>161</v>
      </c>
      <c r="D105" s="5">
        <v>7.0999999999999994E-2</v>
      </c>
      <c r="E105" s="5">
        <v>0.434</v>
      </c>
      <c r="F105" s="5">
        <v>2.7E-2</v>
      </c>
      <c r="G105" s="6">
        <v>46</v>
      </c>
      <c r="H105" s="5">
        <v>0.98399999999999999</v>
      </c>
    </row>
    <row r="106" spans="1:12" x14ac:dyDescent="0.25">
      <c r="A106" s="3" t="s">
        <v>162</v>
      </c>
      <c r="B106" s="6">
        <v>99</v>
      </c>
      <c r="C106" s="3" t="s">
        <v>163</v>
      </c>
      <c r="D106" s="5">
        <v>5.0999999999999997E-2</v>
      </c>
      <c r="E106" s="5">
        <v>7.0999999999999994E-2</v>
      </c>
      <c r="F106" s="5">
        <v>5.0999999999999997E-2</v>
      </c>
      <c r="G106" s="6">
        <v>63</v>
      </c>
      <c r="H106" s="5">
        <v>0.97</v>
      </c>
    </row>
    <row r="107" spans="1:12" x14ac:dyDescent="0.25">
      <c r="A107" s="3" t="s">
        <v>164</v>
      </c>
      <c r="B107" s="6">
        <v>17</v>
      </c>
      <c r="C107" s="5">
        <v>-0.37</v>
      </c>
      <c r="D107" s="5">
        <v>5.8999999999999997E-2</v>
      </c>
      <c r="E107" s="5">
        <v>5.8999999999999997E-2</v>
      </c>
      <c r="F107" s="5">
        <v>5.8999999999999997E-2</v>
      </c>
      <c r="G107" s="6">
        <v>76</v>
      </c>
      <c r="H107" s="5">
        <v>0.98099999999999998</v>
      </c>
    </row>
    <row r="108" spans="1:12" x14ac:dyDescent="0.25">
      <c r="A108" s="3" t="s">
        <v>165</v>
      </c>
      <c r="B108" s="6">
        <v>622</v>
      </c>
      <c r="C108" s="3" t="s">
        <v>166</v>
      </c>
      <c r="D108" s="5">
        <v>1.2999999999999999E-2</v>
      </c>
      <c r="E108" s="5">
        <v>0.27700000000000002</v>
      </c>
      <c r="F108" s="5">
        <v>4.2000000000000003E-2</v>
      </c>
      <c r="G108" s="6">
        <v>49</v>
      </c>
      <c r="H108" s="5">
        <v>0.98299999999999998</v>
      </c>
    </row>
    <row r="109" spans="1:12" x14ac:dyDescent="0.25">
      <c r="A109" s="3" t="s">
        <v>167</v>
      </c>
      <c r="B109" s="6">
        <v>15</v>
      </c>
      <c r="C109" s="5">
        <v>-0.318</v>
      </c>
      <c r="D109" s="5">
        <v>0</v>
      </c>
      <c r="E109" s="5">
        <v>0</v>
      </c>
      <c r="F109" s="5">
        <v>0</v>
      </c>
      <c r="G109" s="6">
        <v>169</v>
      </c>
      <c r="H109" s="5">
        <v>0.94799999999999995</v>
      </c>
    </row>
    <row r="110" spans="1:12" x14ac:dyDescent="0.25">
      <c r="A110" s="3" t="s">
        <v>168</v>
      </c>
      <c r="B110" s="6">
        <v>68</v>
      </c>
      <c r="C110" s="5">
        <v>-0.16</v>
      </c>
      <c r="D110" s="5">
        <v>0.25</v>
      </c>
      <c r="E110" s="5">
        <v>4.3999999999999997E-2</v>
      </c>
      <c r="F110" s="5">
        <v>2.9000000000000001E-2</v>
      </c>
      <c r="G110" s="6">
        <v>50</v>
      </c>
      <c r="H110" s="5">
        <v>0.999</v>
      </c>
    </row>
    <row r="111" spans="1:12" x14ac:dyDescent="0.25">
      <c r="A111" s="3" t="s">
        <v>169</v>
      </c>
      <c r="B111" s="6">
        <v>2</v>
      </c>
      <c r="C111" s="5">
        <v>0</v>
      </c>
      <c r="D111" s="5">
        <v>0</v>
      </c>
      <c r="E111" s="5">
        <v>0</v>
      </c>
      <c r="F111" s="5">
        <v>0</v>
      </c>
      <c r="G111" s="6">
        <v>15</v>
      </c>
      <c r="H111" s="5">
        <v>0.97599999999999998</v>
      </c>
    </row>
    <row r="112" spans="1:12" x14ac:dyDescent="0.25">
      <c r="A112" s="3" t="s">
        <v>170</v>
      </c>
      <c r="B112" s="6">
        <v>126</v>
      </c>
      <c r="C112" s="5">
        <v>-2.3E-2</v>
      </c>
      <c r="D112" s="5">
        <v>0.20599999999999999</v>
      </c>
      <c r="E112" s="5">
        <v>0.183</v>
      </c>
      <c r="F112" s="5">
        <v>2.4E-2</v>
      </c>
      <c r="G112" s="6">
        <v>138</v>
      </c>
      <c r="H112" s="5">
        <v>0.95799999999999996</v>
      </c>
    </row>
    <row r="113" spans="1:8" x14ac:dyDescent="0.25">
      <c r="A113" s="3" t="s">
        <v>171</v>
      </c>
      <c r="B113" s="6">
        <v>0</v>
      </c>
      <c r="C113" s="3" t="s">
        <v>172</v>
      </c>
      <c r="D113" s="5">
        <v>0</v>
      </c>
      <c r="E113" s="5">
        <v>0</v>
      </c>
      <c r="F113" s="5">
        <v>0</v>
      </c>
      <c r="G113" s="6">
        <v>0</v>
      </c>
      <c r="H113" s="5">
        <v>0</v>
      </c>
    </row>
    <row r="114" spans="1:8" x14ac:dyDescent="0.25">
      <c r="A114" s="3" t="s">
        <v>173</v>
      </c>
      <c r="B114" s="6">
        <v>178</v>
      </c>
      <c r="C114" s="5">
        <v>-0.123</v>
      </c>
      <c r="D114" s="5">
        <v>7.2999999999999995E-2</v>
      </c>
      <c r="E114" s="5">
        <v>0.23599999999999999</v>
      </c>
      <c r="F114" s="5">
        <v>3.4000000000000002E-2</v>
      </c>
      <c r="G114" s="6">
        <v>78</v>
      </c>
      <c r="H114" s="5">
        <v>0.96899999999999997</v>
      </c>
    </row>
    <row r="115" spans="1:8" x14ac:dyDescent="0.25">
      <c r="A115" s="3" t="s">
        <v>174</v>
      </c>
      <c r="B115" s="6">
        <v>2</v>
      </c>
      <c r="C115" s="5">
        <v>-0.5</v>
      </c>
      <c r="D115" s="5">
        <v>0</v>
      </c>
      <c r="E115" s="5">
        <v>0</v>
      </c>
      <c r="F115" s="5">
        <v>0</v>
      </c>
      <c r="G115" s="6">
        <v>50</v>
      </c>
      <c r="H115" s="5">
        <v>0.96099999999999997</v>
      </c>
    </row>
    <row r="116" spans="1:8" x14ac:dyDescent="0.25">
      <c r="A116" s="3" t="s">
        <v>175</v>
      </c>
      <c r="B116" s="4">
        <v>5658</v>
      </c>
      <c r="C116" s="5">
        <v>-0.01</v>
      </c>
      <c r="D116" s="5">
        <v>2.3E-2</v>
      </c>
      <c r="E116" s="5">
        <v>0.249</v>
      </c>
      <c r="F116" s="5">
        <v>3.6999999999999998E-2</v>
      </c>
      <c r="G116" s="6">
        <v>43</v>
      </c>
      <c r="H116" s="5">
        <v>0.99099999999999999</v>
      </c>
    </row>
    <row r="117" spans="1:8" x14ac:dyDescent="0.25">
      <c r="A117" s="3" t="s">
        <v>176</v>
      </c>
      <c r="B117" s="6">
        <v>465</v>
      </c>
      <c r="C117" s="5">
        <v>-1.0999999999999999E-2</v>
      </c>
      <c r="D117" s="5">
        <v>1.0999999999999999E-2</v>
      </c>
      <c r="E117" s="5">
        <v>0.55100000000000005</v>
      </c>
      <c r="F117" s="5">
        <v>1.7000000000000001E-2</v>
      </c>
      <c r="G117" s="6">
        <v>73</v>
      </c>
      <c r="H117" s="5">
        <v>0.96199999999999997</v>
      </c>
    </row>
    <row r="118" spans="1:8" x14ac:dyDescent="0.25">
      <c r="A118" s="3" t="s">
        <v>177</v>
      </c>
      <c r="B118" s="6">
        <v>721</v>
      </c>
      <c r="C118" s="3" t="s">
        <v>178</v>
      </c>
      <c r="D118" s="5">
        <v>2.9000000000000001E-2</v>
      </c>
      <c r="E118" s="5">
        <v>1.7999999999999999E-2</v>
      </c>
      <c r="F118" s="5">
        <v>7.5999999999999998E-2</v>
      </c>
      <c r="G118" s="6">
        <v>45</v>
      </c>
      <c r="H118" s="5">
        <v>0.996</v>
      </c>
    </row>
    <row r="119" spans="1:8" x14ac:dyDescent="0.25">
      <c r="A119" s="3" t="s">
        <v>179</v>
      </c>
      <c r="B119" s="6">
        <v>628</v>
      </c>
      <c r="C119" s="5">
        <v>-8.2000000000000003E-2</v>
      </c>
      <c r="D119" s="5">
        <v>4.1000000000000002E-2</v>
      </c>
      <c r="E119" s="5">
        <v>0.998</v>
      </c>
      <c r="F119" s="5">
        <v>1.4E-2</v>
      </c>
      <c r="G119" s="6">
        <v>51</v>
      </c>
      <c r="H119" s="5">
        <v>0.97599999999999998</v>
      </c>
    </row>
    <row r="120" spans="1:8" x14ac:dyDescent="0.25">
      <c r="A120" s="3" t="s">
        <v>180</v>
      </c>
      <c r="B120" s="6">
        <v>358</v>
      </c>
      <c r="C120" s="5">
        <v>-7.0000000000000007E-2</v>
      </c>
      <c r="D120" s="5">
        <v>2.5000000000000001E-2</v>
      </c>
      <c r="E120" s="5">
        <v>1.7000000000000001E-2</v>
      </c>
      <c r="F120" s="5">
        <v>3.1E-2</v>
      </c>
      <c r="G120" s="6">
        <v>29</v>
      </c>
      <c r="H120" s="5">
        <v>1.012</v>
      </c>
    </row>
    <row r="121" spans="1:8" x14ac:dyDescent="0.25">
      <c r="A121" s="3" t="s">
        <v>181</v>
      </c>
      <c r="B121" s="6">
        <v>382</v>
      </c>
      <c r="C121" s="3" t="s">
        <v>182</v>
      </c>
      <c r="D121" s="5">
        <v>2.4E-2</v>
      </c>
      <c r="E121" s="5">
        <v>7.9000000000000001E-2</v>
      </c>
      <c r="F121" s="5">
        <v>9.9000000000000005E-2</v>
      </c>
      <c r="G121" s="6">
        <v>52</v>
      </c>
      <c r="H121" s="5">
        <v>0.98399999999999999</v>
      </c>
    </row>
    <row r="122" spans="1:8" x14ac:dyDescent="0.25">
      <c r="A122" s="3" t="s">
        <v>183</v>
      </c>
      <c r="B122" s="6">
        <v>757</v>
      </c>
      <c r="C122" s="5">
        <v>-7.8E-2</v>
      </c>
      <c r="D122" s="5">
        <v>8.9999999999999993E-3</v>
      </c>
      <c r="E122" s="5">
        <v>3.7999999999999999E-2</v>
      </c>
      <c r="F122" s="5">
        <v>0.03</v>
      </c>
      <c r="G122" s="6">
        <v>30</v>
      </c>
      <c r="H122" s="5">
        <v>1.004</v>
      </c>
    </row>
    <row r="123" spans="1:8" x14ac:dyDescent="0.25">
      <c r="A123" s="3" t="s">
        <v>184</v>
      </c>
      <c r="B123" s="6">
        <v>546</v>
      </c>
      <c r="C123" s="5">
        <v>-2.8000000000000001E-2</v>
      </c>
      <c r="D123" s="5">
        <v>5.0000000000000001E-3</v>
      </c>
      <c r="E123" s="5">
        <v>7.6999999999999999E-2</v>
      </c>
      <c r="F123" s="5">
        <v>3.7999999999999999E-2</v>
      </c>
      <c r="G123" s="6">
        <v>26</v>
      </c>
      <c r="H123" s="5">
        <v>1.008</v>
      </c>
    </row>
    <row r="124" spans="1:8" x14ac:dyDescent="0.25">
      <c r="A124" s="3" t="s">
        <v>185</v>
      </c>
      <c r="B124" s="6">
        <v>100</v>
      </c>
      <c r="C124" s="3" t="s">
        <v>186</v>
      </c>
      <c r="D124" s="5">
        <v>0.03</v>
      </c>
      <c r="E124" s="5">
        <v>0.49</v>
      </c>
      <c r="F124" s="5">
        <v>0.04</v>
      </c>
      <c r="G124" s="6">
        <v>46</v>
      </c>
      <c r="H124" s="5">
        <v>1.0049999999999999</v>
      </c>
    </row>
    <row r="125" spans="1:8" x14ac:dyDescent="0.25">
      <c r="A125" s="3" t="s">
        <v>187</v>
      </c>
      <c r="B125" s="6">
        <v>582</v>
      </c>
      <c r="C125" s="5">
        <v>-2.7E-2</v>
      </c>
      <c r="D125" s="5">
        <v>1.7000000000000001E-2</v>
      </c>
      <c r="E125" s="5">
        <v>0.223</v>
      </c>
      <c r="F125" s="5">
        <v>4.2999999999999997E-2</v>
      </c>
      <c r="G125" s="6">
        <v>35</v>
      </c>
      <c r="H125" s="5">
        <v>0.998</v>
      </c>
    </row>
    <row r="126" spans="1:8" x14ac:dyDescent="0.25">
      <c r="A126" s="3" t="s">
        <v>188</v>
      </c>
      <c r="B126" s="6">
        <v>903</v>
      </c>
      <c r="C126" s="5">
        <v>-3.0000000000000001E-3</v>
      </c>
      <c r="D126" s="5">
        <v>4.2000000000000003E-2</v>
      </c>
      <c r="E126" s="5">
        <v>8.5999999999999993E-2</v>
      </c>
      <c r="F126" s="5">
        <v>1.4E-2</v>
      </c>
      <c r="G126" s="6">
        <v>47</v>
      </c>
      <c r="H126" s="5">
        <v>0.98299999999999998</v>
      </c>
    </row>
    <row r="127" spans="1:8" x14ac:dyDescent="0.25">
      <c r="A127" s="3" t="s">
        <v>189</v>
      </c>
      <c r="B127" s="6">
        <v>198</v>
      </c>
      <c r="C127" s="5">
        <v>-7.9000000000000001E-2</v>
      </c>
      <c r="D127" s="5">
        <v>0</v>
      </c>
      <c r="E127" s="5">
        <v>0.65700000000000003</v>
      </c>
      <c r="F127" s="5">
        <v>0.01</v>
      </c>
      <c r="G127" s="6">
        <v>61</v>
      </c>
      <c r="H127" s="5">
        <v>0.96599999999999997</v>
      </c>
    </row>
    <row r="128" spans="1:8" x14ac:dyDescent="0.25">
      <c r="A128" s="3" t="s">
        <v>190</v>
      </c>
      <c r="B128" s="6">
        <v>959</v>
      </c>
      <c r="C128" s="5">
        <v>-5.8000000000000003E-2</v>
      </c>
      <c r="D128" s="5">
        <v>2.1999999999999999E-2</v>
      </c>
      <c r="E128" s="5">
        <v>0.34799999999999998</v>
      </c>
      <c r="F128" s="5">
        <v>2.5000000000000001E-2</v>
      </c>
      <c r="G128" s="6">
        <v>59</v>
      </c>
      <c r="H128" s="5">
        <v>0.97299999999999998</v>
      </c>
    </row>
    <row r="129" spans="1:8" x14ac:dyDescent="0.25">
      <c r="A129" s="3" t="s">
        <v>191</v>
      </c>
      <c r="B129" s="6">
        <v>11</v>
      </c>
      <c r="C129" s="5">
        <v>-0.26700000000000002</v>
      </c>
      <c r="D129" s="5">
        <v>0</v>
      </c>
      <c r="E129" s="5">
        <v>0</v>
      </c>
      <c r="F129" s="5">
        <v>0</v>
      </c>
      <c r="G129" s="6">
        <v>168</v>
      </c>
      <c r="H129" s="5">
        <v>0.93200000000000005</v>
      </c>
    </row>
    <row r="130" spans="1:8" x14ac:dyDescent="0.25">
      <c r="A130" s="3" t="s">
        <v>192</v>
      </c>
      <c r="B130" s="6">
        <v>177</v>
      </c>
      <c r="C130" s="5">
        <v>-7.8E-2</v>
      </c>
      <c r="D130" s="5">
        <v>0.30499999999999999</v>
      </c>
      <c r="E130" s="5">
        <v>7.2999999999999995E-2</v>
      </c>
      <c r="F130" s="5">
        <v>4.4999999999999998E-2</v>
      </c>
      <c r="G130" s="6">
        <v>120</v>
      </c>
      <c r="H130" s="5">
        <v>0.96</v>
      </c>
    </row>
    <row r="131" spans="1:8" x14ac:dyDescent="0.25">
      <c r="A131" s="3" t="s">
        <v>193</v>
      </c>
      <c r="B131" s="6">
        <v>349</v>
      </c>
      <c r="C131" s="3" t="s">
        <v>194</v>
      </c>
      <c r="D131" s="5">
        <v>0.14599999999999999</v>
      </c>
      <c r="E131" s="5">
        <v>0.19500000000000001</v>
      </c>
      <c r="F131" s="5">
        <v>4.2999999999999997E-2</v>
      </c>
      <c r="G131" s="6">
        <v>45</v>
      </c>
      <c r="H131" s="5">
        <v>0.98799999999999999</v>
      </c>
    </row>
    <row r="132" spans="1:8" x14ac:dyDescent="0.25">
      <c r="A132" s="3" t="s">
        <v>195</v>
      </c>
      <c r="B132" s="6">
        <v>114</v>
      </c>
      <c r="C132" s="3" t="s">
        <v>196</v>
      </c>
      <c r="D132" s="5">
        <v>5.2999999999999999E-2</v>
      </c>
      <c r="E132" s="5">
        <v>7.9000000000000001E-2</v>
      </c>
      <c r="F132" s="5">
        <v>4.3999999999999997E-2</v>
      </c>
      <c r="G132" s="6">
        <v>49</v>
      </c>
      <c r="H132" s="5">
        <v>0.98599999999999999</v>
      </c>
    </row>
    <row r="133" spans="1:8" x14ac:dyDescent="0.25">
      <c r="A133" s="3" t="s">
        <v>197</v>
      </c>
      <c r="B133" s="6">
        <v>98</v>
      </c>
      <c r="C133" s="5">
        <v>-0.31</v>
      </c>
      <c r="D133" s="5">
        <v>0</v>
      </c>
      <c r="E133" s="5">
        <v>3.1E-2</v>
      </c>
      <c r="F133" s="5">
        <v>9.1999999999999998E-2</v>
      </c>
      <c r="G133" s="6">
        <v>95</v>
      </c>
      <c r="H133" s="5">
        <v>0.95199999999999996</v>
      </c>
    </row>
    <row r="134" spans="1:8" x14ac:dyDescent="0.25">
      <c r="A134" s="3" t="s">
        <v>198</v>
      </c>
      <c r="B134" s="6">
        <v>257</v>
      </c>
      <c r="C134" s="5">
        <v>-4.8000000000000001E-2</v>
      </c>
      <c r="D134" s="5">
        <v>5.0999999999999997E-2</v>
      </c>
      <c r="E134" s="5">
        <v>0.19500000000000001</v>
      </c>
      <c r="F134" s="5">
        <v>5.8000000000000003E-2</v>
      </c>
      <c r="G134" s="6">
        <v>77</v>
      </c>
      <c r="H134" s="5">
        <v>0.96499999999999997</v>
      </c>
    </row>
    <row r="135" spans="1:8" x14ac:dyDescent="0.25">
      <c r="A135" s="3" t="s">
        <v>199</v>
      </c>
      <c r="B135" s="6">
        <v>135</v>
      </c>
      <c r="C135" s="5">
        <v>-0.112</v>
      </c>
      <c r="D135" s="5">
        <v>6.7000000000000004E-2</v>
      </c>
      <c r="E135" s="5">
        <v>0.17799999999999999</v>
      </c>
      <c r="F135" s="5">
        <v>3.6999999999999998E-2</v>
      </c>
      <c r="G135" s="6">
        <v>37</v>
      </c>
      <c r="H135" s="5">
        <v>0.998</v>
      </c>
    </row>
    <row r="136" spans="1:8" x14ac:dyDescent="0.25">
      <c r="A136" s="3" t="s">
        <v>200</v>
      </c>
      <c r="B136" s="6">
        <v>303</v>
      </c>
      <c r="C136" s="5">
        <v>-7.0000000000000001E-3</v>
      </c>
      <c r="D136" s="5">
        <v>1.2999999999999999E-2</v>
      </c>
      <c r="E136" s="5">
        <v>0.22800000000000001</v>
      </c>
      <c r="F136" s="5">
        <v>2.3E-2</v>
      </c>
      <c r="G136" s="6">
        <v>37</v>
      </c>
      <c r="H136" s="5">
        <v>0.98799999999999999</v>
      </c>
    </row>
    <row r="137" spans="1:8" x14ac:dyDescent="0.25">
      <c r="A137" s="3" t="s">
        <v>201</v>
      </c>
      <c r="B137" s="6">
        <v>17</v>
      </c>
      <c r="C137" s="5">
        <v>-0.105</v>
      </c>
      <c r="D137" s="5">
        <v>0.41199999999999998</v>
      </c>
      <c r="E137" s="5">
        <v>0</v>
      </c>
      <c r="F137" s="5">
        <v>5.8999999999999997E-2</v>
      </c>
      <c r="G137" s="6">
        <v>79</v>
      </c>
      <c r="H137" s="5">
        <v>0.998</v>
      </c>
    </row>
    <row r="138" spans="1:8" x14ac:dyDescent="0.25">
      <c r="A138" s="3" t="s">
        <v>202</v>
      </c>
      <c r="B138" s="6">
        <v>328</v>
      </c>
      <c r="C138" s="3" t="s">
        <v>203</v>
      </c>
      <c r="D138" s="5">
        <v>5.1999999999999998E-2</v>
      </c>
      <c r="E138" s="5">
        <v>0.16200000000000001</v>
      </c>
      <c r="F138" s="5">
        <v>5.1999999999999998E-2</v>
      </c>
      <c r="G138" s="6">
        <v>42</v>
      </c>
      <c r="H138" s="5">
        <v>0.99</v>
      </c>
    </row>
    <row r="139" spans="1:8" x14ac:dyDescent="0.25">
      <c r="A139" s="3" t="s">
        <v>204</v>
      </c>
      <c r="B139" s="6">
        <v>232</v>
      </c>
      <c r="C139" s="3" t="s">
        <v>205</v>
      </c>
      <c r="D139" s="5">
        <v>0.17699999999999999</v>
      </c>
      <c r="E139" s="5">
        <v>0.23699999999999999</v>
      </c>
      <c r="F139" s="5">
        <v>0.06</v>
      </c>
      <c r="G139" s="6">
        <v>65</v>
      </c>
      <c r="H139" s="5">
        <v>0.97899999999999998</v>
      </c>
    </row>
    <row r="140" spans="1:8" x14ac:dyDescent="0.25">
      <c r="A140" s="3" t="s">
        <v>206</v>
      </c>
      <c r="B140" s="6">
        <v>305</v>
      </c>
      <c r="C140" s="3" t="s">
        <v>207</v>
      </c>
      <c r="D140" s="5">
        <v>0.13100000000000001</v>
      </c>
      <c r="E140" s="5">
        <v>0.10199999999999999</v>
      </c>
      <c r="F140" s="5">
        <v>0.02</v>
      </c>
      <c r="G140" s="6">
        <v>89</v>
      </c>
      <c r="H140" s="5">
        <v>0.97599999999999998</v>
      </c>
    </row>
    <row r="141" spans="1:8" x14ac:dyDescent="0.25">
      <c r="A141" s="3" t="s">
        <v>208</v>
      </c>
      <c r="B141" s="6">
        <v>2</v>
      </c>
      <c r="C141" s="3" t="s">
        <v>209</v>
      </c>
      <c r="D141" s="5">
        <v>0</v>
      </c>
      <c r="E141" s="5">
        <v>0</v>
      </c>
      <c r="F141" s="5">
        <v>0</v>
      </c>
      <c r="G141" s="6">
        <v>33</v>
      </c>
      <c r="H141" s="5">
        <v>0.93500000000000005</v>
      </c>
    </row>
    <row r="142" spans="1:8" x14ac:dyDescent="0.25">
      <c r="A142" s="3" t="s">
        <v>210</v>
      </c>
      <c r="B142" s="6">
        <v>50</v>
      </c>
      <c r="C142" s="3" t="s">
        <v>211</v>
      </c>
      <c r="D142" s="5">
        <v>0.08</v>
      </c>
      <c r="E142" s="5">
        <v>0.04</v>
      </c>
      <c r="F142" s="5">
        <v>0.1</v>
      </c>
      <c r="G142" s="6">
        <v>57</v>
      </c>
      <c r="H142" s="5">
        <v>0.98</v>
      </c>
    </row>
    <row r="143" spans="1:8" x14ac:dyDescent="0.25">
      <c r="A143" s="3" t="s">
        <v>212</v>
      </c>
      <c r="B143" s="6">
        <v>262</v>
      </c>
      <c r="C143" s="5">
        <v>-2.1999999999999999E-2</v>
      </c>
      <c r="D143" s="5">
        <v>9.9000000000000005E-2</v>
      </c>
      <c r="E143" s="5">
        <v>6.5000000000000002E-2</v>
      </c>
      <c r="F143" s="5">
        <v>4.5999999999999999E-2</v>
      </c>
      <c r="G143" s="6">
        <v>61</v>
      </c>
      <c r="H143" s="5">
        <v>0.97899999999999998</v>
      </c>
    </row>
    <row r="144" spans="1:8" x14ac:dyDescent="0.25">
      <c r="A144" s="3" t="s">
        <v>213</v>
      </c>
      <c r="B144" s="6">
        <v>107</v>
      </c>
      <c r="C144" s="3" t="s">
        <v>214</v>
      </c>
      <c r="D144" s="5">
        <v>0.19600000000000001</v>
      </c>
      <c r="E144" s="5">
        <v>0.215</v>
      </c>
      <c r="F144" s="5">
        <v>8.9999999999999993E-3</v>
      </c>
      <c r="G144" s="6">
        <v>135</v>
      </c>
      <c r="H144" s="5">
        <v>0.94599999999999995</v>
      </c>
    </row>
    <row r="145" spans="1:8" x14ac:dyDescent="0.25">
      <c r="A145" s="3" t="s">
        <v>215</v>
      </c>
      <c r="B145" s="6">
        <v>181</v>
      </c>
      <c r="C145" s="5">
        <v>-7.1999999999999995E-2</v>
      </c>
      <c r="D145" s="5">
        <v>1.0999999999999999E-2</v>
      </c>
      <c r="E145" s="5">
        <v>5.5E-2</v>
      </c>
      <c r="F145" s="5">
        <v>7.6999999999999999E-2</v>
      </c>
      <c r="G145" s="6">
        <v>39</v>
      </c>
      <c r="H145" s="5">
        <v>0.98899999999999999</v>
      </c>
    </row>
    <row r="146" spans="1:8" x14ac:dyDescent="0.25">
      <c r="A146" s="3" t="s">
        <v>216</v>
      </c>
      <c r="B146" s="6">
        <v>314</v>
      </c>
      <c r="C146" s="3" t="s">
        <v>217</v>
      </c>
      <c r="D146" s="5">
        <v>3.7999999999999999E-2</v>
      </c>
      <c r="E146" s="5">
        <v>0.29599999999999999</v>
      </c>
      <c r="F146" s="5">
        <v>1.6E-2</v>
      </c>
      <c r="G146" s="6">
        <v>77</v>
      </c>
      <c r="H146" s="5">
        <v>0.97199999999999998</v>
      </c>
    </row>
    <row r="147" spans="1:8" x14ac:dyDescent="0.25">
      <c r="A147" s="3" t="s">
        <v>218</v>
      </c>
      <c r="B147" s="6">
        <v>84</v>
      </c>
      <c r="C147" s="5">
        <v>-9.7000000000000003E-2</v>
      </c>
      <c r="D147" s="5">
        <v>7.0999999999999994E-2</v>
      </c>
      <c r="E147" s="5">
        <v>7.0999999999999994E-2</v>
      </c>
      <c r="F147" s="5">
        <v>7.0999999999999994E-2</v>
      </c>
      <c r="G147" s="6">
        <v>61</v>
      </c>
      <c r="H147" s="5">
        <v>0.97</v>
      </c>
    </row>
    <row r="148" spans="1:8" x14ac:dyDescent="0.25">
      <c r="A148" s="3" t="s">
        <v>219</v>
      </c>
      <c r="B148" s="6">
        <v>33</v>
      </c>
      <c r="C148" s="5">
        <v>-0.29799999999999999</v>
      </c>
      <c r="D148" s="5">
        <v>0.03</v>
      </c>
      <c r="E148" s="5">
        <v>0</v>
      </c>
      <c r="F148" s="5">
        <v>0.121</v>
      </c>
      <c r="G148" s="6">
        <v>74</v>
      </c>
      <c r="H148" s="5">
        <v>0.98799999999999999</v>
      </c>
    </row>
    <row r="149" spans="1:8" x14ac:dyDescent="0.25">
      <c r="A149" s="3" t="s">
        <v>220</v>
      </c>
      <c r="B149" s="6">
        <v>152</v>
      </c>
      <c r="C149" s="3" t="s">
        <v>221</v>
      </c>
      <c r="D149" s="5">
        <v>0.23699999999999999</v>
      </c>
      <c r="E149" s="5">
        <v>1.2999999999999999E-2</v>
      </c>
      <c r="F149" s="5">
        <v>4.5999999999999999E-2</v>
      </c>
      <c r="G149" s="6">
        <v>75</v>
      </c>
      <c r="H149" s="5">
        <v>0.97799999999999998</v>
      </c>
    </row>
    <row r="150" spans="1:8" x14ac:dyDescent="0.25">
      <c r="A150" s="3" t="s">
        <v>222</v>
      </c>
      <c r="B150" s="6">
        <v>65</v>
      </c>
      <c r="C150" s="3" t="s">
        <v>223</v>
      </c>
      <c r="D150" s="5">
        <v>0</v>
      </c>
      <c r="E150" s="5">
        <v>0.44600000000000001</v>
      </c>
      <c r="F150" s="5">
        <v>3.1E-2</v>
      </c>
      <c r="G150" s="6">
        <v>49</v>
      </c>
      <c r="H150" s="5">
        <v>0.96699999999999997</v>
      </c>
    </row>
    <row r="151" spans="1:8" x14ac:dyDescent="0.25">
      <c r="A151" s="3" t="s">
        <v>224</v>
      </c>
      <c r="B151" s="6">
        <v>516</v>
      </c>
      <c r="C151" s="5">
        <v>-6.7000000000000004E-2</v>
      </c>
      <c r="D151" s="5">
        <v>6.0000000000000001E-3</v>
      </c>
      <c r="E151" s="5">
        <v>0.39700000000000002</v>
      </c>
      <c r="F151" s="5">
        <v>5.1999999999999998E-2</v>
      </c>
      <c r="G151" s="6">
        <v>43</v>
      </c>
      <c r="H151" s="5">
        <v>0.98799999999999999</v>
      </c>
    </row>
    <row r="152" spans="1:8" x14ac:dyDescent="0.25">
      <c r="A152" s="3" t="s">
        <v>225</v>
      </c>
      <c r="B152" s="6">
        <v>204</v>
      </c>
      <c r="C152" s="3" t="s">
        <v>226</v>
      </c>
      <c r="D152" s="5">
        <v>8.3000000000000004E-2</v>
      </c>
      <c r="E152" s="5">
        <v>0.17199999999999999</v>
      </c>
      <c r="F152" s="5">
        <v>4.3999999999999997E-2</v>
      </c>
      <c r="G152" s="6">
        <v>134</v>
      </c>
      <c r="H152" s="5">
        <v>0.94</v>
      </c>
    </row>
    <row r="153" spans="1:8" x14ac:dyDescent="0.25">
      <c r="A153" s="3" t="s">
        <v>227</v>
      </c>
      <c r="B153" s="6">
        <v>26</v>
      </c>
      <c r="C153" s="5">
        <v>-0.10299999999999999</v>
      </c>
      <c r="D153" s="5">
        <v>0</v>
      </c>
      <c r="E153" s="5">
        <v>3.7999999999999999E-2</v>
      </c>
      <c r="F153" s="5">
        <v>0</v>
      </c>
      <c r="G153" s="6">
        <v>37</v>
      </c>
      <c r="H153" s="5">
        <v>0.99199999999999999</v>
      </c>
    </row>
    <row r="154" spans="1:8" x14ac:dyDescent="0.25">
      <c r="A154" s="3" t="s">
        <v>228</v>
      </c>
      <c r="B154" s="6">
        <v>511</v>
      </c>
      <c r="C154" s="5">
        <v>-0.01</v>
      </c>
      <c r="D154" s="5">
        <v>0.26</v>
      </c>
      <c r="E154" s="5">
        <v>0.32700000000000001</v>
      </c>
      <c r="F154" s="5">
        <v>3.5000000000000003E-2</v>
      </c>
      <c r="G154" s="6">
        <v>46</v>
      </c>
      <c r="H154" s="5">
        <v>0.99</v>
      </c>
    </row>
    <row r="155" spans="1:8" x14ac:dyDescent="0.25">
      <c r="A155" s="3" t="s">
        <v>229</v>
      </c>
      <c r="B155" s="6">
        <v>118</v>
      </c>
      <c r="C155" s="5">
        <v>-0.23400000000000001</v>
      </c>
      <c r="D155" s="5">
        <v>4.2000000000000003E-2</v>
      </c>
      <c r="E155" s="5">
        <v>8.0000000000000002E-3</v>
      </c>
      <c r="F155" s="5">
        <v>0.11899999999999999</v>
      </c>
      <c r="G155" s="6">
        <v>77</v>
      </c>
      <c r="H155" s="5">
        <v>0.94299999999999995</v>
      </c>
    </row>
    <row r="156" spans="1:8" x14ac:dyDescent="0.25">
      <c r="A156" s="3" t="s">
        <v>230</v>
      </c>
      <c r="B156" s="6">
        <v>7</v>
      </c>
      <c r="C156" s="3" t="s">
        <v>231</v>
      </c>
      <c r="D156" s="5">
        <v>0</v>
      </c>
      <c r="E156" s="5">
        <v>0</v>
      </c>
      <c r="F156" s="5">
        <v>0</v>
      </c>
      <c r="G156" s="6">
        <v>141</v>
      </c>
      <c r="H156" s="5">
        <v>0.96699999999999997</v>
      </c>
    </row>
    <row r="157" spans="1:8" x14ac:dyDescent="0.25">
      <c r="A157" s="3" t="s">
        <v>232</v>
      </c>
      <c r="B157" s="4">
        <v>1463</v>
      </c>
      <c r="C157" s="5">
        <v>-3.2000000000000001E-2</v>
      </c>
      <c r="D157" s="5">
        <v>0.127</v>
      </c>
      <c r="E157" s="5">
        <v>0.35799999999999998</v>
      </c>
      <c r="F157" s="5">
        <v>3.1E-2</v>
      </c>
      <c r="G157" s="6">
        <v>60</v>
      </c>
      <c r="H157" s="5">
        <v>0.98</v>
      </c>
    </row>
    <row r="158" spans="1:8" x14ac:dyDescent="0.25">
      <c r="A158" s="3" t="s">
        <v>233</v>
      </c>
      <c r="B158" s="6">
        <v>238</v>
      </c>
      <c r="C158" s="3" t="s">
        <v>234</v>
      </c>
      <c r="D158" s="5">
        <v>4.2000000000000003E-2</v>
      </c>
      <c r="E158" s="5">
        <v>8.7999999999999995E-2</v>
      </c>
      <c r="F158" s="5">
        <v>0.105</v>
      </c>
      <c r="G158" s="6">
        <v>61</v>
      </c>
      <c r="H158" s="5">
        <v>0.98199999999999998</v>
      </c>
    </row>
    <row r="159" spans="1:8" x14ac:dyDescent="0.25">
      <c r="A159" s="3" t="s">
        <v>235</v>
      </c>
      <c r="B159" s="6">
        <v>592</v>
      </c>
      <c r="C159" s="5">
        <v>-7.4999999999999997E-2</v>
      </c>
      <c r="D159" s="5">
        <v>5.0999999999999997E-2</v>
      </c>
      <c r="E159" s="5">
        <v>0.316</v>
      </c>
      <c r="F159" s="5">
        <v>3.6999999999999998E-2</v>
      </c>
      <c r="G159" s="6">
        <v>62</v>
      </c>
      <c r="H159" s="5">
        <v>0.97899999999999998</v>
      </c>
    </row>
    <row r="160" spans="1:8" x14ac:dyDescent="0.25">
      <c r="A160" s="3" t="s">
        <v>236</v>
      </c>
      <c r="B160" s="6">
        <v>567</v>
      </c>
      <c r="C160" s="3" t="s">
        <v>237</v>
      </c>
      <c r="D160" s="5">
        <v>0.13400000000000001</v>
      </c>
      <c r="E160" s="5">
        <v>0.317</v>
      </c>
      <c r="F160" s="5">
        <v>3.6999999999999998E-2</v>
      </c>
      <c r="G160" s="6">
        <v>45</v>
      </c>
      <c r="H160" s="5">
        <v>0.99199999999999999</v>
      </c>
    </row>
    <row r="161" spans="1:8" x14ac:dyDescent="0.25">
      <c r="A161" s="3" t="s">
        <v>238</v>
      </c>
      <c r="B161" s="6">
        <v>7</v>
      </c>
      <c r="C161" s="5">
        <v>0</v>
      </c>
      <c r="D161" s="5">
        <v>0</v>
      </c>
      <c r="E161" s="5">
        <v>0</v>
      </c>
      <c r="F161" s="5">
        <v>0</v>
      </c>
      <c r="G161" s="6">
        <v>63</v>
      </c>
      <c r="H161" s="5">
        <v>0.94499999999999995</v>
      </c>
    </row>
    <row r="162" spans="1:8" x14ac:dyDescent="0.25">
      <c r="A162" s="3" t="s">
        <v>239</v>
      </c>
      <c r="B162" s="6">
        <v>267</v>
      </c>
      <c r="C162" s="5">
        <v>-0.127</v>
      </c>
      <c r="D162" s="5">
        <v>2.5999999999999999E-2</v>
      </c>
      <c r="E162" s="5">
        <v>9.4E-2</v>
      </c>
      <c r="F162" s="5">
        <v>7.4999999999999997E-2</v>
      </c>
      <c r="G162" s="6">
        <v>83</v>
      </c>
      <c r="H162" s="5">
        <v>0.96599999999999997</v>
      </c>
    </row>
    <row r="163" spans="1:8" x14ac:dyDescent="0.25">
      <c r="A163" s="3" t="s">
        <v>240</v>
      </c>
      <c r="B163" s="6">
        <v>617</v>
      </c>
      <c r="C163" s="5">
        <v>-1.0999999999999999E-2</v>
      </c>
      <c r="D163" s="5">
        <v>8.0000000000000002E-3</v>
      </c>
      <c r="E163" s="5">
        <v>8.5999999999999993E-2</v>
      </c>
      <c r="F163" s="5">
        <v>4.2000000000000003E-2</v>
      </c>
      <c r="G163" s="6">
        <v>29</v>
      </c>
      <c r="H163" s="5">
        <v>0.999</v>
      </c>
    </row>
    <row r="164" spans="1:8" x14ac:dyDescent="0.25">
      <c r="A164" s="3" t="s">
        <v>241</v>
      </c>
      <c r="B164" s="6">
        <v>287</v>
      </c>
      <c r="C164" s="5">
        <v>-3.4000000000000002E-2</v>
      </c>
      <c r="D164" s="5">
        <v>7.2999999999999995E-2</v>
      </c>
      <c r="E164" s="5">
        <v>0.14599999999999999</v>
      </c>
      <c r="F164" s="5">
        <v>3.5000000000000003E-2</v>
      </c>
      <c r="G164" s="6">
        <v>94</v>
      </c>
      <c r="H164" s="5">
        <v>0.97399999999999998</v>
      </c>
    </row>
    <row r="165" spans="1:8" x14ac:dyDescent="0.25">
      <c r="A165" s="3" t="s">
        <v>242</v>
      </c>
      <c r="B165" s="6">
        <v>322</v>
      </c>
      <c r="C165" s="5">
        <v>-0.03</v>
      </c>
      <c r="D165" s="5">
        <v>0</v>
      </c>
      <c r="E165" s="5">
        <v>0.106</v>
      </c>
      <c r="F165" s="5">
        <v>0.04</v>
      </c>
      <c r="G165" s="6">
        <v>37</v>
      </c>
      <c r="H165" s="5">
        <v>0.98499999999999999</v>
      </c>
    </row>
    <row r="166" spans="1:8" x14ac:dyDescent="0.25">
      <c r="A166" s="3" t="s">
        <v>243</v>
      </c>
      <c r="B166" s="6">
        <v>68</v>
      </c>
      <c r="C166" s="3" t="s">
        <v>244</v>
      </c>
      <c r="D166" s="5">
        <v>2.9000000000000001E-2</v>
      </c>
      <c r="E166" s="5">
        <v>0.191</v>
      </c>
      <c r="F166" s="5">
        <v>0.10299999999999999</v>
      </c>
      <c r="G166" s="6">
        <v>53</v>
      </c>
      <c r="H166" s="5">
        <v>0.98799999999999999</v>
      </c>
    </row>
    <row r="167" spans="1:8" x14ac:dyDescent="0.25">
      <c r="A167" s="3" t="s">
        <v>245</v>
      </c>
      <c r="B167" s="6">
        <v>210</v>
      </c>
      <c r="C167" s="5">
        <v>-8.9999999999999993E-3</v>
      </c>
      <c r="D167" s="5">
        <v>0.19</v>
      </c>
      <c r="E167" s="5">
        <v>0.27600000000000002</v>
      </c>
      <c r="F167" s="5">
        <v>2.9000000000000001E-2</v>
      </c>
      <c r="G167" s="6">
        <v>56</v>
      </c>
      <c r="H167" s="5">
        <v>0.98099999999999998</v>
      </c>
    </row>
    <row r="168" spans="1:8" x14ac:dyDescent="0.25">
      <c r="A168" s="3" t="s">
        <v>246</v>
      </c>
      <c r="B168" s="6">
        <v>504</v>
      </c>
      <c r="C168" s="5">
        <v>-1.6E-2</v>
      </c>
      <c r="D168" s="5">
        <v>0.13300000000000001</v>
      </c>
      <c r="E168" s="5">
        <v>0.39900000000000002</v>
      </c>
      <c r="F168" s="5">
        <v>0.03</v>
      </c>
      <c r="G168" s="6">
        <v>46</v>
      </c>
      <c r="H168" s="5">
        <v>0.98499999999999999</v>
      </c>
    </row>
    <row r="169" spans="1:8" x14ac:dyDescent="0.25">
      <c r="A169" s="3" t="s">
        <v>247</v>
      </c>
      <c r="B169" s="6">
        <v>517</v>
      </c>
      <c r="C169" s="3" t="s">
        <v>248</v>
      </c>
      <c r="D169" s="5">
        <v>4.1000000000000002E-2</v>
      </c>
      <c r="E169" s="5">
        <v>0.26700000000000002</v>
      </c>
      <c r="F169" s="5">
        <v>1.7000000000000001E-2</v>
      </c>
      <c r="G169" s="6">
        <v>43</v>
      </c>
      <c r="H169" s="5">
        <v>0.98899999999999999</v>
      </c>
    </row>
    <row r="170" spans="1:8" x14ac:dyDescent="0.25">
      <c r="A170" s="3" t="s">
        <v>249</v>
      </c>
      <c r="B170" s="6">
        <v>62</v>
      </c>
      <c r="C170" s="5">
        <v>-0.114</v>
      </c>
      <c r="D170" s="5">
        <v>0.113</v>
      </c>
      <c r="E170" s="5">
        <v>4.8000000000000001E-2</v>
      </c>
      <c r="F170" s="5">
        <v>1.6E-2</v>
      </c>
      <c r="G170" s="6">
        <v>63</v>
      </c>
      <c r="H170" s="5">
        <v>0.98099999999999998</v>
      </c>
    </row>
    <row r="171" spans="1:8" x14ac:dyDescent="0.25">
      <c r="A171" s="3" t="s">
        <v>250</v>
      </c>
      <c r="B171" s="6">
        <v>134</v>
      </c>
      <c r="C171" s="3" t="s">
        <v>251</v>
      </c>
      <c r="D171" s="5">
        <v>7.0000000000000001E-3</v>
      </c>
      <c r="E171" s="5">
        <v>0.373</v>
      </c>
      <c r="F171" s="5">
        <v>0</v>
      </c>
      <c r="G171" s="6">
        <v>45</v>
      </c>
      <c r="H171" s="5">
        <v>0.97399999999999998</v>
      </c>
    </row>
    <row r="172" spans="1:8" x14ac:dyDescent="0.25">
      <c r="A172" s="3" t="s">
        <v>252</v>
      </c>
      <c r="B172" s="6">
        <v>50</v>
      </c>
      <c r="C172" s="5">
        <v>-3.7999999999999999E-2</v>
      </c>
      <c r="D172" s="5">
        <v>0</v>
      </c>
      <c r="E172" s="5">
        <v>0.18</v>
      </c>
      <c r="F172" s="5">
        <v>0.08</v>
      </c>
      <c r="G172" s="6">
        <v>48</v>
      </c>
      <c r="H172" s="5">
        <v>0.96399999999999997</v>
      </c>
    </row>
    <row r="173" spans="1:8" x14ac:dyDescent="0.25">
      <c r="A173" s="3" t="s">
        <v>253</v>
      </c>
      <c r="B173" s="4">
        <v>2649</v>
      </c>
      <c r="C173" s="3" t="s">
        <v>254</v>
      </c>
      <c r="D173" s="5">
        <v>4.1000000000000002E-2</v>
      </c>
      <c r="E173" s="5">
        <v>4.9000000000000002E-2</v>
      </c>
      <c r="F173" s="5">
        <v>5.7000000000000002E-2</v>
      </c>
      <c r="G173" s="6">
        <v>81</v>
      </c>
      <c r="H173" s="5">
        <v>0.96299999999999997</v>
      </c>
    </row>
    <row r="174" spans="1:8" x14ac:dyDescent="0.25">
      <c r="A174" s="3" t="s">
        <v>255</v>
      </c>
      <c r="B174" s="6">
        <v>227</v>
      </c>
      <c r="C174" s="3" t="s">
        <v>256</v>
      </c>
      <c r="D174" s="5">
        <v>0.19800000000000001</v>
      </c>
      <c r="E174" s="5">
        <v>0.17199999999999999</v>
      </c>
      <c r="F174" s="5">
        <v>4.8000000000000001E-2</v>
      </c>
      <c r="G174" s="6">
        <v>56</v>
      </c>
      <c r="H174" s="5">
        <v>0.98699999999999999</v>
      </c>
    </row>
    <row r="175" spans="1:8" x14ac:dyDescent="0.25">
      <c r="A175" s="3" t="s">
        <v>257</v>
      </c>
      <c r="B175" s="6">
        <v>956</v>
      </c>
      <c r="C175" s="5">
        <v>-5.3999999999999999E-2</v>
      </c>
      <c r="D175" s="5">
        <v>0.01</v>
      </c>
      <c r="E175" s="5">
        <v>0.311</v>
      </c>
      <c r="F175" s="5">
        <v>2.1999999999999999E-2</v>
      </c>
      <c r="G175" s="6">
        <v>38</v>
      </c>
      <c r="H175" s="5">
        <v>0.98499999999999999</v>
      </c>
    </row>
    <row r="176" spans="1:8" x14ac:dyDescent="0.25">
      <c r="A176" s="3" t="s">
        <v>258</v>
      </c>
      <c r="B176" s="6">
        <v>5</v>
      </c>
      <c r="C176" s="5">
        <v>0</v>
      </c>
      <c r="D176" s="5">
        <v>0</v>
      </c>
      <c r="E176" s="5">
        <v>0</v>
      </c>
      <c r="F176" s="5">
        <v>0</v>
      </c>
      <c r="G176" s="6">
        <v>140</v>
      </c>
      <c r="H176" s="5">
        <v>0.93400000000000005</v>
      </c>
    </row>
    <row r="177" spans="1:8" x14ac:dyDescent="0.25">
      <c r="A177" s="3" t="s">
        <v>259</v>
      </c>
      <c r="B177" s="6">
        <v>383</v>
      </c>
      <c r="C177" s="3" t="s">
        <v>260</v>
      </c>
      <c r="D177" s="5">
        <v>0.21099999999999999</v>
      </c>
      <c r="E177" s="5">
        <v>0.214</v>
      </c>
      <c r="F177" s="5">
        <v>2.5999999999999999E-2</v>
      </c>
      <c r="G177" s="6">
        <v>52</v>
      </c>
      <c r="H177" s="5">
        <v>0.98199999999999998</v>
      </c>
    </row>
    <row r="178" spans="1:8" x14ac:dyDescent="0.25">
      <c r="A178" s="3" t="s">
        <v>261</v>
      </c>
      <c r="B178" s="4">
        <v>3841</v>
      </c>
      <c r="C178" s="5">
        <v>-1.6E-2</v>
      </c>
      <c r="D178" s="5">
        <v>1.0999999999999999E-2</v>
      </c>
      <c r="E178" s="5">
        <v>0.152</v>
      </c>
      <c r="F178" s="5">
        <v>6.2E-2</v>
      </c>
      <c r="G178" s="6">
        <v>52</v>
      </c>
      <c r="H178" s="5">
        <v>0.98299999999999998</v>
      </c>
    </row>
    <row r="179" spans="1:8" x14ac:dyDescent="0.25">
      <c r="A179" s="3" t="s">
        <v>262</v>
      </c>
      <c r="B179" s="6">
        <v>259</v>
      </c>
      <c r="C179" s="3" t="s">
        <v>263</v>
      </c>
      <c r="D179" s="5">
        <v>0</v>
      </c>
      <c r="E179" s="5">
        <v>6.6000000000000003E-2</v>
      </c>
      <c r="F179" s="5">
        <v>9.7000000000000003E-2</v>
      </c>
      <c r="G179" s="6">
        <v>45</v>
      </c>
      <c r="H179" s="5">
        <v>0.98899999999999999</v>
      </c>
    </row>
    <row r="180" spans="1:8" x14ac:dyDescent="0.25">
      <c r="A180" s="3" t="s">
        <v>264</v>
      </c>
      <c r="B180" s="6">
        <v>241</v>
      </c>
      <c r="C180" s="5">
        <v>-9.4E-2</v>
      </c>
      <c r="D180" s="5">
        <v>0</v>
      </c>
      <c r="E180" s="5">
        <v>3.6999999999999998E-2</v>
      </c>
      <c r="F180" s="5">
        <v>4.1000000000000002E-2</v>
      </c>
      <c r="G180" s="6">
        <v>40</v>
      </c>
      <c r="H180" s="5">
        <v>0.98599999999999999</v>
      </c>
    </row>
    <row r="181" spans="1:8" x14ac:dyDescent="0.25">
      <c r="A181" s="3" t="s">
        <v>265</v>
      </c>
      <c r="B181" s="6">
        <v>197</v>
      </c>
      <c r="C181" s="5">
        <v>-1.4999999999999999E-2</v>
      </c>
      <c r="D181" s="5">
        <v>0</v>
      </c>
      <c r="E181" s="5">
        <v>0.02</v>
      </c>
      <c r="F181" s="5">
        <v>9.0999999999999998E-2</v>
      </c>
      <c r="G181" s="6">
        <v>56</v>
      </c>
      <c r="H181" s="5">
        <v>0.96799999999999997</v>
      </c>
    </row>
    <row r="182" spans="1:8" x14ac:dyDescent="0.25">
      <c r="A182" s="3" t="s">
        <v>266</v>
      </c>
      <c r="B182" s="6">
        <v>179</v>
      </c>
      <c r="C182" s="3" t="s">
        <v>267</v>
      </c>
      <c r="D182" s="5">
        <v>0</v>
      </c>
      <c r="E182" s="5">
        <v>0.99399999999999999</v>
      </c>
      <c r="F182" s="5">
        <v>1.7000000000000001E-2</v>
      </c>
      <c r="G182" s="6">
        <v>83</v>
      </c>
      <c r="H182" s="5">
        <v>0.96799999999999997</v>
      </c>
    </row>
    <row r="183" spans="1:8" x14ac:dyDescent="0.25">
      <c r="A183" s="3" t="s">
        <v>268</v>
      </c>
      <c r="B183" s="6">
        <v>472</v>
      </c>
      <c r="C183" s="3" t="s">
        <v>269</v>
      </c>
      <c r="D183" s="5">
        <v>1.0999999999999999E-2</v>
      </c>
      <c r="E183" s="5">
        <v>1.9E-2</v>
      </c>
      <c r="F183" s="5">
        <v>8.3000000000000004E-2</v>
      </c>
      <c r="G183" s="6">
        <v>49</v>
      </c>
      <c r="H183" s="5">
        <v>0.98599999999999999</v>
      </c>
    </row>
    <row r="184" spans="1:8" x14ac:dyDescent="0.25">
      <c r="A184" s="3" t="s">
        <v>270</v>
      </c>
      <c r="B184" s="6">
        <v>161</v>
      </c>
      <c r="C184" s="5">
        <v>-0.10100000000000001</v>
      </c>
      <c r="D184" s="5">
        <v>0</v>
      </c>
      <c r="E184" s="5">
        <v>0</v>
      </c>
      <c r="F184" s="5">
        <v>6.2E-2</v>
      </c>
      <c r="G184" s="6">
        <v>35</v>
      </c>
      <c r="H184" s="5">
        <v>0.998</v>
      </c>
    </row>
    <row r="185" spans="1:8" x14ac:dyDescent="0.25">
      <c r="A185" s="3" t="s">
        <v>271</v>
      </c>
      <c r="B185" s="6">
        <v>339</v>
      </c>
      <c r="C185" s="5">
        <v>-0.13500000000000001</v>
      </c>
      <c r="D185" s="5">
        <v>3.2000000000000001E-2</v>
      </c>
      <c r="E185" s="5">
        <v>0.14499999999999999</v>
      </c>
      <c r="F185" s="5">
        <v>2.7E-2</v>
      </c>
      <c r="G185" s="6">
        <v>51</v>
      </c>
      <c r="H185" s="5">
        <v>0.98299999999999998</v>
      </c>
    </row>
    <row r="186" spans="1:8" x14ac:dyDescent="0.25">
      <c r="A186" s="3" t="s">
        <v>272</v>
      </c>
      <c r="B186" s="6">
        <v>154</v>
      </c>
      <c r="C186" s="5">
        <v>-0.12</v>
      </c>
      <c r="D186" s="5">
        <v>6.0000000000000001E-3</v>
      </c>
      <c r="E186" s="5">
        <v>7.8E-2</v>
      </c>
      <c r="F186" s="5">
        <v>4.4999999999999998E-2</v>
      </c>
      <c r="G186" s="6">
        <v>46</v>
      </c>
      <c r="H186" s="5">
        <v>0.98799999999999999</v>
      </c>
    </row>
    <row r="187" spans="1:8" x14ac:dyDescent="0.25">
      <c r="A187" s="3" t="s">
        <v>273</v>
      </c>
      <c r="B187" s="6">
        <v>298</v>
      </c>
      <c r="C187" s="5">
        <v>-0.19700000000000001</v>
      </c>
      <c r="D187" s="5">
        <v>1.2999999999999999E-2</v>
      </c>
      <c r="E187" s="5">
        <v>8.4000000000000005E-2</v>
      </c>
      <c r="F187" s="5">
        <v>0.03</v>
      </c>
      <c r="G187" s="6">
        <v>51</v>
      </c>
      <c r="H187" s="5">
        <v>0.98199999999999998</v>
      </c>
    </row>
    <row r="188" spans="1:8" x14ac:dyDescent="0.25">
      <c r="A188" s="3" t="s">
        <v>274</v>
      </c>
      <c r="B188" s="6">
        <v>257</v>
      </c>
      <c r="C188" s="3" t="s">
        <v>275</v>
      </c>
      <c r="D188" s="5">
        <v>8.0000000000000002E-3</v>
      </c>
      <c r="E188" s="5">
        <v>6.6000000000000003E-2</v>
      </c>
      <c r="F188" s="5">
        <v>8.5999999999999993E-2</v>
      </c>
      <c r="G188" s="6">
        <v>47</v>
      </c>
      <c r="H188" s="5">
        <v>0.99</v>
      </c>
    </row>
    <row r="189" spans="1:8" x14ac:dyDescent="0.25">
      <c r="A189" s="3" t="s">
        <v>276</v>
      </c>
      <c r="B189" s="6">
        <v>383</v>
      </c>
      <c r="C189" s="3" t="s">
        <v>277</v>
      </c>
      <c r="D189" s="5">
        <v>2.3E-2</v>
      </c>
      <c r="E189" s="5">
        <v>0.01</v>
      </c>
      <c r="F189" s="5">
        <v>9.0999999999999998E-2</v>
      </c>
      <c r="G189" s="6">
        <v>48</v>
      </c>
      <c r="H189" s="5">
        <v>0.98199999999999998</v>
      </c>
    </row>
    <row r="190" spans="1:8" x14ac:dyDescent="0.25">
      <c r="A190" s="3" t="s">
        <v>278</v>
      </c>
      <c r="B190" s="6">
        <v>72</v>
      </c>
      <c r="C190" s="5">
        <v>-0.04</v>
      </c>
      <c r="D190" s="5">
        <v>1.4E-2</v>
      </c>
      <c r="E190" s="5">
        <v>0.43099999999999999</v>
      </c>
      <c r="F190" s="5">
        <v>0</v>
      </c>
      <c r="G190" s="6">
        <v>64</v>
      </c>
      <c r="H190" s="5">
        <v>0.97</v>
      </c>
    </row>
    <row r="191" spans="1:8" x14ac:dyDescent="0.25">
      <c r="A191" s="3" t="s">
        <v>279</v>
      </c>
      <c r="B191" s="6">
        <v>99</v>
      </c>
      <c r="C191" s="3" t="s">
        <v>280</v>
      </c>
      <c r="D191" s="5">
        <v>0.02</v>
      </c>
      <c r="E191" s="5">
        <v>0.45500000000000002</v>
      </c>
      <c r="F191" s="5">
        <v>0.02</v>
      </c>
      <c r="G191" s="6">
        <v>71</v>
      </c>
      <c r="H191" s="5">
        <v>0.97199999999999998</v>
      </c>
    </row>
    <row r="192" spans="1:8" x14ac:dyDescent="0.25">
      <c r="A192" s="3" t="s">
        <v>281</v>
      </c>
      <c r="B192" s="6">
        <v>232</v>
      </c>
      <c r="C192" s="3" t="s">
        <v>282</v>
      </c>
      <c r="D192" s="5">
        <v>1.2999999999999999E-2</v>
      </c>
      <c r="E192" s="5">
        <v>0.50900000000000001</v>
      </c>
      <c r="F192" s="5">
        <v>1.7000000000000001E-2</v>
      </c>
      <c r="G192" s="6">
        <v>86</v>
      </c>
      <c r="H192" s="5">
        <v>0.97</v>
      </c>
    </row>
    <row r="193" spans="1:8" x14ac:dyDescent="0.25">
      <c r="A193" s="3" t="s">
        <v>283</v>
      </c>
      <c r="B193" s="6">
        <v>123</v>
      </c>
      <c r="C193" s="5">
        <v>-8.8999999999999996E-2</v>
      </c>
      <c r="D193" s="5">
        <v>8.0000000000000002E-3</v>
      </c>
      <c r="E193" s="5">
        <v>3.3000000000000002E-2</v>
      </c>
      <c r="F193" s="5">
        <v>0.106</v>
      </c>
      <c r="G193" s="6">
        <v>55</v>
      </c>
      <c r="H193" s="5">
        <v>0.97799999999999998</v>
      </c>
    </row>
    <row r="194" spans="1:8" x14ac:dyDescent="0.25">
      <c r="A194" s="3" t="s">
        <v>284</v>
      </c>
      <c r="B194" s="6">
        <v>178</v>
      </c>
      <c r="C194" s="3" t="s">
        <v>285</v>
      </c>
      <c r="D194" s="5">
        <v>1.0999999999999999E-2</v>
      </c>
      <c r="E194" s="5">
        <v>0.28100000000000003</v>
      </c>
      <c r="F194" s="5">
        <v>6.2E-2</v>
      </c>
      <c r="G194" s="6">
        <v>40</v>
      </c>
      <c r="H194" s="5">
        <v>0.99399999999999999</v>
      </c>
    </row>
    <row r="195" spans="1:8" x14ac:dyDescent="0.25">
      <c r="A195" s="3" t="s">
        <v>286</v>
      </c>
      <c r="B195" s="6">
        <v>197</v>
      </c>
      <c r="C195" s="3" t="s">
        <v>287</v>
      </c>
      <c r="D195" s="5">
        <v>5.0000000000000001E-3</v>
      </c>
      <c r="E195" s="5">
        <v>6.6000000000000003E-2</v>
      </c>
      <c r="F195" s="5">
        <v>9.6000000000000002E-2</v>
      </c>
      <c r="G195" s="6">
        <v>50</v>
      </c>
      <c r="H195" s="5">
        <v>0.98099999999999998</v>
      </c>
    </row>
    <row r="196" spans="1:8" x14ac:dyDescent="0.25">
      <c r="A196" s="3" t="s">
        <v>288</v>
      </c>
      <c r="B196" s="6">
        <v>93</v>
      </c>
      <c r="C196" s="3" t="s">
        <v>289</v>
      </c>
      <c r="D196" s="5">
        <v>3.2000000000000001E-2</v>
      </c>
      <c r="E196" s="5">
        <v>7.4999999999999997E-2</v>
      </c>
      <c r="F196" s="5">
        <v>0.108</v>
      </c>
      <c r="G196" s="6">
        <v>38</v>
      </c>
      <c r="H196" s="5">
        <v>0.99</v>
      </c>
    </row>
    <row r="197" spans="1:8" x14ac:dyDescent="0.25">
      <c r="A197" s="3" t="s">
        <v>290</v>
      </c>
      <c r="B197" s="6">
        <v>627</v>
      </c>
      <c r="C197" s="5">
        <v>-3.2000000000000001E-2</v>
      </c>
      <c r="D197" s="5">
        <v>0.12</v>
      </c>
      <c r="E197" s="5">
        <v>0.27100000000000002</v>
      </c>
      <c r="F197" s="5">
        <v>1.7999999999999999E-2</v>
      </c>
      <c r="G197" s="6">
        <v>47</v>
      </c>
      <c r="H197" s="5">
        <v>0.99199999999999999</v>
      </c>
    </row>
    <row r="198" spans="1:8" x14ac:dyDescent="0.25">
      <c r="A198" s="3" t="s">
        <v>291</v>
      </c>
      <c r="B198" s="6">
        <v>48</v>
      </c>
      <c r="C198" s="3" t="s">
        <v>292</v>
      </c>
      <c r="D198" s="5">
        <v>0.125</v>
      </c>
      <c r="E198" s="5">
        <v>0</v>
      </c>
      <c r="F198" s="5">
        <v>2.1000000000000001E-2</v>
      </c>
      <c r="G198" s="6">
        <v>123</v>
      </c>
      <c r="H198" s="5">
        <v>0.94899999999999995</v>
      </c>
    </row>
    <row r="199" spans="1:8" x14ac:dyDescent="0.25">
      <c r="A199" s="3" t="s">
        <v>293</v>
      </c>
      <c r="B199" s="6">
        <v>807</v>
      </c>
      <c r="C199" s="5">
        <v>-1.2E-2</v>
      </c>
      <c r="D199" s="5">
        <v>2.4E-2</v>
      </c>
      <c r="E199" s="5">
        <v>0.45200000000000001</v>
      </c>
      <c r="F199" s="5">
        <v>0.04</v>
      </c>
      <c r="G199" s="6">
        <v>47</v>
      </c>
      <c r="H199" s="5">
        <v>0.98599999999999999</v>
      </c>
    </row>
    <row r="200" spans="1:8" x14ac:dyDescent="0.25">
      <c r="A200" s="3" t="s">
        <v>294</v>
      </c>
      <c r="B200" s="6">
        <v>457</v>
      </c>
      <c r="C200" s="5">
        <v>-2.4E-2</v>
      </c>
      <c r="D200" s="5">
        <v>1.0999999999999999E-2</v>
      </c>
      <c r="E200" s="5">
        <v>0.41399999999999998</v>
      </c>
      <c r="F200" s="5">
        <v>2.1999999999999999E-2</v>
      </c>
      <c r="G200" s="6">
        <v>45</v>
      </c>
      <c r="H200" s="5">
        <v>0.98599999999999999</v>
      </c>
    </row>
    <row r="201" spans="1:8" x14ac:dyDescent="0.25">
      <c r="A201" s="3" t="s">
        <v>295</v>
      </c>
      <c r="B201" s="6">
        <v>124</v>
      </c>
      <c r="C201" s="5">
        <v>-7.4999999999999997E-2</v>
      </c>
      <c r="D201" s="5">
        <v>3.2000000000000001E-2</v>
      </c>
      <c r="E201" s="5">
        <v>0.17699999999999999</v>
      </c>
      <c r="F201" s="5">
        <v>8.0000000000000002E-3</v>
      </c>
      <c r="G201" s="6">
        <v>110</v>
      </c>
      <c r="H201" s="5">
        <v>0.94599999999999995</v>
      </c>
    </row>
    <row r="202" spans="1:8" x14ac:dyDescent="0.25">
      <c r="A202" s="3" t="s">
        <v>296</v>
      </c>
      <c r="B202" s="6">
        <v>124</v>
      </c>
      <c r="C202" s="3" t="s">
        <v>297</v>
      </c>
      <c r="D202" s="5">
        <v>0.218</v>
      </c>
      <c r="E202" s="5">
        <v>5.6000000000000001E-2</v>
      </c>
      <c r="F202" s="5">
        <v>4.8000000000000001E-2</v>
      </c>
      <c r="G202" s="6">
        <v>82</v>
      </c>
      <c r="H202" s="5">
        <v>0.999</v>
      </c>
    </row>
    <row r="203" spans="1:8" x14ac:dyDescent="0.25">
      <c r="A203" s="3" t="s">
        <v>298</v>
      </c>
      <c r="B203" s="6">
        <v>60</v>
      </c>
      <c r="C203" s="3" t="s">
        <v>299</v>
      </c>
      <c r="D203" s="5">
        <v>0</v>
      </c>
      <c r="E203" s="5">
        <v>3.3000000000000002E-2</v>
      </c>
      <c r="F203" s="5">
        <v>1.7000000000000001E-2</v>
      </c>
      <c r="G203" s="6">
        <v>173</v>
      </c>
      <c r="H203" s="5">
        <v>0.94</v>
      </c>
    </row>
    <row r="204" spans="1:8" x14ac:dyDescent="0.25">
      <c r="A204" s="3" t="s">
        <v>300</v>
      </c>
      <c r="B204" s="6">
        <v>359</v>
      </c>
      <c r="C204" s="3" t="s">
        <v>301</v>
      </c>
      <c r="D204" s="5">
        <v>3.0000000000000001E-3</v>
      </c>
      <c r="E204" s="5">
        <v>3.9E-2</v>
      </c>
      <c r="F204" s="5">
        <v>7.0000000000000007E-2</v>
      </c>
      <c r="G204" s="6">
        <v>43</v>
      </c>
      <c r="H204" s="5">
        <v>0.98699999999999999</v>
      </c>
    </row>
    <row r="205" spans="1:8" x14ac:dyDescent="0.25">
      <c r="A205" s="3" t="s">
        <v>302</v>
      </c>
      <c r="B205" s="6">
        <v>97</v>
      </c>
      <c r="C205" s="3" t="s">
        <v>303</v>
      </c>
      <c r="D205" s="5">
        <v>0</v>
      </c>
      <c r="E205" s="5">
        <v>0.155</v>
      </c>
      <c r="F205" s="5">
        <v>6.2E-2</v>
      </c>
      <c r="G205" s="6">
        <v>42</v>
      </c>
      <c r="H205" s="5">
        <v>0.995</v>
      </c>
    </row>
    <row r="206" spans="1:8" x14ac:dyDescent="0.25">
      <c r="A206" s="3" t="s">
        <v>304</v>
      </c>
      <c r="B206" s="6">
        <v>23</v>
      </c>
      <c r="C206" s="5">
        <v>0</v>
      </c>
      <c r="D206" s="5">
        <v>4.2999999999999997E-2</v>
      </c>
      <c r="E206" s="5">
        <v>0.52200000000000002</v>
      </c>
      <c r="F206" s="5">
        <v>0</v>
      </c>
      <c r="G206" s="6">
        <v>75</v>
      </c>
      <c r="H206" s="5">
        <v>0.94599999999999995</v>
      </c>
    </row>
    <row r="207" spans="1:8" x14ac:dyDescent="0.25">
      <c r="A207" s="3" t="s">
        <v>305</v>
      </c>
      <c r="B207" s="6">
        <v>78</v>
      </c>
      <c r="C207" s="3" t="s">
        <v>306</v>
      </c>
      <c r="D207" s="5">
        <v>0.128</v>
      </c>
      <c r="E207" s="5">
        <v>6.4000000000000001E-2</v>
      </c>
      <c r="F207" s="5">
        <v>3.7999999999999999E-2</v>
      </c>
      <c r="G207" s="6">
        <v>57</v>
      </c>
      <c r="H207" s="5">
        <v>0.98799999999999999</v>
      </c>
    </row>
    <row r="208" spans="1:8" x14ac:dyDescent="0.25">
      <c r="A208" s="3" t="s">
        <v>307</v>
      </c>
      <c r="B208" s="6">
        <v>406</v>
      </c>
      <c r="C208" s="3" t="s">
        <v>308</v>
      </c>
      <c r="D208" s="5">
        <v>7.0999999999999994E-2</v>
      </c>
      <c r="E208" s="5">
        <v>0.219</v>
      </c>
      <c r="F208" s="5">
        <v>2.1999999999999999E-2</v>
      </c>
      <c r="G208" s="6">
        <v>74</v>
      </c>
      <c r="H208" s="5">
        <v>0.97399999999999998</v>
      </c>
    </row>
    <row r="209" spans="1:8" x14ac:dyDescent="0.25">
      <c r="A209" s="3" t="s">
        <v>309</v>
      </c>
      <c r="B209" s="6">
        <v>7</v>
      </c>
      <c r="C209" s="3" t="s">
        <v>310</v>
      </c>
      <c r="D209" s="5">
        <v>0</v>
      </c>
      <c r="E209" s="5">
        <v>0</v>
      </c>
      <c r="F209" s="5">
        <v>0</v>
      </c>
      <c r="G209" s="6">
        <v>233</v>
      </c>
      <c r="H209" s="5">
        <v>0.88700000000000001</v>
      </c>
    </row>
    <row r="210" spans="1:8" x14ac:dyDescent="0.25">
      <c r="A210" s="3" t="s">
        <v>311</v>
      </c>
      <c r="B210" s="6">
        <v>29</v>
      </c>
      <c r="C210" s="3" t="s">
        <v>312</v>
      </c>
      <c r="D210" s="5">
        <v>0</v>
      </c>
      <c r="E210" s="5">
        <v>0</v>
      </c>
      <c r="F210" s="5">
        <v>0</v>
      </c>
      <c r="G210" s="6">
        <v>118</v>
      </c>
      <c r="H210" s="5">
        <v>0.95299999999999996</v>
      </c>
    </row>
    <row r="211" spans="1:8" x14ac:dyDescent="0.25">
      <c r="A211" s="3" t="s">
        <v>313</v>
      </c>
      <c r="B211" s="6">
        <v>227</v>
      </c>
      <c r="C211" s="3" t="s">
        <v>314</v>
      </c>
      <c r="D211" s="5">
        <v>1.7999999999999999E-2</v>
      </c>
      <c r="E211" s="5">
        <v>0.39600000000000002</v>
      </c>
      <c r="F211" s="5">
        <v>6.2E-2</v>
      </c>
      <c r="G211" s="6">
        <v>52</v>
      </c>
      <c r="H211" s="5">
        <v>0.98899999999999999</v>
      </c>
    </row>
    <row r="212" spans="1:8" x14ac:dyDescent="0.25">
      <c r="A212" s="3" t="s">
        <v>315</v>
      </c>
      <c r="B212" s="6">
        <v>5</v>
      </c>
      <c r="C212" s="3" t="s">
        <v>316</v>
      </c>
      <c r="D212" s="5">
        <v>0</v>
      </c>
      <c r="E212" s="5">
        <v>0</v>
      </c>
      <c r="F212" s="5">
        <v>0</v>
      </c>
      <c r="G212" s="6">
        <v>42</v>
      </c>
      <c r="H212" s="5">
        <v>0.97599999999999998</v>
      </c>
    </row>
    <row r="213" spans="1:8" x14ac:dyDescent="0.25">
      <c r="A213" s="3" t="s">
        <v>317</v>
      </c>
      <c r="B213" s="6">
        <v>262</v>
      </c>
      <c r="C213" s="3" t="s">
        <v>318</v>
      </c>
      <c r="D213" s="5">
        <v>0.27100000000000002</v>
      </c>
      <c r="E213" s="5">
        <v>0.14499999999999999</v>
      </c>
      <c r="F213" s="5">
        <v>3.1E-2</v>
      </c>
      <c r="G213" s="6">
        <v>87</v>
      </c>
      <c r="H213" s="5">
        <v>0.97899999999999998</v>
      </c>
    </row>
    <row r="214" spans="1:8" x14ac:dyDescent="0.25">
      <c r="A214" s="3" t="s">
        <v>319</v>
      </c>
      <c r="B214" s="6">
        <v>275</v>
      </c>
      <c r="C214" s="5">
        <v>-7.6999999999999999E-2</v>
      </c>
      <c r="D214" s="5">
        <v>6.5000000000000002E-2</v>
      </c>
      <c r="E214" s="5">
        <v>0.29799999999999999</v>
      </c>
      <c r="F214" s="5">
        <v>2.9000000000000001E-2</v>
      </c>
      <c r="G214" s="6">
        <v>53</v>
      </c>
      <c r="H214" s="5">
        <v>0.98099999999999998</v>
      </c>
    </row>
    <row r="215" spans="1:8" x14ac:dyDescent="0.25">
      <c r="A215" s="3" t="s">
        <v>320</v>
      </c>
      <c r="B215" s="6">
        <v>105</v>
      </c>
      <c r="C215" s="3" t="s">
        <v>321</v>
      </c>
      <c r="D215" s="5">
        <v>0.17100000000000001</v>
      </c>
      <c r="E215" s="5">
        <v>9.5000000000000001E-2</v>
      </c>
      <c r="F215" s="5">
        <v>1.9E-2</v>
      </c>
      <c r="G215" s="6">
        <v>67</v>
      </c>
      <c r="H215" s="5">
        <v>0.97899999999999998</v>
      </c>
    </row>
    <row r="216" spans="1:8" x14ac:dyDescent="0.25">
      <c r="A216" s="3" t="s">
        <v>322</v>
      </c>
      <c r="B216" s="6">
        <v>103</v>
      </c>
      <c r="C216" s="3" t="s">
        <v>323</v>
      </c>
      <c r="D216" s="5">
        <v>0.35899999999999999</v>
      </c>
      <c r="E216" s="5">
        <v>0.58299999999999996</v>
      </c>
      <c r="F216" s="5">
        <v>1.9E-2</v>
      </c>
      <c r="G216" s="6">
        <v>144</v>
      </c>
      <c r="H216" s="5">
        <v>0.97099999999999997</v>
      </c>
    </row>
    <row r="217" spans="1:8" x14ac:dyDescent="0.25">
      <c r="A217" s="3" t="s">
        <v>324</v>
      </c>
      <c r="B217" s="6">
        <v>318</v>
      </c>
      <c r="C217" s="3" t="s">
        <v>325</v>
      </c>
      <c r="D217" s="5">
        <v>6.0000000000000001E-3</v>
      </c>
      <c r="E217" s="5">
        <v>0.19500000000000001</v>
      </c>
      <c r="F217" s="5">
        <v>7.4999999999999997E-2</v>
      </c>
      <c r="G217" s="6">
        <v>46</v>
      </c>
      <c r="H217" s="5">
        <v>0.98</v>
      </c>
    </row>
    <row r="218" spans="1:8" x14ac:dyDescent="0.25">
      <c r="A218" s="3" t="s">
        <v>326</v>
      </c>
      <c r="B218" s="6">
        <v>393</v>
      </c>
      <c r="C218" s="5">
        <v>-8.0000000000000002E-3</v>
      </c>
      <c r="D218" s="5">
        <v>5.0000000000000001E-3</v>
      </c>
      <c r="E218" s="5">
        <v>0.219</v>
      </c>
      <c r="F218" s="5">
        <v>6.6000000000000003E-2</v>
      </c>
      <c r="G218" s="6">
        <v>43</v>
      </c>
      <c r="H218" s="5">
        <v>0.98199999999999998</v>
      </c>
    </row>
    <row r="219" spans="1:8" x14ac:dyDescent="0.25">
      <c r="A219" s="3" t="s">
        <v>327</v>
      </c>
      <c r="B219" s="6">
        <v>14</v>
      </c>
      <c r="C219" s="3" t="s">
        <v>328</v>
      </c>
      <c r="D219" s="5">
        <v>0</v>
      </c>
      <c r="E219" s="5">
        <v>7.0999999999999994E-2</v>
      </c>
      <c r="F219" s="5">
        <v>0</v>
      </c>
      <c r="G219" s="6">
        <v>65</v>
      </c>
      <c r="H219" s="5">
        <v>0.98699999999999999</v>
      </c>
    </row>
    <row r="220" spans="1:8" x14ac:dyDescent="0.25">
      <c r="A220" s="3" t="s">
        <v>329</v>
      </c>
      <c r="B220" s="4">
        <v>1545</v>
      </c>
      <c r="C220" s="3" t="s">
        <v>330</v>
      </c>
      <c r="D220" s="5">
        <v>0.14000000000000001</v>
      </c>
      <c r="E220" s="5">
        <v>0.443</v>
      </c>
      <c r="F220" s="5">
        <v>2.4E-2</v>
      </c>
      <c r="G220" s="6">
        <v>54</v>
      </c>
      <c r="H220" s="5">
        <v>0.98399999999999999</v>
      </c>
    </row>
    <row r="221" spans="1:8" x14ac:dyDescent="0.25">
      <c r="A221" s="3" t="s">
        <v>331</v>
      </c>
      <c r="B221" s="6">
        <v>12</v>
      </c>
      <c r="C221" s="3" t="s">
        <v>332</v>
      </c>
      <c r="D221" s="5">
        <v>0</v>
      </c>
      <c r="E221" s="5">
        <v>0</v>
      </c>
      <c r="F221" s="5">
        <v>0</v>
      </c>
      <c r="G221" s="6">
        <v>290</v>
      </c>
      <c r="H221" s="5">
        <v>0.92100000000000004</v>
      </c>
    </row>
    <row r="222" spans="1:8" x14ac:dyDescent="0.25">
      <c r="A222" s="3" t="s">
        <v>333</v>
      </c>
      <c r="B222" s="6">
        <v>134</v>
      </c>
      <c r="C222" s="3" t="s">
        <v>334</v>
      </c>
      <c r="D222" s="5">
        <v>9.7000000000000003E-2</v>
      </c>
      <c r="E222" s="5">
        <v>8.2000000000000003E-2</v>
      </c>
      <c r="F222" s="5">
        <v>1.4999999999999999E-2</v>
      </c>
      <c r="G222" s="6">
        <v>47</v>
      </c>
      <c r="H222" s="5">
        <v>0.97899999999999998</v>
      </c>
    </row>
    <row r="223" spans="1:8" x14ac:dyDescent="0.25">
      <c r="A223" s="3" t="s">
        <v>335</v>
      </c>
      <c r="B223" s="6">
        <v>348</v>
      </c>
      <c r="C223" s="3" t="s">
        <v>336</v>
      </c>
      <c r="D223" s="5">
        <v>0.21299999999999999</v>
      </c>
      <c r="E223" s="5">
        <v>7.1999999999999995E-2</v>
      </c>
      <c r="F223" s="5">
        <v>5.1999999999999998E-2</v>
      </c>
      <c r="G223" s="6">
        <v>59</v>
      </c>
      <c r="H223" s="5">
        <v>0.98399999999999999</v>
      </c>
    </row>
    <row r="224" spans="1:8" x14ac:dyDescent="0.25">
      <c r="A224" s="3" t="s">
        <v>337</v>
      </c>
      <c r="B224" s="6">
        <v>37</v>
      </c>
      <c r="C224" s="3" t="s">
        <v>338</v>
      </c>
      <c r="D224" s="5">
        <v>5.3999999999999999E-2</v>
      </c>
      <c r="E224" s="5">
        <v>2.7E-2</v>
      </c>
      <c r="F224" s="5">
        <v>2.7E-2</v>
      </c>
      <c r="G224" s="6">
        <v>91</v>
      </c>
      <c r="H224" s="5">
        <v>0.95499999999999996</v>
      </c>
    </row>
    <row r="225" spans="1:8" x14ac:dyDescent="0.25">
      <c r="A225" s="3" t="s">
        <v>340</v>
      </c>
      <c r="B225" s="6">
        <v>215</v>
      </c>
      <c r="C225" s="5">
        <v>0.114</v>
      </c>
      <c r="D225" s="5">
        <v>6.5000000000000002E-2</v>
      </c>
      <c r="E225" s="5">
        <v>0.251</v>
      </c>
      <c r="F225" s="5">
        <v>1.4E-2</v>
      </c>
      <c r="G225" s="6">
        <v>45</v>
      </c>
      <c r="H225" s="5">
        <v>0.98699999999999999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0"/>
  <sheetViews>
    <sheetView workbookViewId="0">
      <selection activeCell="I4" sqref="I4"/>
    </sheetView>
  </sheetViews>
  <sheetFormatPr defaultRowHeight="12.5" x14ac:dyDescent="0.25"/>
  <cols>
    <col min="1" max="1" width="21.90625" bestFit="1" customWidth="1"/>
    <col min="8" max="8" width="23.36328125" bestFit="1" customWidth="1"/>
  </cols>
  <sheetData>
    <row r="1" spans="1:14" ht="25" x14ac:dyDescent="0.25">
      <c r="H1" s="11" t="s">
        <v>620</v>
      </c>
      <c r="I1" s="11" t="s">
        <v>833</v>
      </c>
      <c r="J1" s="11" t="s">
        <v>834</v>
      </c>
      <c r="K1" s="11" t="s">
        <v>835</v>
      </c>
      <c r="L1" s="11" t="s">
        <v>836</v>
      </c>
      <c r="M1" s="11" t="s">
        <v>837</v>
      </c>
      <c r="N1" s="11" t="s">
        <v>838</v>
      </c>
    </row>
    <row r="2" spans="1:14" x14ac:dyDescent="0.25">
      <c r="A2" t="s">
        <v>614</v>
      </c>
      <c r="B2" s="8" t="s">
        <v>615</v>
      </c>
      <c r="C2" s="8" t="s">
        <v>616</v>
      </c>
      <c r="H2" s="7" t="s">
        <v>128</v>
      </c>
      <c r="I2" s="13">
        <v>97.494769830397843</v>
      </c>
      <c r="J2" s="13">
        <v>109.85864432373285</v>
      </c>
      <c r="K2" s="13">
        <v>119.98685075608149</v>
      </c>
      <c r="L2" s="13">
        <v>128.72421695951101</v>
      </c>
      <c r="M2" s="13">
        <v>134.60254645560906</v>
      </c>
      <c r="N2" s="14">
        <f>AVERAGE(I2:M2)</f>
        <v>118.13340566506645</v>
      </c>
    </row>
    <row r="3" spans="1:14" x14ac:dyDescent="0.25">
      <c r="A3" s="7" t="s">
        <v>19</v>
      </c>
      <c r="B3" s="9">
        <v>164.67246002051886</v>
      </c>
      <c r="C3" s="9">
        <v>173.06382012264359</v>
      </c>
      <c r="H3" s="7" t="s">
        <v>91</v>
      </c>
      <c r="I3" s="13">
        <v>150.43481869011509</v>
      </c>
      <c r="J3" s="13">
        <v>160.94619666048229</v>
      </c>
      <c r="K3" s="13">
        <v>168.51145038167931</v>
      </c>
      <c r="L3" s="13">
        <v>170.69918699186985</v>
      </c>
      <c r="M3" s="13">
        <v>180.3740462638348</v>
      </c>
      <c r="N3" s="14">
        <f t="shared" ref="N3:N66" si="0">AVERAGE(I3:M3)</f>
        <v>166.19313979759627</v>
      </c>
    </row>
    <row r="4" spans="1:14" x14ac:dyDescent="0.25">
      <c r="A4" s="7" t="s">
        <v>341</v>
      </c>
      <c r="B4" s="9"/>
      <c r="C4" s="9"/>
      <c r="H4" s="7" t="s">
        <v>257</v>
      </c>
      <c r="I4" s="13">
        <v>123.1170053368302</v>
      </c>
      <c r="J4" s="13">
        <v>138.6668797953964</v>
      </c>
      <c r="K4" s="13">
        <v>145.84673084240481</v>
      </c>
      <c r="L4" s="13">
        <v>149.5162708883025</v>
      </c>
      <c r="M4" s="13">
        <v>158.31663326653299</v>
      </c>
      <c r="N4" s="14">
        <f t="shared" si="0"/>
        <v>143.0927040258934</v>
      </c>
    </row>
    <row r="5" spans="1:14" x14ac:dyDescent="0.25">
      <c r="A5" s="7" t="s">
        <v>20</v>
      </c>
      <c r="B5" s="9">
        <v>108.7113030957523</v>
      </c>
      <c r="C5" s="9">
        <v>119.5367101080364</v>
      </c>
      <c r="H5" s="7" t="s">
        <v>130</v>
      </c>
      <c r="I5" s="13">
        <v>95.470383275261298</v>
      </c>
      <c r="J5" s="13">
        <v>106.7738231917336</v>
      </c>
      <c r="K5" s="13">
        <v>107.85398230088489</v>
      </c>
      <c r="L5" s="13">
        <v>116.14562380403925</v>
      </c>
      <c r="M5" s="13">
        <v>122.4858135495078</v>
      </c>
      <c r="N5" s="14">
        <f t="shared" si="0"/>
        <v>109.74592522428539</v>
      </c>
    </row>
    <row r="6" spans="1:14" x14ac:dyDescent="0.25">
      <c r="A6" s="7" t="s">
        <v>342</v>
      </c>
      <c r="B6" s="9">
        <v>103.7344398340248</v>
      </c>
      <c r="C6" s="9">
        <v>274.54242928452572</v>
      </c>
      <c r="H6" s="7" t="s">
        <v>322</v>
      </c>
      <c r="I6" s="13">
        <v>154.79452054794521</v>
      </c>
      <c r="J6" s="13">
        <v>174.21586715867156</v>
      </c>
      <c r="K6" s="13">
        <v>204.741343701886</v>
      </c>
      <c r="L6" s="13">
        <v>207.04419889502759</v>
      </c>
      <c r="M6" s="13">
        <v>214.86654862613938</v>
      </c>
      <c r="N6" s="14">
        <f t="shared" si="0"/>
        <v>191.13249578593394</v>
      </c>
    </row>
    <row r="7" spans="1:14" x14ac:dyDescent="0.25">
      <c r="A7" s="7" t="s">
        <v>343</v>
      </c>
      <c r="B7" s="9"/>
      <c r="C7" s="9"/>
      <c r="H7" s="7" t="s">
        <v>110</v>
      </c>
      <c r="I7" s="13">
        <v>107.5638506876227</v>
      </c>
      <c r="J7" s="13">
        <v>120.412182125949</v>
      </c>
      <c r="K7" s="13">
        <v>125.29966306347231</v>
      </c>
      <c r="L7" s="13">
        <v>127.906976744186</v>
      </c>
      <c r="M7" s="13">
        <v>138.04343378386028</v>
      </c>
      <c r="N7" s="14">
        <f t="shared" si="0"/>
        <v>123.84522128101806</v>
      </c>
    </row>
    <row r="8" spans="1:14" x14ac:dyDescent="0.25">
      <c r="A8" s="7" t="s">
        <v>344</v>
      </c>
      <c r="B8" s="9">
        <v>98.120279954325298</v>
      </c>
      <c r="C8" s="9"/>
      <c r="H8" s="7" t="s">
        <v>295</v>
      </c>
      <c r="I8" s="13">
        <v>131.01065361359051</v>
      </c>
      <c r="J8" s="13">
        <v>143.4108527131782</v>
      </c>
      <c r="K8" s="13">
        <v>146.20614252032109</v>
      </c>
      <c r="L8" s="13">
        <v>151.3292433537832</v>
      </c>
      <c r="M8" s="13">
        <v>160.27494015378144</v>
      </c>
      <c r="N8" s="14">
        <f t="shared" si="0"/>
        <v>146.44636647093091</v>
      </c>
    </row>
    <row r="9" spans="1:14" x14ac:dyDescent="0.25">
      <c r="A9" s="7" t="s">
        <v>345</v>
      </c>
      <c r="B9" s="9">
        <v>114.12766554433216</v>
      </c>
      <c r="C9" s="9">
        <v>159.42136498516319</v>
      </c>
      <c r="H9" s="7" t="s">
        <v>173</v>
      </c>
      <c r="I9" s="13">
        <v>112.9283489096573</v>
      </c>
      <c r="J9" s="13">
        <v>120.4690831556503</v>
      </c>
      <c r="K9" s="13">
        <v>131.97787224732139</v>
      </c>
      <c r="L9" s="13">
        <v>132.13652716311299</v>
      </c>
      <c r="M9" s="13">
        <v>143.7125748502994</v>
      </c>
      <c r="N9" s="14">
        <f t="shared" si="0"/>
        <v>128.24488126520828</v>
      </c>
    </row>
    <row r="10" spans="1:14" x14ac:dyDescent="0.25">
      <c r="A10" s="7" t="s">
        <v>346</v>
      </c>
      <c r="B10" s="9"/>
      <c r="C10" s="9"/>
      <c r="H10" s="7" t="s">
        <v>26</v>
      </c>
      <c r="I10" s="13">
        <v>70.811855670103</v>
      </c>
      <c r="J10" s="13">
        <v>89.018799084119706</v>
      </c>
      <c r="K10" s="13">
        <v>96.924858510800163</v>
      </c>
      <c r="L10" s="13">
        <v>104.99991135694775</v>
      </c>
      <c r="M10" s="13">
        <v>112.36702127659569</v>
      </c>
      <c r="N10" s="14">
        <f t="shared" si="0"/>
        <v>94.824489179713254</v>
      </c>
    </row>
    <row r="11" spans="1:14" x14ac:dyDescent="0.25">
      <c r="A11" s="7" t="s">
        <v>347</v>
      </c>
      <c r="B11" s="9"/>
      <c r="C11" s="9"/>
      <c r="H11" s="7" t="s">
        <v>246</v>
      </c>
      <c r="I11" s="13">
        <v>91.851851851851805</v>
      </c>
      <c r="J11" s="13">
        <v>105.70977960803569</v>
      </c>
      <c r="K11" s="13">
        <v>111.5537848605577</v>
      </c>
      <c r="L11" s="13">
        <v>116.6</v>
      </c>
      <c r="M11" s="13">
        <v>122.5641025641025</v>
      </c>
      <c r="N11" s="14">
        <f t="shared" si="0"/>
        <v>109.65590377690955</v>
      </c>
    </row>
    <row r="12" spans="1:14" x14ac:dyDescent="0.25">
      <c r="A12" s="7" t="s">
        <v>22</v>
      </c>
      <c r="B12" s="9">
        <v>118.83647662448089</v>
      </c>
      <c r="C12" s="9">
        <v>126.0553741940239</v>
      </c>
      <c r="H12" s="7" t="s">
        <v>319</v>
      </c>
      <c r="I12" s="13">
        <v>92.160681510323457</v>
      </c>
      <c r="J12" s="13">
        <v>104.64657627669645</v>
      </c>
      <c r="K12" s="13">
        <v>107.2030651340996</v>
      </c>
      <c r="L12" s="13">
        <v>114.9116064565718</v>
      </c>
      <c r="M12" s="13">
        <v>123.63326394254506</v>
      </c>
      <c r="N12" s="14">
        <f t="shared" si="0"/>
        <v>108.51103866404728</v>
      </c>
    </row>
    <row r="13" spans="1:14" x14ac:dyDescent="0.25">
      <c r="A13" s="7" t="s">
        <v>24</v>
      </c>
      <c r="B13" s="9">
        <v>129.45258288357741</v>
      </c>
      <c r="C13" s="9">
        <v>132.49092278280091</v>
      </c>
      <c r="H13" s="7" t="s">
        <v>148</v>
      </c>
      <c r="I13" s="13">
        <v>94.827586206896498</v>
      </c>
      <c r="J13" s="13">
        <v>106.4718732932823</v>
      </c>
      <c r="K13" s="13">
        <v>112.719298245614</v>
      </c>
      <c r="L13" s="13">
        <v>116.62190034742551</v>
      </c>
      <c r="M13" s="13">
        <v>122.37833893154185</v>
      </c>
      <c r="N13" s="14">
        <f t="shared" si="0"/>
        <v>110.60379940495201</v>
      </c>
    </row>
    <row r="14" spans="1:14" x14ac:dyDescent="0.25">
      <c r="A14" s="7" t="s">
        <v>26</v>
      </c>
      <c r="B14" s="9">
        <v>112.36702127659569</v>
      </c>
      <c r="C14" s="9">
        <v>115.2663934426229</v>
      </c>
      <c r="H14" s="7" t="s">
        <v>200</v>
      </c>
      <c r="I14" s="13">
        <v>93.312499999999943</v>
      </c>
      <c r="J14" s="13">
        <v>101.37681159420281</v>
      </c>
      <c r="K14" s="13">
        <v>110.36706349206339</v>
      </c>
      <c r="L14" s="13">
        <v>113.6154553817847</v>
      </c>
      <c r="M14" s="13">
        <v>125.7349011223944</v>
      </c>
      <c r="N14" s="14">
        <f t="shared" si="0"/>
        <v>108.88134631808904</v>
      </c>
    </row>
    <row r="15" spans="1:14" x14ac:dyDescent="0.25">
      <c r="A15" s="7" t="s">
        <v>27</v>
      </c>
      <c r="B15" s="9">
        <v>116.70490087161156</v>
      </c>
      <c r="C15" s="9">
        <v>125.93518535793575</v>
      </c>
      <c r="H15" s="7" t="s">
        <v>241</v>
      </c>
      <c r="I15" s="13">
        <v>81.424936386768394</v>
      </c>
      <c r="J15" s="13">
        <v>89.442342792756605</v>
      </c>
      <c r="K15" s="13">
        <v>92.418235877106</v>
      </c>
      <c r="L15" s="13">
        <v>100.37442087923401</v>
      </c>
      <c r="M15" s="13">
        <v>103.87827614669865</v>
      </c>
      <c r="N15" s="14">
        <f t="shared" si="0"/>
        <v>93.507642416512724</v>
      </c>
    </row>
    <row r="16" spans="1:14" x14ac:dyDescent="0.25">
      <c r="A16" s="7" t="s">
        <v>28</v>
      </c>
      <c r="B16" s="9">
        <v>136.05803255484781</v>
      </c>
      <c r="C16" s="9">
        <v>136.35886673662111</v>
      </c>
      <c r="H16" s="7" t="s">
        <v>329</v>
      </c>
      <c r="I16" s="13">
        <v>100.89513387165314</v>
      </c>
      <c r="J16" s="13">
        <v>110.6666666666666</v>
      </c>
      <c r="K16" s="13">
        <v>117.59023354564749</v>
      </c>
      <c r="L16" s="13">
        <v>119.1786621507197</v>
      </c>
      <c r="M16" s="13">
        <v>124.71825694966191</v>
      </c>
      <c r="N16" s="14">
        <f t="shared" si="0"/>
        <v>114.60979063686977</v>
      </c>
    </row>
    <row r="17" spans="1:14" x14ac:dyDescent="0.25">
      <c r="A17" s="7" t="s">
        <v>348</v>
      </c>
      <c r="B17" s="9"/>
      <c r="C17" s="9"/>
      <c r="H17" s="7" t="s">
        <v>206</v>
      </c>
      <c r="I17" s="13">
        <v>72.559369130268493</v>
      </c>
      <c r="J17" s="13">
        <v>83.698762702914152</v>
      </c>
      <c r="K17" s="13">
        <v>92.207476962416152</v>
      </c>
      <c r="L17" s="13">
        <v>96.808510638297804</v>
      </c>
      <c r="M17" s="13">
        <v>106.59586323113714</v>
      </c>
      <c r="N17" s="14">
        <f t="shared" si="0"/>
        <v>90.373996533006746</v>
      </c>
    </row>
    <row r="18" spans="1:14" x14ac:dyDescent="0.25">
      <c r="A18" s="7" t="s">
        <v>349</v>
      </c>
      <c r="B18" s="9">
        <v>111.63968084263875</v>
      </c>
      <c r="C18" s="9">
        <v>126.3001485884101</v>
      </c>
      <c r="H18" s="7" t="s">
        <v>232</v>
      </c>
      <c r="I18" s="13">
        <v>114.64199517296861</v>
      </c>
      <c r="J18" s="13">
        <v>123.79530916844345</v>
      </c>
      <c r="K18" s="13">
        <v>129.84937152458747</v>
      </c>
      <c r="L18" s="13">
        <v>130.46421663442939</v>
      </c>
      <c r="M18" s="13">
        <v>134.51612903225799</v>
      </c>
      <c r="N18" s="14">
        <f t="shared" si="0"/>
        <v>126.65340430653737</v>
      </c>
    </row>
    <row r="19" spans="1:14" x14ac:dyDescent="0.25">
      <c r="A19" s="7" t="s">
        <v>350</v>
      </c>
      <c r="B19" s="9">
        <v>90.255641078802299</v>
      </c>
      <c r="C19" s="9">
        <v>100.2959641255605</v>
      </c>
      <c r="H19" s="7" t="s">
        <v>160</v>
      </c>
      <c r="I19" s="13">
        <v>103.02269046471781</v>
      </c>
      <c r="J19" s="13">
        <v>110.5390672319806</v>
      </c>
      <c r="K19" s="13">
        <v>117.08843174178645</v>
      </c>
      <c r="L19" s="13">
        <v>118.403247631935</v>
      </c>
      <c r="M19" s="13">
        <v>125.34783448098324</v>
      </c>
      <c r="N19" s="14">
        <f t="shared" si="0"/>
        <v>114.88025431028063</v>
      </c>
    </row>
    <row r="20" spans="1:14" x14ac:dyDescent="0.25">
      <c r="A20" s="7" t="s">
        <v>351</v>
      </c>
      <c r="B20" s="9">
        <v>110.4972375690607</v>
      </c>
      <c r="C20" s="9">
        <v>129.07443874140972</v>
      </c>
      <c r="H20" s="7" t="s">
        <v>87</v>
      </c>
      <c r="I20" s="13">
        <v>96.536796536796501</v>
      </c>
      <c r="J20" s="13">
        <v>107.90286298244995</v>
      </c>
      <c r="K20" s="13">
        <v>113.52578626777</v>
      </c>
      <c r="L20" s="13">
        <v>117.8223185265438</v>
      </c>
      <c r="M20" s="13">
        <v>125.67339958664294</v>
      </c>
      <c r="N20" s="14">
        <f t="shared" si="0"/>
        <v>112.29223278004065</v>
      </c>
    </row>
    <row r="21" spans="1:14" x14ac:dyDescent="0.25">
      <c r="A21" s="7" t="s">
        <v>352</v>
      </c>
      <c r="B21" s="9"/>
      <c r="C21" s="9"/>
      <c r="H21" s="7" t="s">
        <v>58</v>
      </c>
      <c r="I21" s="13">
        <v>115.20354716119215</v>
      </c>
      <c r="J21" s="13">
        <v>125.197680548234</v>
      </c>
      <c r="K21" s="13">
        <v>129.83540892870144</v>
      </c>
      <c r="L21" s="13">
        <v>133.20284780578896</v>
      </c>
      <c r="M21" s="13">
        <v>137.83046361554693</v>
      </c>
      <c r="N21" s="14">
        <f t="shared" si="0"/>
        <v>128.25398961189271</v>
      </c>
    </row>
    <row r="22" spans="1:14" x14ac:dyDescent="0.25">
      <c r="A22" s="7" t="s">
        <v>353</v>
      </c>
      <c r="B22" s="9">
        <v>64.102564102564102</v>
      </c>
      <c r="C22" s="9">
        <v>95.44493858275419</v>
      </c>
      <c r="H22" s="7" t="s">
        <v>76</v>
      </c>
      <c r="I22" s="13">
        <v>90.874159462055701</v>
      </c>
      <c r="J22" s="13">
        <v>100.6528835690968</v>
      </c>
      <c r="K22" s="13">
        <v>108.5714285714285</v>
      </c>
      <c r="L22" s="13">
        <v>110.75444169617015</v>
      </c>
      <c r="M22" s="13">
        <v>118.27242902975755</v>
      </c>
      <c r="N22" s="14">
        <f t="shared" si="0"/>
        <v>105.82506846570175</v>
      </c>
    </row>
    <row r="23" spans="1:14" x14ac:dyDescent="0.25">
      <c r="A23" s="7" t="s">
        <v>30</v>
      </c>
      <c r="B23" s="9">
        <v>128.00280855047583</v>
      </c>
      <c r="C23" s="9">
        <v>141.1807316189786</v>
      </c>
      <c r="H23" s="7" t="s">
        <v>89</v>
      </c>
      <c r="I23" s="13">
        <v>112.02498163115355</v>
      </c>
      <c r="J23" s="13">
        <v>122.0338983050847</v>
      </c>
      <c r="K23" s="13">
        <v>128.80769230769229</v>
      </c>
      <c r="L23" s="13">
        <v>130.8539944903581</v>
      </c>
      <c r="M23" s="13">
        <v>136.87609092409787</v>
      </c>
      <c r="N23" s="14">
        <f t="shared" si="0"/>
        <v>126.11933153167732</v>
      </c>
    </row>
    <row r="24" spans="1:14" x14ac:dyDescent="0.25">
      <c r="A24" s="7" t="s">
        <v>354</v>
      </c>
      <c r="B24" s="9">
        <v>158.22377293945536</v>
      </c>
      <c r="C24" s="9">
        <v>164.9687808084127</v>
      </c>
      <c r="H24" s="7" t="s">
        <v>290</v>
      </c>
      <c r="I24" s="13">
        <v>96.032202415181104</v>
      </c>
      <c r="J24" s="13">
        <v>106.3492063492063</v>
      </c>
      <c r="K24" s="13">
        <v>112.51573738739189</v>
      </c>
      <c r="L24" s="13">
        <v>115.1257527453064</v>
      </c>
      <c r="M24" s="13">
        <v>120.889748549323</v>
      </c>
      <c r="N24" s="14">
        <f t="shared" si="0"/>
        <v>110.18252948928173</v>
      </c>
    </row>
    <row r="25" spans="1:14" x14ac:dyDescent="0.25">
      <c r="A25" s="7" t="s">
        <v>32</v>
      </c>
      <c r="B25" s="9">
        <v>99.935343920843593</v>
      </c>
      <c r="C25" s="9">
        <v>105.84739821505445</v>
      </c>
      <c r="H25" s="7" t="s">
        <v>62</v>
      </c>
      <c r="I25" s="13">
        <v>89.012722144173807</v>
      </c>
      <c r="J25" s="13">
        <v>106.21321023660116</v>
      </c>
      <c r="K25" s="13">
        <v>114.6788990825688</v>
      </c>
      <c r="L25" s="13">
        <v>127.2605492297387</v>
      </c>
      <c r="M25" s="13">
        <v>138.14575645756449</v>
      </c>
      <c r="N25" s="14">
        <f t="shared" si="0"/>
        <v>115.06222743012941</v>
      </c>
    </row>
    <row r="26" spans="1:14" x14ac:dyDescent="0.25">
      <c r="A26" s="7" t="s">
        <v>355</v>
      </c>
      <c r="B26" s="9">
        <v>115.33072394854594</v>
      </c>
      <c r="C26" s="9">
        <v>124.7582205029013</v>
      </c>
      <c r="H26" s="7" t="s">
        <v>60</v>
      </c>
      <c r="I26" s="13">
        <v>96.160325162044501</v>
      </c>
      <c r="J26" s="13">
        <v>109.2896174863387</v>
      </c>
      <c r="K26" s="13">
        <v>113.8297872340425</v>
      </c>
      <c r="L26" s="13">
        <v>115.7840083073727</v>
      </c>
      <c r="M26" s="13">
        <v>122.1804511278195</v>
      </c>
      <c r="N26" s="14">
        <f t="shared" si="0"/>
        <v>111.44883786352359</v>
      </c>
    </row>
    <row r="27" spans="1:14" x14ac:dyDescent="0.25">
      <c r="A27" s="7" t="s">
        <v>356</v>
      </c>
      <c r="B27" s="9">
        <v>100.2795248078266</v>
      </c>
      <c r="C27" s="9">
        <v>97.587975210103096</v>
      </c>
      <c r="H27" s="7" t="s">
        <v>240</v>
      </c>
      <c r="I27" s="13">
        <v>94.528284594881455</v>
      </c>
      <c r="J27" s="13">
        <v>110.55143286078061</v>
      </c>
      <c r="K27" s="13">
        <v>117.85353014703036</v>
      </c>
      <c r="L27" s="13">
        <v>126.11569249862295</v>
      </c>
      <c r="M27" s="13">
        <v>133.49850632676231</v>
      </c>
      <c r="N27" s="14">
        <f t="shared" si="0"/>
        <v>116.50948928561552</v>
      </c>
    </row>
    <row r="28" spans="1:14" x14ac:dyDescent="0.25">
      <c r="A28" s="7" t="s">
        <v>33</v>
      </c>
      <c r="B28" s="9">
        <v>105.1192842942345</v>
      </c>
      <c r="C28" s="9">
        <v>110.8386075949367</v>
      </c>
      <c r="H28" s="7" t="s">
        <v>22</v>
      </c>
      <c r="I28" s="13">
        <v>92.135605311903504</v>
      </c>
      <c r="J28" s="13">
        <v>101.87190430094611</v>
      </c>
      <c r="K28" s="13">
        <v>106.3262195121951</v>
      </c>
      <c r="L28" s="13">
        <v>110.2532679738562</v>
      </c>
      <c r="M28" s="13">
        <v>118.83647662448089</v>
      </c>
      <c r="N28" s="14">
        <f t="shared" si="0"/>
        <v>105.88469474467638</v>
      </c>
    </row>
    <row r="29" spans="1:14" x14ac:dyDescent="0.25">
      <c r="A29" s="7" t="s">
        <v>357</v>
      </c>
      <c r="B29" s="9">
        <v>128.2051282051282</v>
      </c>
      <c r="C29" s="9">
        <v>202.9136316337148</v>
      </c>
      <c r="H29" s="7" t="s">
        <v>140</v>
      </c>
      <c r="I29" s="13">
        <v>124.5847176079734</v>
      </c>
      <c r="J29" s="13">
        <v>128.78220140515219</v>
      </c>
      <c r="K29" s="13">
        <v>134.2427101001079</v>
      </c>
      <c r="L29" s="13">
        <v>144.55307262569829</v>
      </c>
      <c r="M29" s="13">
        <v>152.46015246015239</v>
      </c>
      <c r="N29" s="14">
        <f t="shared" si="0"/>
        <v>136.92457083981682</v>
      </c>
    </row>
    <row r="30" spans="1:14" x14ac:dyDescent="0.25">
      <c r="A30" s="7" t="s">
        <v>358</v>
      </c>
      <c r="B30" s="9">
        <v>117.58630989798171</v>
      </c>
      <c r="C30" s="9">
        <v>99.612403100775097</v>
      </c>
      <c r="H30" s="7" t="s">
        <v>47</v>
      </c>
      <c r="I30" s="13">
        <v>85.469450526535198</v>
      </c>
      <c r="J30" s="13">
        <v>95.000292596367956</v>
      </c>
      <c r="K30" s="13">
        <v>100.0816993464052</v>
      </c>
      <c r="L30" s="13">
        <v>106.4501890892375</v>
      </c>
      <c r="M30" s="13">
        <v>111.83657716464936</v>
      </c>
      <c r="N30" s="14">
        <f t="shared" si="0"/>
        <v>99.767641744639036</v>
      </c>
    </row>
    <row r="31" spans="1:14" x14ac:dyDescent="0.25">
      <c r="A31" s="7" t="s">
        <v>35</v>
      </c>
      <c r="B31" s="9">
        <v>126.9079780611368</v>
      </c>
      <c r="C31" s="9">
        <v>109.82582158649745</v>
      </c>
      <c r="H31" s="7" t="s">
        <v>153</v>
      </c>
      <c r="I31" s="13">
        <v>97.819148936170194</v>
      </c>
      <c r="J31" s="13">
        <v>108.4142394822006</v>
      </c>
      <c r="K31" s="13">
        <v>114.0436624307592</v>
      </c>
      <c r="L31" s="13">
        <v>118.401855227385</v>
      </c>
      <c r="M31" s="13">
        <v>126.30353227127421</v>
      </c>
      <c r="N31" s="14">
        <f t="shared" si="0"/>
        <v>112.99648766955784</v>
      </c>
    </row>
    <row r="32" spans="1:14" x14ac:dyDescent="0.25">
      <c r="A32" s="7" t="s">
        <v>36</v>
      </c>
      <c r="B32" s="9">
        <v>107.9568345323741</v>
      </c>
      <c r="C32" s="9">
        <v>113.25168647843425</v>
      </c>
      <c r="H32" s="7" t="s">
        <v>339</v>
      </c>
      <c r="I32" s="13">
        <v>120.81274025260841</v>
      </c>
      <c r="J32" s="13">
        <v>138.81636348515084</v>
      </c>
      <c r="K32" s="13">
        <v>151.3213032674895</v>
      </c>
      <c r="L32" s="13">
        <v>159.74098091830643</v>
      </c>
      <c r="M32" s="13">
        <v>168.92514426310038</v>
      </c>
      <c r="N32" s="14">
        <f t="shared" si="0"/>
        <v>147.92330643733109</v>
      </c>
    </row>
    <row r="33" spans="1:14" x14ac:dyDescent="0.25">
      <c r="A33" s="7" t="s">
        <v>359</v>
      </c>
      <c r="B33" s="9">
        <v>114.62465902473406</v>
      </c>
      <c r="C33" s="9">
        <v>124.896006655574</v>
      </c>
      <c r="H33" s="7" t="s">
        <v>39</v>
      </c>
      <c r="I33" s="13">
        <v>97.874720357941797</v>
      </c>
      <c r="J33" s="13">
        <v>109.7222222222222</v>
      </c>
      <c r="K33" s="13">
        <v>116.9871794871794</v>
      </c>
      <c r="L33" s="13">
        <v>122.0767888307155</v>
      </c>
      <c r="M33" s="13">
        <v>128.9398280802292</v>
      </c>
      <c r="N33" s="14">
        <f t="shared" si="0"/>
        <v>115.12014779565762</v>
      </c>
    </row>
    <row r="34" spans="1:14" x14ac:dyDescent="0.25">
      <c r="A34" s="7" t="s">
        <v>360</v>
      </c>
      <c r="B34" s="9"/>
      <c r="C34" s="9"/>
      <c r="H34" s="7" t="s">
        <v>53</v>
      </c>
      <c r="I34" s="13">
        <v>102.69027066274045</v>
      </c>
      <c r="J34" s="13">
        <v>111.04244863363195</v>
      </c>
      <c r="K34" s="13">
        <v>112.2526636225266</v>
      </c>
      <c r="L34" s="13">
        <v>113.386997878828</v>
      </c>
      <c r="M34" s="13">
        <v>122.17248035517301</v>
      </c>
      <c r="N34" s="14">
        <f t="shared" si="0"/>
        <v>112.30897223058</v>
      </c>
    </row>
    <row r="35" spans="1:14" x14ac:dyDescent="0.25">
      <c r="A35" s="7" t="s">
        <v>37</v>
      </c>
      <c r="B35" s="9">
        <v>133.82556529764651</v>
      </c>
      <c r="C35" s="9">
        <v>155.88235294117641</v>
      </c>
      <c r="H35" s="7" t="s">
        <v>202</v>
      </c>
      <c r="I35" s="13">
        <v>81.8979933110367</v>
      </c>
      <c r="J35" s="13">
        <v>94.557195571955702</v>
      </c>
      <c r="K35" s="13">
        <v>100.9570494864612</v>
      </c>
      <c r="L35" s="13">
        <v>107.69230769230759</v>
      </c>
      <c r="M35" s="13">
        <v>116.4987405541561</v>
      </c>
      <c r="N35" s="14">
        <f t="shared" si="0"/>
        <v>100.32065732318345</v>
      </c>
    </row>
    <row r="36" spans="1:14" x14ac:dyDescent="0.25">
      <c r="A36" s="7" t="s">
        <v>38</v>
      </c>
      <c r="B36" s="9">
        <v>118.1485992691839</v>
      </c>
      <c r="C36" s="9">
        <v>127.0358306188925</v>
      </c>
      <c r="H36" s="7" t="s">
        <v>56</v>
      </c>
      <c r="I36" s="13">
        <v>83.996023856858798</v>
      </c>
      <c r="J36" s="13">
        <v>98.080133555926494</v>
      </c>
      <c r="K36" s="13">
        <v>102.9949369716673</v>
      </c>
      <c r="L36" s="13">
        <v>109.13140311804</v>
      </c>
      <c r="M36" s="13">
        <v>117.21991701244809</v>
      </c>
      <c r="N36" s="14">
        <f t="shared" si="0"/>
        <v>102.28448290298813</v>
      </c>
    </row>
    <row r="37" spans="1:14" x14ac:dyDescent="0.25">
      <c r="A37" s="7" t="s">
        <v>361</v>
      </c>
      <c r="B37" s="9"/>
      <c r="C37" s="9"/>
      <c r="H37" s="7" t="s">
        <v>38</v>
      </c>
      <c r="I37" s="13">
        <v>92.885861274084803</v>
      </c>
      <c r="J37" s="13">
        <v>103.20111821930105</v>
      </c>
      <c r="K37" s="13">
        <v>110.62293729372929</v>
      </c>
      <c r="L37" s="13">
        <v>114.2604055272483</v>
      </c>
      <c r="M37" s="13">
        <v>118.1485992691839</v>
      </c>
      <c r="N37" s="14">
        <f t="shared" si="0"/>
        <v>107.82378431670948</v>
      </c>
    </row>
    <row r="38" spans="1:14" x14ac:dyDescent="0.25">
      <c r="A38" s="7" t="s">
        <v>362</v>
      </c>
      <c r="B38" s="9"/>
      <c r="C38" s="9"/>
      <c r="H38" s="7" t="s">
        <v>236</v>
      </c>
      <c r="I38" s="13">
        <v>76.996809309309242</v>
      </c>
      <c r="J38" s="13">
        <v>92.4166666666666</v>
      </c>
      <c r="K38" s="13">
        <v>99.671614608516194</v>
      </c>
      <c r="L38" s="13">
        <v>104.3689320388349</v>
      </c>
      <c r="M38" s="13">
        <v>112.57529247897946</v>
      </c>
      <c r="N38" s="14">
        <f t="shared" si="0"/>
        <v>97.20586302046128</v>
      </c>
    </row>
    <row r="39" spans="1:14" x14ac:dyDescent="0.25">
      <c r="A39" s="7" t="s">
        <v>363</v>
      </c>
      <c r="B39" s="9"/>
      <c r="C39" s="9">
        <v>98.790322580645096</v>
      </c>
      <c r="H39" s="7" t="s">
        <v>333</v>
      </c>
      <c r="I39" s="13">
        <v>80.9743634216793</v>
      </c>
      <c r="J39" s="13">
        <v>96.893491124260294</v>
      </c>
      <c r="K39" s="13">
        <v>100.6585136406396</v>
      </c>
      <c r="L39" s="13">
        <v>107.69230769230759</v>
      </c>
      <c r="M39" s="13">
        <v>117.461430575035</v>
      </c>
      <c r="N39" s="14">
        <f t="shared" si="0"/>
        <v>100.73602129078435</v>
      </c>
    </row>
    <row r="40" spans="1:14" x14ac:dyDescent="0.25">
      <c r="A40" s="7" t="s">
        <v>39</v>
      </c>
      <c r="B40" s="9">
        <v>128.98550724637681</v>
      </c>
      <c r="C40" s="9">
        <v>136.81592039800989</v>
      </c>
      <c r="H40" s="7" t="s">
        <v>235</v>
      </c>
      <c r="I40" s="13">
        <v>99.227799227799196</v>
      </c>
      <c r="J40" s="13">
        <v>111.62534204501026</v>
      </c>
      <c r="K40" s="13">
        <v>114.0873015873015</v>
      </c>
      <c r="L40" s="13">
        <v>118.5701846612977</v>
      </c>
      <c r="M40" s="13">
        <v>125.65292844724495</v>
      </c>
      <c r="N40" s="14">
        <f t="shared" si="0"/>
        <v>113.83271119373072</v>
      </c>
    </row>
    <row r="41" spans="1:14" x14ac:dyDescent="0.25">
      <c r="A41" s="7" t="s">
        <v>364</v>
      </c>
      <c r="B41" s="9">
        <v>126.1150234741784</v>
      </c>
      <c r="C41" s="9">
        <v>120.97193347193345</v>
      </c>
      <c r="H41" s="7" t="s">
        <v>158</v>
      </c>
      <c r="I41" s="13">
        <v>112.6530612244897</v>
      </c>
      <c r="J41" s="13">
        <v>122.2222222222222</v>
      </c>
      <c r="K41" s="13">
        <v>133.7792642140468</v>
      </c>
      <c r="L41" s="13">
        <v>133.51498637602171</v>
      </c>
      <c r="M41" s="13">
        <v>144.69284582171935</v>
      </c>
      <c r="N41" s="14">
        <f t="shared" si="0"/>
        <v>129.37247597169994</v>
      </c>
    </row>
    <row r="42" spans="1:14" x14ac:dyDescent="0.25">
      <c r="A42" s="7" t="s">
        <v>365</v>
      </c>
      <c r="B42" s="9"/>
      <c r="C42" s="9">
        <v>144.41176470588229</v>
      </c>
      <c r="H42" s="7" t="s">
        <v>27</v>
      </c>
      <c r="I42" s="13">
        <v>88.928430209568944</v>
      </c>
      <c r="J42" s="13">
        <v>100.5569306930693</v>
      </c>
      <c r="K42" s="13">
        <v>105.93728639781264</v>
      </c>
      <c r="L42" s="13">
        <v>113.07692307692299</v>
      </c>
      <c r="M42" s="13">
        <v>116.70490087161156</v>
      </c>
      <c r="N42" s="14">
        <f t="shared" si="0"/>
        <v>105.04089424979709</v>
      </c>
    </row>
    <row r="43" spans="1:14" x14ac:dyDescent="0.25">
      <c r="A43" s="7" t="s">
        <v>366</v>
      </c>
      <c r="B43" s="9">
        <v>114.76809271646225</v>
      </c>
      <c r="C43" s="9">
        <v>126.09965635738826</v>
      </c>
      <c r="H43" s="7" t="s">
        <v>224</v>
      </c>
      <c r="I43" s="13">
        <v>84.921303985842201</v>
      </c>
      <c r="J43" s="13">
        <v>99.338942307692307</v>
      </c>
      <c r="K43" s="13">
        <v>104.30246926415501</v>
      </c>
      <c r="L43" s="13">
        <v>110.6719367588932</v>
      </c>
      <c r="M43" s="13">
        <v>119.15896345991339</v>
      </c>
      <c r="N43" s="14">
        <f t="shared" si="0"/>
        <v>103.67872315529924</v>
      </c>
    </row>
    <row r="44" spans="1:14" x14ac:dyDescent="0.25">
      <c r="A44" s="7" t="s">
        <v>367</v>
      </c>
      <c r="B44" s="9">
        <v>81.136702950677204</v>
      </c>
      <c r="C44" s="9">
        <v>88.595895326828199</v>
      </c>
      <c r="H44" s="7" t="s">
        <v>247</v>
      </c>
      <c r="I44" s="13">
        <v>105.32747560066494</v>
      </c>
      <c r="J44" s="13">
        <v>113.84758436415765</v>
      </c>
      <c r="K44" s="13">
        <v>116.40040444893825</v>
      </c>
      <c r="L44" s="13">
        <v>122.62216205946605</v>
      </c>
      <c r="M44" s="13">
        <v>129.110779930452</v>
      </c>
      <c r="N44" s="14">
        <f t="shared" si="0"/>
        <v>117.46168128073577</v>
      </c>
    </row>
    <row r="45" spans="1:14" x14ac:dyDescent="0.25">
      <c r="A45" s="7" t="s">
        <v>368</v>
      </c>
      <c r="B45" s="9"/>
      <c r="C45" s="9"/>
      <c r="H45" s="7" t="s">
        <v>136</v>
      </c>
      <c r="I45" s="13">
        <v>91.183768792876904</v>
      </c>
      <c r="J45" s="13">
        <v>102.7462121212121</v>
      </c>
      <c r="K45" s="13">
        <v>108.3988095238095</v>
      </c>
      <c r="L45" s="13">
        <v>111.84926184926179</v>
      </c>
      <c r="M45" s="13">
        <v>121.75</v>
      </c>
      <c r="N45" s="14">
        <f t="shared" si="0"/>
        <v>107.18561045743206</v>
      </c>
    </row>
    <row r="46" spans="1:14" x14ac:dyDescent="0.25">
      <c r="A46" s="7" t="s">
        <v>44</v>
      </c>
      <c r="B46" s="9">
        <v>96.579476861166995</v>
      </c>
      <c r="C46" s="9">
        <v>106.96844518517796</v>
      </c>
      <c r="H46" s="7" t="s">
        <v>103</v>
      </c>
      <c r="I46" s="13">
        <v>83.174904942965696</v>
      </c>
      <c r="J46" s="13">
        <v>96.504739336492804</v>
      </c>
      <c r="K46" s="13">
        <v>103.6410400224203</v>
      </c>
      <c r="L46" s="13">
        <v>110.383064516129</v>
      </c>
      <c r="M46" s="13">
        <v>114.85842218127995</v>
      </c>
      <c r="N46" s="14">
        <f t="shared" si="0"/>
        <v>101.71243419985755</v>
      </c>
    </row>
    <row r="47" spans="1:14" x14ac:dyDescent="0.25">
      <c r="A47" s="7" t="s">
        <v>45</v>
      </c>
      <c r="B47" s="9">
        <v>110.3073437745534</v>
      </c>
      <c r="C47" s="9">
        <v>117.8370066632496</v>
      </c>
      <c r="H47" s="7" t="s">
        <v>199</v>
      </c>
      <c r="I47" s="13">
        <v>86.526576019777494</v>
      </c>
      <c r="J47" s="13">
        <v>99.009247027740997</v>
      </c>
      <c r="K47" s="13">
        <v>102.00364298724951</v>
      </c>
      <c r="L47" s="13">
        <v>113.23713927227099</v>
      </c>
      <c r="M47" s="13">
        <v>119.5989650711513</v>
      </c>
      <c r="N47" s="14">
        <f t="shared" si="0"/>
        <v>104.07511407563807</v>
      </c>
    </row>
    <row r="48" spans="1:14" x14ac:dyDescent="0.25">
      <c r="A48" s="7" t="s">
        <v>46</v>
      </c>
      <c r="B48" s="9">
        <v>104.325699745547</v>
      </c>
      <c r="C48" s="9">
        <v>113.3031844733371</v>
      </c>
      <c r="H48" s="7" t="s">
        <v>326</v>
      </c>
      <c r="I48" s="13">
        <v>94.68965615285461</v>
      </c>
      <c r="J48" s="13">
        <v>106.4791562029131</v>
      </c>
      <c r="K48" s="13">
        <v>111.1570247933884</v>
      </c>
      <c r="L48" s="13">
        <v>117.0411985018726</v>
      </c>
      <c r="M48" s="13">
        <v>126.19727047146395</v>
      </c>
      <c r="N48" s="14">
        <f t="shared" si="0"/>
        <v>111.11286122449853</v>
      </c>
    </row>
    <row r="49" spans="1:14" x14ac:dyDescent="0.25">
      <c r="A49" s="7" t="s">
        <v>369</v>
      </c>
      <c r="B49" s="9">
        <v>120.85227272727271</v>
      </c>
      <c r="C49" s="9">
        <v>126.008064516129</v>
      </c>
      <c r="H49" s="7" t="s">
        <v>77</v>
      </c>
      <c r="I49" s="13">
        <v>78.000972693831301</v>
      </c>
      <c r="J49" s="13">
        <v>92.608652109929295</v>
      </c>
      <c r="K49" s="13">
        <v>98.328062515098651</v>
      </c>
      <c r="L49" s="13">
        <v>105.75572335739055</v>
      </c>
      <c r="M49" s="13">
        <v>114.81610604011715</v>
      </c>
      <c r="N49" s="14">
        <f t="shared" si="0"/>
        <v>97.901903343273403</v>
      </c>
    </row>
    <row r="50" spans="1:14" x14ac:dyDescent="0.25">
      <c r="A50" s="7" t="s">
        <v>370</v>
      </c>
      <c r="B50" s="9"/>
      <c r="C50" s="9"/>
      <c r="H50" s="7" t="s">
        <v>293</v>
      </c>
      <c r="I50" s="13">
        <v>87.7202323330106</v>
      </c>
      <c r="J50" s="13">
        <v>100.07849293563569</v>
      </c>
      <c r="K50" s="13">
        <v>103.7181996086105</v>
      </c>
      <c r="L50" s="13">
        <v>108.8838482033556</v>
      </c>
      <c r="M50" s="13">
        <v>115.3461538461538</v>
      </c>
      <c r="N50" s="14">
        <f t="shared" si="0"/>
        <v>103.14938538535326</v>
      </c>
    </row>
    <row r="51" spans="1:14" x14ac:dyDescent="0.25">
      <c r="A51" s="7" t="s">
        <v>371</v>
      </c>
      <c r="B51" s="9"/>
      <c r="C51" s="9"/>
      <c r="H51" s="7" t="s">
        <v>307</v>
      </c>
      <c r="I51" s="13">
        <v>105.7993730407523</v>
      </c>
      <c r="J51" s="13">
        <v>121.94930257510725</v>
      </c>
      <c r="K51" s="13">
        <v>126.32563942607609</v>
      </c>
      <c r="L51" s="13">
        <v>125.52523759245861</v>
      </c>
      <c r="M51" s="13">
        <v>135.17915309446249</v>
      </c>
      <c r="N51" s="14">
        <f t="shared" si="0"/>
        <v>122.95574114577134</v>
      </c>
    </row>
    <row r="52" spans="1:14" x14ac:dyDescent="0.25">
      <c r="A52" s="7" t="s">
        <v>372</v>
      </c>
      <c r="B52" s="9"/>
      <c r="C52" s="9"/>
      <c r="H52" s="7" t="s">
        <v>124</v>
      </c>
      <c r="I52" s="13">
        <v>78.212290502793195</v>
      </c>
      <c r="J52" s="13">
        <v>90.378299419483554</v>
      </c>
      <c r="K52" s="13">
        <v>102.36965161365271</v>
      </c>
      <c r="L52" s="13">
        <v>103.8808038808038</v>
      </c>
      <c r="M52" s="13">
        <v>108.24531699915636</v>
      </c>
      <c r="N52" s="14">
        <f t="shared" si="0"/>
        <v>96.617272483177928</v>
      </c>
    </row>
    <row r="53" spans="1:14" x14ac:dyDescent="0.25">
      <c r="A53" s="7" t="s">
        <v>373</v>
      </c>
      <c r="B53" s="9"/>
      <c r="C53" s="9"/>
      <c r="H53" s="7" t="s">
        <v>193</v>
      </c>
      <c r="I53" s="13">
        <v>76.941576941576898</v>
      </c>
      <c r="J53" s="13">
        <v>91.341135378191694</v>
      </c>
      <c r="K53" s="13">
        <v>97.020753713901598</v>
      </c>
      <c r="L53" s="13">
        <v>102.0710059171597</v>
      </c>
      <c r="M53" s="13">
        <v>109.4742606790799</v>
      </c>
      <c r="N53" s="14">
        <f t="shared" si="0"/>
        <v>95.369746525981967</v>
      </c>
    </row>
    <row r="54" spans="1:14" x14ac:dyDescent="0.25">
      <c r="A54" s="7" t="s">
        <v>47</v>
      </c>
      <c r="B54" s="9">
        <v>111.83657716464936</v>
      </c>
      <c r="C54" s="9">
        <v>118.46511398860244</v>
      </c>
      <c r="H54" s="7" t="s">
        <v>245</v>
      </c>
      <c r="I54" s="13">
        <v>95.867768595041298</v>
      </c>
      <c r="J54" s="13">
        <v>110.82138200782261</v>
      </c>
      <c r="K54" s="13">
        <v>117.1551473698977</v>
      </c>
      <c r="L54" s="13">
        <v>114.4431139122315</v>
      </c>
      <c r="M54" s="13">
        <v>116.06309729797084</v>
      </c>
      <c r="N54" s="14">
        <f t="shared" si="0"/>
        <v>110.87010183659277</v>
      </c>
    </row>
    <row r="55" spans="1:14" x14ac:dyDescent="0.25">
      <c r="A55" s="7" t="s">
        <v>374</v>
      </c>
      <c r="B55" s="9">
        <v>81.225806451612897</v>
      </c>
      <c r="C55" s="9">
        <v>102.10463845625965</v>
      </c>
      <c r="H55" s="7" t="s">
        <v>190</v>
      </c>
      <c r="I55" s="13">
        <v>115.78604044357461</v>
      </c>
      <c r="J55" s="13">
        <v>132.0064987814784</v>
      </c>
      <c r="K55" s="13">
        <v>134.19310263288179</v>
      </c>
      <c r="L55" s="13">
        <v>137.49025974550852</v>
      </c>
      <c r="M55" s="13">
        <v>143.22178105501979</v>
      </c>
      <c r="N55" s="14">
        <f t="shared" si="0"/>
        <v>132.53953653169265</v>
      </c>
    </row>
    <row r="56" spans="1:14" x14ac:dyDescent="0.25">
      <c r="A56" s="7" t="s">
        <v>49</v>
      </c>
      <c r="B56" s="9">
        <v>97.319474835886197</v>
      </c>
      <c r="C56" s="9">
        <v>105.7102855677154</v>
      </c>
      <c r="H56" s="7" t="s">
        <v>228</v>
      </c>
      <c r="I56" s="13">
        <v>87.498417738410552</v>
      </c>
      <c r="J56" s="13">
        <v>103.3099382369455</v>
      </c>
      <c r="K56" s="13">
        <v>107.012987012987</v>
      </c>
      <c r="L56" s="13">
        <v>111.96276993337304</v>
      </c>
      <c r="M56" s="13">
        <v>118.8104723961297</v>
      </c>
      <c r="N56" s="14">
        <f t="shared" si="0"/>
        <v>105.71891706356917</v>
      </c>
    </row>
    <row r="57" spans="1:14" x14ac:dyDescent="0.25">
      <c r="A57" s="7" t="s">
        <v>375</v>
      </c>
      <c r="B57" s="9">
        <v>115.13884579584234</v>
      </c>
      <c r="C57" s="9">
        <v>114.6633416458852</v>
      </c>
      <c r="H57" s="7" t="s">
        <v>45</v>
      </c>
      <c r="I57" s="13">
        <v>76.137418755803097</v>
      </c>
      <c r="J57" s="13">
        <v>90.071013448678258</v>
      </c>
      <c r="K57" s="13">
        <v>94.879518072289102</v>
      </c>
      <c r="L57" s="13">
        <v>101.89286663147244</v>
      </c>
      <c r="M57" s="13">
        <v>110.3073437745534</v>
      </c>
      <c r="N57" s="14">
        <f t="shared" si="0"/>
        <v>94.657632136559258</v>
      </c>
    </row>
    <row r="58" spans="1:14" x14ac:dyDescent="0.25">
      <c r="A58" s="7" t="s">
        <v>376</v>
      </c>
      <c r="B58" s="9">
        <v>114.6864686468646</v>
      </c>
      <c r="C58" s="9"/>
      <c r="H58" s="7" t="s">
        <v>93</v>
      </c>
      <c r="I58" s="13">
        <v>76.426048945402044</v>
      </c>
      <c r="J58" s="13">
        <v>86.441375647755905</v>
      </c>
      <c r="K58" s="13">
        <v>94.1481923439936</v>
      </c>
      <c r="L58" s="13">
        <v>100.16741071428569</v>
      </c>
      <c r="M58" s="13">
        <v>105.87482174722776</v>
      </c>
      <c r="N58" s="14">
        <f t="shared" si="0"/>
        <v>92.611569879732997</v>
      </c>
    </row>
    <row r="59" spans="1:14" x14ac:dyDescent="0.25">
      <c r="A59" s="7" t="s">
        <v>51</v>
      </c>
      <c r="B59" s="9">
        <v>224.75369458128071</v>
      </c>
      <c r="C59" s="9">
        <v>147.05882352941171</v>
      </c>
      <c r="H59" s="7" t="s">
        <v>106</v>
      </c>
      <c r="I59" s="13">
        <v>75.845410628019295</v>
      </c>
      <c r="J59" s="13">
        <v>86.336212806801001</v>
      </c>
      <c r="K59" s="13">
        <v>92.632163880055899</v>
      </c>
      <c r="L59" s="13">
        <v>101.04747169087941</v>
      </c>
      <c r="M59" s="13">
        <v>107.03250270855901</v>
      </c>
      <c r="N59" s="14">
        <f t="shared" si="0"/>
        <v>92.578752342862941</v>
      </c>
    </row>
    <row r="60" spans="1:14" x14ac:dyDescent="0.25">
      <c r="A60" s="7" t="s">
        <v>53</v>
      </c>
      <c r="B60" s="9">
        <v>122.17248035517301</v>
      </c>
      <c r="C60" s="9">
        <v>131.54639175257731</v>
      </c>
      <c r="H60" s="7" t="s">
        <v>294</v>
      </c>
      <c r="I60" s="13">
        <v>103.18331503841929</v>
      </c>
      <c r="J60" s="13">
        <v>115.32125205930799</v>
      </c>
      <c r="K60" s="13">
        <v>119.2908653846153</v>
      </c>
      <c r="L60" s="13">
        <v>123.21617336152215</v>
      </c>
      <c r="M60" s="13">
        <v>125.4303984259714</v>
      </c>
      <c r="N60" s="14">
        <f t="shared" si="0"/>
        <v>117.2884008539672</v>
      </c>
    </row>
    <row r="61" spans="1:14" x14ac:dyDescent="0.25">
      <c r="A61" s="7" t="s">
        <v>377</v>
      </c>
      <c r="B61" s="9"/>
      <c r="C61" s="9"/>
      <c r="H61" s="7" t="s">
        <v>300</v>
      </c>
      <c r="I61" s="13">
        <v>80.364608355224789</v>
      </c>
      <c r="J61" s="13">
        <v>89.870955760562907</v>
      </c>
      <c r="K61" s="13">
        <v>96.944770857814305</v>
      </c>
      <c r="L61" s="13">
        <v>107.50853242320809</v>
      </c>
      <c r="M61" s="13">
        <v>115.6842105263157</v>
      </c>
      <c r="N61" s="14">
        <f t="shared" si="0"/>
        <v>98.074615584625164</v>
      </c>
    </row>
    <row r="62" spans="1:14" x14ac:dyDescent="0.25">
      <c r="A62" s="7" t="s">
        <v>378</v>
      </c>
      <c r="B62" s="9">
        <v>136.35786802030449</v>
      </c>
      <c r="C62" s="9">
        <v>126.88245925706595</v>
      </c>
      <c r="H62" s="7" t="s">
        <v>63</v>
      </c>
      <c r="I62" s="13">
        <v>86.855061633689502</v>
      </c>
      <c r="J62" s="13">
        <v>88.866937669376654</v>
      </c>
      <c r="K62" s="13">
        <v>101.9936541201989</v>
      </c>
      <c r="L62" s="13">
        <v>106.15577889447231</v>
      </c>
      <c r="M62" s="13">
        <v>113.3533705452984</v>
      </c>
      <c r="N62" s="14">
        <f t="shared" si="0"/>
        <v>99.444960572607144</v>
      </c>
    </row>
    <row r="63" spans="1:14" x14ac:dyDescent="0.25">
      <c r="A63" s="7" t="s">
        <v>379</v>
      </c>
      <c r="B63" s="9"/>
      <c r="C63" s="9"/>
      <c r="H63" s="7" t="s">
        <v>83</v>
      </c>
      <c r="I63" s="13">
        <v>98.397152896657303</v>
      </c>
      <c r="J63" s="13">
        <v>112.0600204478479</v>
      </c>
      <c r="K63" s="13">
        <v>111.88985698317614</v>
      </c>
      <c r="L63" s="13">
        <v>120.00245728924135</v>
      </c>
      <c r="M63" s="13">
        <v>128.4883720930232</v>
      </c>
      <c r="N63" s="14">
        <f t="shared" si="0"/>
        <v>114.16757194198917</v>
      </c>
    </row>
    <row r="64" spans="1:14" x14ac:dyDescent="0.25">
      <c r="A64" s="7" t="s">
        <v>380</v>
      </c>
      <c r="B64" s="9">
        <v>149.7326203208556</v>
      </c>
      <c r="C64" s="9">
        <v>143.19014319014309</v>
      </c>
      <c r="H64" s="7" t="s">
        <v>313</v>
      </c>
      <c r="I64" s="13">
        <v>91.265397536394104</v>
      </c>
      <c r="J64" s="13">
        <v>100.27427938381379</v>
      </c>
      <c r="K64" s="13">
        <v>110.7789985159653</v>
      </c>
      <c r="L64" s="13">
        <v>114.37015898899301</v>
      </c>
      <c r="M64" s="13">
        <v>118.9903846153846</v>
      </c>
      <c r="N64" s="14">
        <f t="shared" si="0"/>
        <v>107.13584380811017</v>
      </c>
    </row>
    <row r="65" spans="1:14" x14ac:dyDescent="0.25">
      <c r="A65" s="7" t="s">
        <v>381</v>
      </c>
      <c r="B65" s="9"/>
      <c r="C65" s="9"/>
      <c r="H65" s="7" t="s">
        <v>73</v>
      </c>
      <c r="I65" s="13">
        <v>75</v>
      </c>
      <c r="J65" s="13">
        <v>88.5416666666666</v>
      </c>
      <c r="K65" s="13">
        <v>95.645933014354</v>
      </c>
      <c r="L65" s="13">
        <v>99.752399378147857</v>
      </c>
      <c r="M65" s="13">
        <v>108.46273915688225</v>
      </c>
      <c r="N65" s="14">
        <f t="shared" si="0"/>
        <v>93.480547643210144</v>
      </c>
    </row>
    <row r="66" spans="1:14" x14ac:dyDescent="0.25">
      <c r="A66" s="7" t="s">
        <v>382</v>
      </c>
      <c r="B66" s="9">
        <v>127.3992981385413</v>
      </c>
      <c r="C66" s="9">
        <v>140.30205734385859</v>
      </c>
      <c r="H66" s="7" t="s">
        <v>131</v>
      </c>
      <c r="I66" s="13">
        <v>88.637648388920198</v>
      </c>
      <c r="J66" s="13">
        <v>101.5037593984962</v>
      </c>
      <c r="K66" s="13">
        <v>104.6365914786967</v>
      </c>
      <c r="L66" s="13">
        <v>110.4524728165555</v>
      </c>
      <c r="M66" s="13">
        <v>118.65497076023385</v>
      </c>
      <c r="N66" s="14">
        <f t="shared" si="0"/>
        <v>104.77708856858048</v>
      </c>
    </row>
    <row r="67" spans="1:14" x14ac:dyDescent="0.25">
      <c r="A67" s="7" t="s">
        <v>54</v>
      </c>
      <c r="B67" s="9">
        <v>126.61955241460539</v>
      </c>
      <c r="C67" s="9">
        <v>131.97194719471941</v>
      </c>
      <c r="H67" s="7" t="s">
        <v>70</v>
      </c>
      <c r="I67" s="13">
        <v>68.511601584606652</v>
      </c>
      <c r="J67" s="13">
        <v>86.831275720164598</v>
      </c>
      <c r="K67" s="13">
        <v>94.556162832027354</v>
      </c>
      <c r="L67" s="13">
        <v>101.2026544155181</v>
      </c>
      <c r="M67" s="13">
        <v>112.44602432556485</v>
      </c>
      <c r="N67" s="14">
        <f t="shared" ref="N67:N104" si="1">AVERAGE(I67:M67)</f>
        <v>92.709543775576307</v>
      </c>
    </row>
    <row r="68" spans="1:14" x14ac:dyDescent="0.25">
      <c r="A68" s="7" t="s">
        <v>383</v>
      </c>
      <c r="B68" s="9"/>
      <c r="C68" s="9"/>
      <c r="H68" s="7" t="s">
        <v>44</v>
      </c>
      <c r="I68" s="13">
        <v>59.346375552747901</v>
      </c>
      <c r="J68" s="13">
        <v>72.687338501291904</v>
      </c>
      <c r="K68" s="13">
        <v>82.815689771799953</v>
      </c>
      <c r="L68" s="13">
        <v>88.296760710553798</v>
      </c>
      <c r="M68" s="13">
        <v>96.556783885128951</v>
      </c>
      <c r="N68" s="14">
        <f t="shared" si="1"/>
        <v>79.940589684304513</v>
      </c>
    </row>
    <row r="69" spans="1:14" x14ac:dyDescent="0.25">
      <c r="A69" s="7" t="s">
        <v>56</v>
      </c>
      <c r="B69" s="9">
        <v>117.21991701244809</v>
      </c>
      <c r="C69" s="9">
        <v>126.39518284679571</v>
      </c>
      <c r="H69" s="7" t="s">
        <v>259</v>
      </c>
      <c r="I69" s="13">
        <v>86.323628977657407</v>
      </c>
      <c r="J69" s="13">
        <v>95.887594242631906</v>
      </c>
      <c r="K69" s="13">
        <v>98.579040852575403</v>
      </c>
      <c r="L69" s="13">
        <v>102.6526162790697</v>
      </c>
      <c r="M69" s="13">
        <v>108.35143292760864</v>
      </c>
      <c r="N69" s="14">
        <f t="shared" si="1"/>
        <v>98.358862655908609</v>
      </c>
    </row>
    <row r="70" spans="1:14" x14ac:dyDescent="0.25">
      <c r="A70" s="7" t="s">
        <v>58</v>
      </c>
      <c r="B70" s="9">
        <v>137.83046361554693</v>
      </c>
      <c r="C70" s="9">
        <v>146.84287812041109</v>
      </c>
      <c r="H70" s="7" t="s">
        <v>165</v>
      </c>
      <c r="I70" s="13">
        <v>84.914720109029503</v>
      </c>
      <c r="J70" s="13">
        <v>95.5830798203679</v>
      </c>
      <c r="K70" s="13">
        <v>104.16420741285884</v>
      </c>
      <c r="L70" s="13">
        <v>106.10079575596809</v>
      </c>
      <c r="M70" s="13">
        <v>113.6363636363636</v>
      </c>
      <c r="N70" s="14">
        <f t="shared" si="1"/>
        <v>100.87983334691758</v>
      </c>
    </row>
    <row r="71" spans="1:14" x14ac:dyDescent="0.25">
      <c r="A71" s="7" t="s">
        <v>60</v>
      </c>
      <c r="B71" s="9">
        <v>122.075908383293</v>
      </c>
      <c r="C71" s="9">
        <v>128.17460317460311</v>
      </c>
      <c r="H71" s="7" t="s">
        <v>20</v>
      </c>
      <c r="I71" s="13">
        <v>83.635114231823152</v>
      </c>
      <c r="J71" s="13">
        <v>93.512444765964048</v>
      </c>
      <c r="K71" s="13">
        <v>96.656976744185997</v>
      </c>
      <c r="L71" s="13">
        <v>98.231827111984202</v>
      </c>
      <c r="M71" s="13">
        <v>108.7113030957523</v>
      </c>
      <c r="N71" s="14">
        <f t="shared" si="1"/>
        <v>96.149533189941934</v>
      </c>
    </row>
    <row r="72" spans="1:14" x14ac:dyDescent="0.25">
      <c r="A72" s="7" t="s">
        <v>384</v>
      </c>
      <c r="B72" s="9"/>
      <c r="C72" s="9">
        <v>144.96156649794415</v>
      </c>
      <c r="H72" s="7" t="s">
        <v>317</v>
      </c>
      <c r="I72" s="13">
        <v>117.8936513629842</v>
      </c>
      <c r="J72" s="13">
        <v>122.2056631892697</v>
      </c>
      <c r="K72" s="13">
        <v>128.94468951476071</v>
      </c>
      <c r="L72" s="13">
        <v>125.94819056591516</v>
      </c>
      <c r="M72" s="13">
        <v>136.0988954074185</v>
      </c>
      <c r="N72" s="14">
        <f t="shared" si="1"/>
        <v>126.21821800806966</v>
      </c>
    </row>
    <row r="73" spans="1:14" x14ac:dyDescent="0.25">
      <c r="A73" s="7" t="s">
        <v>385</v>
      </c>
      <c r="B73" s="9">
        <v>138.14575645756449</v>
      </c>
      <c r="C73" s="9">
        <v>138.5869565217391</v>
      </c>
      <c r="H73" s="7" t="s">
        <v>296</v>
      </c>
      <c r="I73" s="13">
        <v>65.692307692307651</v>
      </c>
      <c r="J73" s="13">
        <v>80.399239543726196</v>
      </c>
      <c r="K73" s="13">
        <v>93.867403314917098</v>
      </c>
      <c r="L73" s="13">
        <v>95.14292878635905</v>
      </c>
      <c r="M73" s="13">
        <v>107.87019065959545</v>
      </c>
      <c r="N73" s="14">
        <f t="shared" si="1"/>
        <v>88.594413999381089</v>
      </c>
    </row>
    <row r="74" spans="1:14" x14ac:dyDescent="0.25">
      <c r="A74" s="7" t="s">
        <v>386</v>
      </c>
      <c r="B74" s="9">
        <v>135.34758004564952</v>
      </c>
      <c r="C74" s="9">
        <v>144.7803684603652</v>
      </c>
      <c r="H74" s="7" t="s">
        <v>24</v>
      </c>
      <c r="I74" s="13">
        <v>95.641609874403898</v>
      </c>
      <c r="J74" s="13">
        <v>96.074380165289199</v>
      </c>
      <c r="K74" s="13">
        <v>99.840255591054301</v>
      </c>
      <c r="L74" s="13">
        <v>111.42225274436126</v>
      </c>
      <c r="M74" s="13">
        <v>129.45258288357741</v>
      </c>
      <c r="N74" s="14">
        <f t="shared" si="1"/>
        <v>106.4862162517372</v>
      </c>
    </row>
    <row r="75" spans="1:14" x14ac:dyDescent="0.25">
      <c r="A75" s="7" t="s">
        <v>63</v>
      </c>
      <c r="B75" s="9">
        <v>113.3533705452984</v>
      </c>
      <c r="C75" s="9">
        <v>122.55888347135149</v>
      </c>
      <c r="H75" s="7" t="s">
        <v>154</v>
      </c>
      <c r="I75" s="13">
        <v>85.913897280966694</v>
      </c>
      <c r="J75" s="13">
        <v>96.805421103581807</v>
      </c>
      <c r="K75" s="13">
        <v>105.4043694902261</v>
      </c>
      <c r="L75" s="13">
        <v>107.76074962781325</v>
      </c>
      <c r="M75" s="13">
        <v>110.96166778749151</v>
      </c>
      <c r="N75" s="14">
        <f t="shared" si="1"/>
        <v>101.36922105801587</v>
      </c>
    </row>
    <row r="76" spans="1:14" x14ac:dyDescent="0.25">
      <c r="A76" s="7" t="s">
        <v>64</v>
      </c>
      <c r="B76" s="9">
        <v>109.37880281379314</v>
      </c>
      <c r="C76" s="9">
        <v>119.8549916341327</v>
      </c>
      <c r="H76" s="7" t="s">
        <v>215</v>
      </c>
      <c r="I76" s="13">
        <v>84.580838323353206</v>
      </c>
      <c r="J76" s="13">
        <v>96.191231008493801</v>
      </c>
      <c r="K76" s="13">
        <v>101.47279647645004</v>
      </c>
      <c r="L76" s="13">
        <v>106.951871657754</v>
      </c>
      <c r="M76" s="13">
        <v>115.9849300322927</v>
      </c>
      <c r="N76" s="14">
        <f t="shared" si="1"/>
        <v>101.03633349966876</v>
      </c>
    </row>
    <row r="77" spans="1:14" x14ac:dyDescent="0.25">
      <c r="A77" s="7" t="s">
        <v>387</v>
      </c>
      <c r="B77" s="9">
        <v>131.25017408500915</v>
      </c>
      <c r="C77" s="9">
        <v>108.26180384893915</v>
      </c>
      <c r="H77" s="7" t="s">
        <v>88</v>
      </c>
      <c r="I77" s="13">
        <v>84.643605870020906</v>
      </c>
      <c r="J77" s="13">
        <v>95.953757225433506</v>
      </c>
      <c r="K77" s="13">
        <v>102.23048327137541</v>
      </c>
      <c r="L77" s="13">
        <v>105.220341999789</v>
      </c>
      <c r="M77" s="13">
        <v>121.3592233009708</v>
      </c>
      <c r="N77" s="14">
        <f t="shared" si="1"/>
        <v>101.88148233351792</v>
      </c>
    </row>
    <row r="78" spans="1:14" x14ac:dyDescent="0.25">
      <c r="A78" s="7" t="s">
        <v>65</v>
      </c>
      <c r="B78" s="9">
        <v>99.307159353348695</v>
      </c>
      <c r="C78" s="9">
        <v>95.7463866781261</v>
      </c>
      <c r="H78" s="7" t="s">
        <v>36</v>
      </c>
      <c r="I78" s="13">
        <v>76.780530979329342</v>
      </c>
      <c r="J78" s="13">
        <v>87.948717948717899</v>
      </c>
      <c r="K78" s="13">
        <v>92.443729903536905</v>
      </c>
      <c r="L78" s="13">
        <v>100.3125</v>
      </c>
      <c r="M78" s="13">
        <v>107.9568345323741</v>
      </c>
      <c r="N78" s="14">
        <f t="shared" si="1"/>
        <v>93.08846267279165</v>
      </c>
    </row>
    <row r="79" spans="1:14" x14ac:dyDescent="0.25">
      <c r="A79" s="7" t="s">
        <v>388</v>
      </c>
      <c r="B79" s="9">
        <v>117.2183989875019</v>
      </c>
      <c r="C79" s="9">
        <v>152.08333333333329</v>
      </c>
      <c r="H79" s="7" t="s">
        <v>139</v>
      </c>
      <c r="I79" s="13">
        <v>83.098591549295705</v>
      </c>
      <c r="J79" s="13">
        <v>95.5555555555555</v>
      </c>
      <c r="K79" s="13">
        <v>98.108747044917195</v>
      </c>
      <c r="L79" s="13">
        <v>105.93754072014934</v>
      </c>
      <c r="M79" s="13">
        <v>114.62955779674159</v>
      </c>
      <c r="N79" s="14">
        <f t="shared" si="1"/>
        <v>99.46599853333187</v>
      </c>
    </row>
    <row r="80" spans="1:14" x14ac:dyDescent="0.25">
      <c r="A80" s="7" t="s">
        <v>389</v>
      </c>
      <c r="B80" s="9">
        <v>140.0502873563218</v>
      </c>
      <c r="C80" s="9">
        <v>131.9029954491559</v>
      </c>
      <c r="H80" s="7" t="s">
        <v>104</v>
      </c>
      <c r="I80" s="13">
        <v>87.635574837310102</v>
      </c>
      <c r="J80" s="13">
        <v>100.1305555555555</v>
      </c>
      <c r="K80" s="13">
        <v>104.98001844451269</v>
      </c>
      <c r="L80" s="13">
        <v>110.7456140350877</v>
      </c>
      <c r="M80" s="13">
        <v>118.3971774193548</v>
      </c>
      <c r="N80" s="14">
        <f t="shared" si="1"/>
        <v>104.37778805836415</v>
      </c>
    </row>
    <row r="81" spans="1:14" x14ac:dyDescent="0.25">
      <c r="A81" s="7" t="s">
        <v>66</v>
      </c>
      <c r="B81" s="9"/>
      <c r="C81" s="9">
        <v>115.5030800821355</v>
      </c>
      <c r="H81" s="7" t="s">
        <v>261</v>
      </c>
      <c r="I81" s="13">
        <v>83.722014925373102</v>
      </c>
      <c r="J81" s="13">
        <v>99.727810139704701</v>
      </c>
      <c r="K81" s="13">
        <v>110.43461519505161</v>
      </c>
      <c r="L81" s="13">
        <v>120.4665824871538</v>
      </c>
      <c r="M81" s="13">
        <v>129.586334474751</v>
      </c>
      <c r="N81" s="14">
        <f t="shared" si="1"/>
        <v>108.78747144440683</v>
      </c>
    </row>
    <row r="82" spans="1:14" x14ac:dyDescent="0.25">
      <c r="A82" s="7" t="s">
        <v>68</v>
      </c>
      <c r="B82" s="9">
        <v>90.881100759157448</v>
      </c>
      <c r="C82" s="9">
        <v>96.7395198853457</v>
      </c>
      <c r="H82" s="7" t="s">
        <v>242</v>
      </c>
      <c r="I82" s="13">
        <v>77.089947089947046</v>
      </c>
      <c r="J82" s="13">
        <v>89.336801040311997</v>
      </c>
      <c r="K82" s="13">
        <v>97.8473581213307</v>
      </c>
      <c r="L82" s="13">
        <v>105.25435023650495</v>
      </c>
      <c r="M82" s="13">
        <v>109.92028543021991</v>
      </c>
      <c r="N82" s="14">
        <f t="shared" si="1"/>
        <v>95.889748383662919</v>
      </c>
    </row>
    <row r="83" spans="1:14" x14ac:dyDescent="0.25">
      <c r="A83" s="7" t="s">
        <v>390</v>
      </c>
      <c r="B83" s="9">
        <v>107.59786476868325</v>
      </c>
      <c r="C83" s="9">
        <v>105.5194805194805</v>
      </c>
      <c r="H83" s="7" t="s">
        <v>117</v>
      </c>
      <c r="I83" s="13">
        <v>92.67927435650715</v>
      </c>
      <c r="J83" s="13">
        <v>103.14825414997129</v>
      </c>
      <c r="K83" s="13">
        <v>110.1331043366251</v>
      </c>
      <c r="L83" s="13">
        <v>112.0331950207468</v>
      </c>
      <c r="M83" s="13">
        <v>120.1059201815774</v>
      </c>
      <c r="N83" s="14">
        <f t="shared" si="1"/>
        <v>107.61994960908555</v>
      </c>
    </row>
    <row r="84" spans="1:14" x14ac:dyDescent="0.25">
      <c r="A84" s="7" t="s">
        <v>69</v>
      </c>
      <c r="B84" s="9">
        <v>122.6734348561759</v>
      </c>
      <c r="C84" s="9">
        <v>144.6978503184713</v>
      </c>
      <c r="H84" s="7" t="s">
        <v>324</v>
      </c>
      <c r="I84" s="13">
        <v>82.567158037518951</v>
      </c>
      <c r="J84" s="13">
        <v>89.9</v>
      </c>
      <c r="K84" s="13">
        <v>98.637879911045147</v>
      </c>
      <c r="L84" s="13">
        <v>106.06060606060601</v>
      </c>
      <c r="M84" s="13">
        <v>116.10608020698569</v>
      </c>
      <c r="N84" s="14">
        <f t="shared" si="1"/>
        <v>98.654344843231158</v>
      </c>
    </row>
    <row r="85" spans="1:14" x14ac:dyDescent="0.25">
      <c r="A85" s="7" t="s">
        <v>70</v>
      </c>
      <c r="B85" s="9">
        <v>112.63959645231515</v>
      </c>
      <c r="C85" s="9">
        <v>118.3252427184466</v>
      </c>
      <c r="H85" s="7" t="s">
        <v>46</v>
      </c>
      <c r="I85" s="13">
        <v>77.215763924374002</v>
      </c>
      <c r="J85" s="13">
        <v>90.541567895318749</v>
      </c>
      <c r="K85" s="13">
        <v>96.525303269271888</v>
      </c>
      <c r="L85" s="13">
        <v>98.300181611854896</v>
      </c>
      <c r="M85" s="13">
        <v>104.325699745547</v>
      </c>
      <c r="N85" s="14">
        <f t="shared" si="1"/>
        <v>93.381703289273304</v>
      </c>
    </row>
    <row r="86" spans="1:14" x14ac:dyDescent="0.25">
      <c r="A86" s="7" t="s">
        <v>71</v>
      </c>
      <c r="B86" s="9">
        <v>120.4926624737945</v>
      </c>
      <c r="C86" s="9">
        <v>139.83739837398369</v>
      </c>
      <c r="H86" s="7" t="s">
        <v>250</v>
      </c>
      <c r="I86" s="13">
        <v>91.967040878463848</v>
      </c>
      <c r="J86" s="13">
        <v>105</v>
      </c>
      <c r="K86" s="13">
        <v>119.60957050201719</v>
      </c>
      <c r="L86" s="13">
        <v>121.9444444444444</v>
      </c>
      <c r="M86" s="13">
        <v>130.02364066193849</v>
      </c>
      <c r="N86" s="14">
        <f t="shared" si="1"/>
        <v>113.70893929737278</v>
      </c>
    </row>
    <row r="87" spans="1:14" x14ac:dyDescent="0.25">
      <c r="A87" s="7" t="s">
        <v>391</v>
      </c>
      <c r="B87" s="9"/>
      <c r="C87" s="9"/>
      <c r="H87" s="7" t="s">
        <v>198</v>
      </c>
      <c r="I87" s="13">
        <v>102.62147877580381</v>
      </c>
      <c r="J87" s="13">
        <v>112.37785016286639</v>
      </c>
      <c r="K87" s="13">
        <v>117.7685950413223</v>
      </c>
      <c r="L87" s="13">
        <v>122.3744651622043</v>
      </c>
      <c r="M87" s="13">
        <v>131.6326530612244</v>
      </c>
      <c r="N87" s="14">
        <f t="shared" si="1"/>
        <v>117.35500844068424</v>
      </c>
    </row>
    <row r="88" spans="1:14" x14ac:dyDescent="0.25">
      <c r="A88" s="7" t="s">
        <v>73</v>
      </c>
      <c r="B88" s="9">
        <v>108.4430699922317</v>
      </c>
      <c r="C88" s="9">
        <v>116.47242475954076</v>
      </c>
      <c r="H88" s="7" t="s">
        <v>95</v>
      </c>
      <c r="I88" s="13">
        <v>86.641221374045799</v>
      </c>
      <c r="J88" s="13">
        <v>95.814723658326045</v>
      </c>
      <c r="K88" s="13">
        <v>105.57768924302781</v>
      </c>
      <c r="L88" s="13">
        <v>105.57984813584966</v>
      </c>
      <c r="M88" s="13">
        <v>114.2307692307692</v>
      </c>
      <c r="N88" s="14">
        <f t="shared" si="1"/>
        <v>101.56885032840371</v>
      </c>
    </row>
    <row r="89" spans="1:14" x14ac:dyDescent="0.25">
      <c r="A89" s="7" t="s">
        <v>74</v>
      </c>
      <c r="B89" s="9">
        <v>139.06110224747076</v>
      </c>
      <c r="C89" s="9">
        <v>145.42088474901158</v>
      </c>
      <c r="H89" s="7" t="s">
        <v>212</v>
      </c>
      <c r="I89" s="13">
        <v>70.190659231588199</v>
      </c>
      <c r="J89" s="13">
        <v>83.3333333333333</v>
      </c>
      <c r="K89" s="13">
        <v>91.607000795544906</v>
      </c>
      <c r="L89" s="13">
        <v>94.867582708529753</v>
      </c>
      <c r="M89" s="13">
        <v>105.34546834609125</v>
      </c>
      <c r="N89" s="14">
        <f t="shared" si="1"/>
        <v>89.068808883017482</v>
      </c>
    </row>
    <row r="90" spans="1:14" x14ac:dyDescent="0.25">
      <c r="A90" s="7" t="s">
        <v>392</v>
      </c>
      <c r="B90" s="9">
        <v>101.58835732497181</v>
      </c>
      <c r="C90" s="9">
        <v>195.65217391304341</v>
      </c>
      <c r="H90" s="7" t="s">
        <v>192</v>
      </c>
      <c r="I90" s="13">
        <v>125.098814229249</v>
      </c>
      <c r="J90" s="13">
        <v>133.33333333333329</v>
      </c>
      <c r="K90" s="13">
        <v>133.97800530906329</v>
      </c>
      <c r="L90" s="13">
        <v>148.1802878221321</v>
      </c>
      <c r="M90" s="13">
        <v>150.73730202075359</v>
      </c>
      <c r="N90" s="14">
        <f t="shared" si="1"/>
        <v>138.26554854290626</v>
      </c>
    </row>
    <row r="91" spans="1:14" x14ac:dyDescent="0.25">
      <c r="A91" s="7" t="s">
        <v>76</v>
      </c>
      <c r="B91" s="9">
        <v>118.4460716074387</v>
      </c>
      <c r="C91" s="9">
        <v>128.6364957226875</v>
      </c>
      <c r="H91" s="7" t="s">
        <v>213</v>
      </c>
      <c r="I91" s="13">
        <v>138.29083122444999</v>
      </c>
      <c r="J91" s="13">
        <v>147.9394152870729</v>
      </c>
      <c r="K91" s="13">
        <v>153.80612821347211</v>
      </c>
      <c r="L91" s="13">
        <v>172.92689390534986</v>
      </c>
      <c r="M91" s="13">
        <v>154.8967355096602</v>
      </c>
      <c r="N91" s="14">
        <f t="shared" si="1"/>
        <v>153.57200082800099</v>
      </c>
    </row>
    <row r="92" spans="1:14" x14ac:dyDescent="0.25">
      <c r="A92" s="7" t="s">
        <v>393</v>
      </c>
      <c r="B92" s="9"/>
      <c r="C92" s="9"/>
      <c r="H92" s="7" t="s">
        <v>49</v>
      </c>
      <c r="I92" s="13">
        <v>65.354838709677395</v>
      </c>
      <c r="J92" s="13">
        <v>73.457095352588794</v>
      </c>
      <c r="K92" s="13">
        <v>82.8125</v>
      </c>
      <c r="L92" s="13">
        <v>92.365967365967293</v>
      </c>
      <c r="M92" s="13">
        <v>97.161572052401695</v>
      </c>
      <c r="N92" s="14">
        <f t="shared" si="1"/>
        <v>82.230394696127036</v>
      </c>
    </row>
    <row r="93" spans="1:14" x14ac:dyDescent="0.25">
      <c r="A93" s="7" t="s">
        <v>394</v>
      </c>
      <c r="B93" s="9">
        <v>180.15665796344641</v>
      </c>
      <c r="C93" s="9">
        <v>127.0523846755277</v>
      </c>
      <c r="H93" s="7" t="s">
        <v>32</v>
      </c>
      <c r="I93" s="13">
        <v>77.190503892074545</v>
      </c>
      <c r="J93" s="13">
        <v>84.081196581196551</v>
      </c>
      <c r="K93" s="13">
        <v>89.007841053181096</v>
      </c>
      <c r="L93" s="13">
        <v>98.884381338742301</v>
      </c>
      <c r="M93" s="13">
        <v>99.935343920843593</v>
      </c>
      <c r="N93" s="14">
        <f t="shared" si="1"/>
        <v>89.81985335720762</v>
      </c>
    </row>
    <row r="94" spans="1:14" x14ac:dyDescent="0.25">
      <c r="A94" s="7" t="s">
        <v>395</v>
      </c>
      <c r="B94" s="9">
        <v>145.70037137522002</v>
      </c>
      <c r="C94" s="9">
        <v>150.62080195399949</v>
      </c>
      <c r="H94" s="7" t="s">
        <v>220</v>
      </c>
      <c r="I94" s="13">
        <v>91.30488668555239</v>
      </c>
      <c r="J94" s="13">
        <v>106.44051130776791</v>
      </c>
      <c r="K94" s="13">
        <v>116.44552810886091</v>
      </c>
      <c r="L94" s="13">
        <v>114.8657629002702</v>
      </c>
      <c r="M94" s="13">
        <v>126.94353401184514</v>
      </c>
      <c r="N94" s="14">
        <f t="shared" si="1"/>
        <v>111.20004460285932</v>
      </c>
    </row>
    <row r="95" spans="1:14" x14ac:dyDescent="0.25">
      <c r="A95" s="7" t="s">
        <v>77</v>
      </c>
      <c r="B95" s="9">
        <v>114.81610604011715</v>
      </c>
      <c r="C95" s="9">
        <v>123.6881559220389</v>
      </c>
      <c r="H95" s="7" t="s">
        <v>152</v>
      </c>
      <c r="I95" s="13">
        <v>77.683615819208995</v>
      </c>
      <c r="J95" s="13">
        <v>85.608321532919206</v>
      </c>
      <c r="K95" s="13">
        <v>93.537414965986301</v>
      </c>
      <c r="L95" s="13">
        <v>100.4905522298273</v>
      </c>
      <c r="M95" s="13">
        <v>114.5462605115253</v>
      </c>
      <c r="N95" s="14">
        <f t="shared" si="1"/>
        <v>94.373233011893419</v>
      </c>
    </row>
    <row r="96" spans="1:14" x14ac:dyDescent="0.25">
      <c r="A96" s="7" t="s">
        <v>396</v>
      </c>
      <c r="B96" s="9"/>
      <c r="C96" s="9"/>
      <c r="H96" s="7" t="s">
        <v>79</v>
      </c>
      <c r="I96" s="13">
        <v>87.931680354695104</v>
      </c>
      <c r="J96" s="13">
        <v>98.794243485025206</v>
      </c>
      <c r="K96" s="13">
        <v>110.83306831191956</v>
      </c>
      <c r="L96" s="13">
        <v>128.0276768241543</v>
      </c>
      <c r="M96" s="13">
        <v>139.53084982537831</v>
      </c>
      <c r="N96" s="14">
        <f t="shared" si="1"/>
        <v>113.0235037602345</v>
      </c>
    </row>
    <row r="97" spans="1:14" x14ac:dyDescent="0.25">
      <c r="A97" s="7" t="s">
        <v>397</v>
      </c>
      <c r="B97" s="9">
        <v>85.125698324022295</v>
      </c>
      <c r="C97" s="9">
        <v>125.8064516129032</v>
      </c>
      <c r="H97" s="7" t="s">
        <v>335</v>
      </c>
      <c r="I97" s="13">
        <v>77.700819934661411</v>
      </c>
      <c r="J97" s="13">
        <v>84.683190215977049</v>
      </c>
      <c r="K97" s="13">
        <v>90.909090909090907</v>
      </c>
      <c r="L97" s="13">
        <v>100.1838235294117</v>
      </c>
      <c r="M97" s="13">
        <v>107.0081549439347</v>
      </c>
      <c r="N97" s="14">
        <f t="shared" si="1"/>
        <v>92.097015906615155</v>
      </c>
    </row>
    <row r="98" spans="1:14" x14ac:dyDescent="0.25">
      <c r="A98" s="7" t="s">
        <v>398</v>
      </c>
      <c r="B98" s="9">
        <v>148.2219013695576</v>
      </c>
      <c r="C98" s="9">
        <v>164.07757117954674</v>
      </c>
      <c r="H98" s="7" t="s">
        <v>233</v>
      </c>
      <c r="I98" s="13">
        <v>77.825074269275547</v>
      </c>
      <c r="J98" s="13">
        <v>95.988488395208947</v>
      </c>
      <c r="K98" s="13">
        <v>99.045373473349144</v>
      </c>
      <c r="L98" s="13">
        <v>103.4648700673724</v>
      </c>
      <c r="M98" s="13">
        <v>109.7775</v>
      </c>
      <c r="N98" s="14">
        <f t="shared" si="1"/>
        <v>97.220261241041229</v>
      </c>
    </row>
    <row r="99" spans="1:14" x14ac:dyDescent="0.25">
      <c r="A99" s="7" t="s">
        <v>399</v>
      </c>
      <c r="B99" s="9"/>
      <c r="C99" s="9"/>
      <c r="H99" s="7" t="s">
        <v>170</v>
      </c>
      <c r="I99" s="13">
        <v>149.13232104121471</v>
      </c>
      <c r="J99" s="13">
        <v>148.26671228218078</v>
      </c>
      <c r="K99" s="13">
        <v>153.83412341314477</v>
      </c>
      <c r="L99" s="13">
        <v>155.42224014947044</v>
      </c>
      <c r="M99" s="13">
        <v>161.93477851083881</v>
      </c>
      <c r="N99" s="14">
        <f t="shared" si="1"/>
        <v>153.71803507936991</v>
      </c>
    </row>
    <row r="100" spans="1:14" x14ac:dyDescent="0.25">
      <c r="A100" s="7" t="s">
        <v>400</v>
      </c>
      <c r="B100" s="9">
        <v>136.83431952662721</v>
      </c>
      <c r="C100" s="9">
        <v>137.692716640085</v>
      </c>
      <c r="H100" s="7" t="s">
        <v>138</v>
      </c>
      <c r="I100" s="13">
        <v>72.885531398623499</v>
      </c>
      <c r="J100" s="13">
        <v>76.741440377803997</v>
      </c>
      <c r="K100" s="13">
        <v>93.516924842226004</v>
      </c>
      <c r="L100" s="13">
        <v>99.446749301747104</v>
      </c>
      <c r="M100" s="13">
        <v>107.6630778974034</v>
      </c>
      <c r="N100" s="14">
        <f t="shared" si="1"/>
        <v>90.0507447635608</v>
      </c>
    </row>
    <row r="101" spans="1:14" x14ac:dyDescent="0.25">
      <c r="A101" s="7" t="s">
        <v>401</v>
      </c>
      <c r="B101" s="9">
        <v>158.10210876803549</v>
      </c>
      <c r="C101" s="9">
        <v>109.43248532289626</v>
      </c>
      <c r="H101" s="7" t="s">
        <v>33</v>
      </c>
      <c r="I101" s="13">
        <v>73.998257839721205</v>
      </c>
      <c r="J101" s="13">
        <v>84.163898117386395</v>
      </c>
      <c r="K101" s="13">
        <v>93.473204812716247</v>
      </c>
      <c r="L101" s="13">
        <v>95.348144233662197</v>
      </c>
      <c r="M101" s="13">
        <v>105.1192842942345</v>
      </c>
      <c r="N101" s="14">
        <f t="shared" si="1"/>
        <v>90.420557859544104</v>
      </c>
    </row>
    <row r="102" spans="1:14" x14ac:dyDescent="0.25">
      <c r="A102" s="7" t="s">
        <v>402</v>
      </c>
      <c r="B102" s="9"/>
      <c r="C102" s="9"/>
      <c r="H102" s="7" t="s">
        <v>225</v>
      </c>
      <c r="I102" s="13">
        <v>147.41634623296119</v>
      </c>
      <c r="J102" s="13">
        <v>158.3230304427083</v>
      </c>
      <c r="K102" s="13">
        <v>168.00214018191545</v>
      </c>
      <c r="L102" s="13">
        <v>172.24063620232556</v>
      </c>
      <c r="M102" s="13">
        <v>177.7601090413448</v>
      </c>
      <c r="N102" s="14">
        <f t="shared" si="1"/>
        <v>164.74845242025108</v>
      </c>
    </row>
    <row r="103" spans="1:14" x14ac:dyDescent="0.25">
      <c r="A103" s="7" t="s">
        <v>79</v>
      </c>
      <c r="B103" s="9">
        <v>139.53084982537831</v>
      </c>
      <c r="C103" s="9">
        <v>155.12329670762441</v>
      </c>
      <c r="H103" s="7" t="s">
        <v>255</v>
      </c>
      <c r="I103" s="13">
        <v>75.324819603444951</v>
      </c>
      <c r="J103" s="13">
        <v>82.477435418611805</v>
      </c>
      <c r="K103" s="13">
        <v>91.2483596609801</v>
      </c>
      <c r="L103" s="13">
        <v>101.14863472580345</v>
      </c>
      <c r="M103" s="13">
        <v>103.57812312275524</v>
      </c>
      <c r="N103" s="14">
        <f t="shared" si="1"/>
        <v>90.755474506319104</v>
      </c>
    </row>
    <row r="104" spans="1:14" x14ac:dyDescent="0.25">
      <c r="A104" s="7" t="s">
        <v>81</v>
      </c>
      <c r="B104" s="9">
        <v>190.45026142746599</v>
      </c>
      <c r="C104" s="9">
        <v>221.4881780250347</v>
      </c>
      <c r="H104" s="7" t="s">
        <v>195</v>
      </c>
      <c r="I104" s="13">
        <v>82.971800433839405</v>
      </c>
      <c r="J104" s="13">
        <v>86.560186988702696</v>
      </c>
      <c r="K104" s="13">
        <v>90.76100713120934</v>
      </c>
      <c r="L104" s="13">
        <v>93.277880571909151</v>
      </c>
      <c r="M104" s="13">
        <v>103.0591775325977</v>
      </c>
      <c r="N104" s="14">
        <f t="shared" si="1"/>
        <v>91.326010531651647</v>
      </c>
    </row>
    <row r="105" spans="1:14" x14ac:dyDescent="0.25">
      <c r="A105" s="7" t="s">
        <v>403</v>
      </c>
      <c r="B105" s="9">
        <v>81.954498448810696</v>
      </c>
      <c r="C105" s="9">
        <v>93.904411764705856</v>
      </c>
    </row>
    <row r="106" spans="1:14" x14ac:dyDescent="0.25">
      <c r="A106" s="7" t="s">
        <v>83</v>
      </c>
      <c r="B106" s="9">
        <v>128.4883720930232</v>
      </c>
      <c r="C106" s="9">
        <v>134.9674216568414</v>
      </c>
    </row>
    <row r="107" spans="1:14" x14ac:dyDescent="0.25">
      <c r="A107" s="7" t="s">
        <v>85</v>
      </c>
      <c r="B107" s="9">
        <v>135.69767441860461</v>
      </c>
      <c r="C107" s="9">
        <v>146.68326426437739</v>
      </c>
    </row>
    <row r="108" spans="1:14" x14ac:dyDescent="0.25">
      <c r="A108" s="7" t="s">
        <v>404</v>
      </c>
      <c r="B108" s="9"/>
      <c r="C108" s="9"/>
    </row>
    <row r="109" spans="1:14" x14ac:dyDescent="0.25">
      <c r="A109" s="7" t="s">
        <v>405</v>
      </c>
      <c r="B109" s="9">
        <v>149.9202906483483</v>
      </c>
      <c r="C109" s="9">
        <v>149.33333333333329</v>
      </c>
    </row>
    <row r="110" spans="1:14" x14ac:dyDescent="0.25">
      <c r="A110" s="7" t="s">
        <v>406</v>
      </c>
      <c r="B110" s="9">
        <v>138.09753742153541</v>
      </c>
      <c r="C110" s="9">
        <v>105.8524173027989</v>
      </c>
    </row>
    <row r="111" spans="1:14" x14ac:dyDescent="0.25">
      <c r="A111" s="7" t="s">
        <v>407</v>
      </c>
      <c r="B111" s="9"/>
      <c r="C111" s="9"/>
    </row>
    <row r="112" spans="1:14" x14ac:dyDescent="0.25">
      <c r="A112" s="7" t="s">
        <v>408</v>
      </c>
      <c r="B112" s="9">
        <v>175.51336505166569</v>
      </c>
      <c r="C112" s="9">
        <v>158.33333333333329</v>
      </c>
    </row>
    <row r="113" spans="1:3" x14ac:dyDescent="0.25">
      <c r="A113" s="7" t="s">
        <v>409</v>
      </c>
      <c r="B113" s="9"/>
      <c r="C113" s="9">
        <v>195.65217391304341</v>
      </c>
    </row>
    <row r="114" spans="1:3" x14ac:dyDescent="0.25">
      <c r="A114" s="7" t="s">
        <v>87</v>
      </c>
      <c r="B114" s="9">
        <v>125.67339958664294</v>
      </c>
      <c r="C114" s="9">
        <v>132.1275291232372</v>
      </c>
    </row>
    <row r="115" spans="1:3" x14ac:dyDescent="0.25">
      <c r="A115" s="7" t="s">
        <v>410</v>
      </c>
      <c r="B115" s="9"/>
      <c r="C115" s="9"/>
    </row>
    <row r="116" spans="1:3" x14ac:dyDescent="0.25">
      <c r="A116" s="7" t="s">
        <v>88</v>
      </c>
      <c r="B116" s="9">
        <v>121.3592233009708</v>
      </c>
      <c r="C116" s="9">
        <v>126.1363636363636</v>
      </c>
    </row>
    <row r="117" spans="1:3" x14ac:dyDescent="0.25">
      <c r="A117" s="7" t="s">
        <v>411</v>
      </c>
      <c r="B117" s="9"/>
      <c r="C117" s="9"/>
    </row>
    <row r="118" spans="1:3" x14ac:dyDescent="0.25">
      <c r="A118" s="7" t="s">
        <v>412</v>
      </c>
      <c r="B118" s="9">
        <v>132.08953373015865</v>
      </c>
      <c r="C118" s="9">
        <v>143.0907604251839</v>
      </c>
    </row>
    <row r="119" spans="1:3" x14ac:dyDescent="0.25">
      <c r="A119" s="7" t="s">
        <v>413</v>
      </c>
      <c r="B119" s="9"/>
      <c r="C119" s="9">
        <v>160.7026675341574</v>
      </c>
    </row>
    <row r="120" spans="1:3" x14ac:dyDescent="0.25">
      <c r="A120" s="7" t="s">
        <v>89</v>
      </c>
      <c r="B120" s="9">
        <v>136.87609092409787</v>
      </c>
      <c r="C120" s="9">
        <v>143.1658562938951</v>
      </c>
    </row>
    <row r="121" spans="1:3" x14ac:dyDescent="0.25">
      <c r="A121" s="7" t="s">
        <v>91</v>
      </c>
      <c r="B121" s="9">
        <v>180.2851658897724</v>
      </c>
      <c r="C121" s="9">
        <v>185.27000964320149</v>
      </c>
    </row>
    <row r="122" spans="1:3" x14ac:dyDescent="0.25">
      <c r="A122" s="7" t="s">
        <v>414</v>
      </c>
      <c r="B122" s="9">
        <v>98.278985507246304</v>
      </c>
      <c r="C122" s="9">
        <v>85.855646100116402</v>
      </c>
    </row>
    <row r="123" spans="1:3" x14ac:dyDescent="0.25">
      <c r="A123" s="7" t="s">
        <v>93</v>
      </c>
      <c r="B123" s="9">
        <v>105.7602487918795</v>
      </c>
      <c r="C123" s="9">
        <v>114.4692359702501</v>
      </c>
    </row>
    <row r="124" spans="1:3" x14ac:dyDescent="0.25">
      <c r="A124" s="7" t="s">
        <v>415</v>
      </c>
      <c r="B124" s="9"/>
      <c r="C124" s="9"/>
    </row>
    <row r="125" spans="1:3" x14ac:dyDescent="0.25">
      <c r="A125" s="7" t="s">
        <v>95</v>
      </c>
      <c r="B125" s="9">
        <v>114.2307692307692</v>
      </c>
      <c r="C125" s="9">
        <v>121.44859813084111</v>
      </c>
    </row>
    <row r="126" spans="1:3" x14ac:dyDescent="0.25">
      <c r="A126" s="7" t="s">
        <v>416</v>
      </c>
      <c r="B126" s="9">
        <v>93.78145227839704</v>
      </c>
      <c r="C126" s="9">
        <v>100</v>
      </c>
    </row>
    <row r="127" spans="1:3" x14ac:dyDescent="0.25">
      <c r="A127" s="7" t="s">
        <v>417</v>
      </c>
      <c r="B127" s="9"/>
      <c r="C127" s="9"/>
    </row>
    <row r="128" spans="1:3" x14ac:dyDescent="0.25">
      <c r="A128" s="7" t="s">
        <v>418</v>
      </c>
      <c r="B128" s="9">
        <v>69.662081818464856</v>
      </c>
      <c r="C128" s="9">
        <v>68.468098772480701</v>
      </c>
    </row>
    <row r="129" spans="1:3" x14ac:dyDescent="0.25">
      <c r="A129" s="7" t="s">
        <v>419</v>
      </c>
      <c r="B129" s="9">
        <v>83.8888888888888</v>
      </c>
      <c r="C129" s="9">
        <v>98.618421052631504</v>
      </c>
    </row>
    <row r="130" spans="1:3" x14ac:dyDescent="0.25">
      <c r="A130" s="7" t="s">
        <v>420</v>
      </c>
      <c r="B130" s="9"/>
      <c r="C130" s="9">
        <v>103.2467532467532</v>
      </c>
    </row>
    <row r="131" spans="1:3" x14ac:dyDescent="0.25">
      <c r="A131" s="7" t="s">
        <v>421</v>
      </c>
      <c r="B131" s="9">
        <v>115.2600170502983</v>
      </c>
      <c r="C131" s="9">
        <v>136.9839476813317</v>
      </c>
    </row>
    <row r="132" spans="1:3" x14ac:dyDescent="0.25">
      <c r="A132" s="7" t="s">
        <v>422</v>
      </c>
      <c r="B132" s="9">
        <v>134.55328310010759</v>
      </c>
      <c r="C132" s="9"/>
    </row>
    <row r="133" spans="1:3" x14ac:dyDescent="0.25">
      <c r="A133" s="7" t="s">
        <v>423</v>
      </c>
      <c r="B133" s="9"/>
      <c r="C133" s="9"/>
    </row>
    <row r="134" spans="1:3" x14ac:dyDescent="0.25">
      <c r="A134" s="7" t="s">
        <v>424</v>
      </c>
      <c r="B134" s="9">
        <v>189.9757477768795</v>
      </c>
      <c r="C134" s="9">
        <v>213.9830508474576</v>
      </c>
    </row>
    <row r="135" spans="1:3" x14ac:dyDescent="0.25">
      <c r="A135" s="7" t="s">
        <v>97</v>
      </c>
      <c r="B135" s="9">
        <v>245.31395913488473</v>
      </c>
      <c r="C135" s="9">
        <v>305.44082101966922</v>
      </c>
    </row>
    <row r="136" spans="1:3" x14ac:dyDescent="0.25">
      <c r="A136" s="7" t="s">
        <v>99</v>
      </c>
      <c r="B136" s="9">
        <v>144.7619047619047</v>
      </c>
      <c r="C136" s="9">
        <v>155.88235294117641</v>
      </c>
    </row>
    <row r="137" spans="1:3" x14ac:dyDescent="0.25">
      <c r="A137" s="7" t="s">
        <v>101</v>
      </c>
      <c r="B137" s="9"/>
      <c r="C137" s="9"/>
    </row>
    <row r="138" spans="1:3" x14ac:dyDescent="0.25">
      <c r="A138" s="7" t="s">
        <v>103</v>
      </c>
      <c r="B138" s="9">
        <v>114.7610921501706</v>
      </c>
      <c r="C138" s="9">
        <v>123.001526809976</v>
      </c>
    </row>
    <row r="139" spans="1:3" x14ac:dyDescent="0.25">
      <c r="A139" s="7" t="s">
        <v>425</v>
      </c>
      <c r="B139" s="9"/>
      <c r="C139" s="9"/>
    </row>
    <row r="140" spans="1:3" x14ac:dyDescent="0.25">
      <c r="A140" s="7" t="s">
        <v>426</v>
      </c>
      <c r="B140" s="9">
        <v>134.43424004899674</v>
      </c>
      <c r="C140" s="9">
        <v>117.07328216374265</v>
      </c>
    </row>
    <row r="141" spans="1:3" x14ac:dyDescent="0.25">
      <c r="A141" s="7" t="s">
        <v>427</v>
      </c>
      <c r="B141" s="9"/>
      <c r="C141" s="9"/>
    </row>
    <row r="142" spans="1:3" x14ac:dyDescent="0.25">
      <c r="A142" s="7" t="s">
        <v>428</v>
      </c>
      <c r="B142" s="9"/>
      <c r="C142" s="9"/>
    </row>
    <row r="143" spans="1:3" x14ac:dyDescent="0.25">
      <c r="A143" s="7" t="s">
        <v>104</v>
      </c>
      <c r="B143" s="9">
        <v>118.3971774193548</v>
      </c>
      <c r="C143" s="9">
        <v>124.02480992396954</v>
      </c>
    </row>
    <row r="144" spans="1:3" x14ac:dyDescent="0.25">
      <c r="A144" s="7" t="s">
        <v>429</v>
      </c>
      <c r="B144" s="9">
        <v>130.07164404223221</v>
      </c>
      <c r="C144" s="9">
        <v>86.2630208333333</v>
      </c>
    </row>
    <row r="145" spans="1:3" x14ac:dyDescent="0.25">
      <c r="A145" s="7" t="s">
        <v>430</v>
      </c>
      <c r="B145" s="9">
        <v>103.7057522123893</v>
      </c>
      <c r="C145" s="9">
        <v>135.5013550135501</v>
      </c>
    </row>
    <row r="146" spans="1:3" x14ac:dyDescent="0.25">
      <c r="A146" s="7" t="s">
        <v>431</v>
      </c>
      <c r="B146" s="9">
        <v>185.2285569719696</v>
      </c>
      <c r="C146" s="9">
        <v>127.79075309818876</v>
      </c>
    </row>
    <row r="147" spans="1:3" x14ac:dyDescent="0.25">
      <c r="A147" s="7" t="s">
        <v>432</v>
      </c>
      <c r="B147" s="9"/>
      <c r="C147" s="9">
        <v>150.62334217506626</v>
      </c>
    </row>
    <row r="148" spans="1:3" x14ac:dyDescent="0.25">
      <c r="A148" s="7" t="s">
        <v>106</v>
      </c>
      <c r="B148" s="9">
        <v>107.03250270855901</v>
      </c>
      <c r="C148" s="9">
        <v>118.43575418994411</v>
      </c>
    </row>
    <row r="149" spans="1:3" x14ac:dyDescent="0.25">
      <c r="A149" s="7" t="s">
        <v>108</v>
      </c>
      <c r="B149" s="9">
        <v>111.77753544165751</v>
      </c>
      <c r="C149" s="9">
        <v>155.69569523655514</v>
      </c>
    </row>
    <row r="150" spans="1:3" x14ac:dyDescent="0.25">
      <c r="A150" s="7" t="s">
        <v>433</v>
      </c>
      <c r="B150" s="9"/>
      <c r="C150" s="9"/>
    </row>
    <row r="151" spans="1:3" x14ac:dyDescent="0.25">
      <c r="A151" s="7" t="s">
        <v>434</v>
      </c>
      <c r="B151" s="9">
        <v>107.1428571428571</v>
      </c>
      <c r="C151" s="9"/>
    </row>
    <row r="152" spans="1:3" x14ac:dyDescent="0.25">
      <c r="A152" s="7" t="s">
        <v>435</v>
      </c>
      <c r="B152" s="9">
        <v>88.685388685388602</v>
      </c>
      <c r="C152" s="9">
        <v>79.767386236541697</v>
      </c>
    </row>
    <row r="153" spans="1:3" x14ac:dyDescent="0.25">
      <c r="A153" s="7" t="s">
        <v>436</v>
      </c>
      <c r="B153" s="9"/>
      <c r="C153" s="9">
        <v>111.4953100383561</v>
      </c>
    </row>
    <row r="154" spans="1:3" x14ac:dyDescent="0.25">
      <c r="A154" s="7" t="s">
        <v>110</v>
      </c>
      <c r="B154" s="9">
        <v>138.26561356486366</v>
      </c>
      <c r="C154" s="9">
        <v>147.8873239436619</v>
      </c>
    </row>
    <row r="155" spans="1:3" x14ac:dyDescent="0.25">
      <c r="A155" s="7" t="s">
        <v>437</v>
      </c>
      <c r="B155" s="9"/>
      <c r="C155" s="9"/>
    </row>
    <row r="156" spans="1:3" x14ac:dyDescent="0.25">
      <c r="A156" s="7" t="s">
        <v>438</v>
      </c>
      <c r="B156" s="9"/>
      <c r="C156" s="9"/>
    </row>
    <row r="157" spans="1:3" x14ac:dyDescent="0.25">
      <c r="A157" s="7" t="s">
        <v>439</v>
      </c>
      <c r="B157" s="9">
        <v>136.0057172557172</v>
      </c>
      <c r="C157" s="9">
        <v>110.57692307692299</v>
      </c>
    </row>
    <row r="158" spans="1:3" x14ac:dyDescent="0.25">
      <c r="A158" s="7" t="s">
        <v>111</v>
      </c>
      <c r="B158" s="9">
        <v>154.7887778136085</v>
      </c>
      <c r="C158" s="9">
        <v>153.45492809540511</v>
      </c>
    </row>
    <row r="159" spans="1:3" x14ac:dyDescent="0.25">
      <c r="A159" s="7" t="s">
        <v>440</v>
      </c>
      <c r="B159" s="9"/>
      <c r="C159" s="9"/>
    </row>
    <row r="160" spans="1:3" x14ac:dyDescent="0.25">
      <c r="A160" s="7" t="s">
        <v>441</v>
      </c>
      <c r="B160" s="9"/>
      <c r="C160" s="9"/>
    </row>
    <row r="161" spans="1:3" x14ac:dyDescent="0.25">
      <c r="A161" s="7" t="s">
        <v>113</v>
      </c>
      <c r="B161" s="9">
        <v>131.87390542907181</v>
      </c>
      <c r="C161" s="9">
        <v>145.01448670094746</v>
      </c>
    </row>
    <row r="162" spans="1:3" x14ac:dyDescent="0.25">
      <c r="A162" s="7" t="s">
        <v>442</v>
      </c>
      <c r="B162" s="9">
        <v>147.14285714285711</v>
      </c>
      <c r="C162" s="9">
        <v>121.2948517940717</v>
      </c>
    </row>
    <row r="163" spans="1:3" x14ac:dyDescent="0.25">
      <c r="A163" s="7" t="s">
        <v>115</v>
      </c>
      <c r="B163" s="9">
        <v>341.4681568957032</v>
      </c>
      <c r="C163" s="9">
        <v>357.6401588290081</v>
      </c>
    </row>
    <row r="164" spans="1:3" x14ac:dyDescent="0.25">
      <c r="A164" s="7" t="s">
        <v>443</v>
      </c>
      <c r="B164" s="9">
        <v>163.04347826086951</v>
      </c>
      <c r="C164" s="9">
        <v>134.61538461538461</v>
      </c>
    </row>
    <row r="165" spans="1:3" x14ac:dyDescent="0.25">
      <c r="A165" s="7" t="s">
        <v>444</v>
      </c>
      <c r="B165" s="9">
        <v>88.244123931623903</v>
      </c>
      <c r="C165" s="9">
        <v>132.25344946114689</v>
      </c>
    </row>
    <row r="166" spans="1:3" x14ac:dyDescent="0.25">
      <c r="A166" s="7" t="s">
        <v>117</v>
      </c>
      <c r="B166" s="9">
        <v>120.1059201815774</v>
      </c>
      <c r="C166" s="9">
        <v>126.4783180026281</v>
      </c>
    </row>
    <row r="167" spans="1:3" x14ac:dyDescent="0.25">
      <c r="A167" s="7" t="s">
        <v>119</v>
      </c>
      <c r="B167" s="9">
        <v>107.55258126195019</v>
      </c>
      <c r="C167" s="9">
        <v>118.14672749781749</v>
      </c>
    </row>
    <row r="168" spans="1:3" x14ac:dyDescent="0.25">
      <c r="A168" s="7" t="s">
        <v>445</v>
      </c>
      <c r="B168" s="9"/>
      <c r="C168" s="9"/>
    </row>
    <row r="169" spans="1:3" x14ac:dyDescent="0.25">
      <c r="A169" s="7" t="s">
        <v>120</v>
      </c>
      <c r="B169" s="9">
        <v>94.707520891364894</v>
      </c>
      <c r="C169" s="9">
        <v>102.2196261682242</v>
      </c>
    </row>
    <row r="170" spans="1:3" x14ac:dyDescent="0.25">
      <c r="A170" s="7" t="s">
        <v>446</v>
      </c>
      <c r="B170" s="9">
        <v>174.6293245469522</v>
      </c>
      <c r="C170" s="9">
        <v>191.32803758906203</v>
      </c>
    </row>
    <row r="171" spans="1:3" x14ac:dyDescent="0.25">
      <c r="A171" s="7" t="s">
        <v>122</v>
      </c>
      <c r="B171" s="9">
        <v>116.62480787709835</v>
      </c>
      <c r="C171" s="9">
        <v>124.94463136268105</v>
      </c>
    </row>
    <row r="172" spans="1:3" x14ac:dyDescent="0.25">
      <c r="A172" s="7" t="s">
        <v>447</v>
      </c>
      <c r="B172" s="9">
        <v>128.64331042821195</v>
      </c>
      <c r="C172" s="9">
        <v>138.79925412804408</v>
      </c>
    </row>
    <row r="173" spans="1:3" x14ac:dyDescent="0.25">
      <c r="A173" s="7" t="s">
        <v>448</v>
      </c>
      <c r="B173" s="9">
        <v>189.546237794371</v>
      </c>
      <c r="C173" s="9"/>
    </row>
    <row r="174" spans="1:3" x14ac:dyDescent="0.25">
      <c r="A174" s="7" t="s">
        <v>123</v>
      </c>
      <c r="B174" s="9">
        <v>131.75227879121002</v>
      </c>
      <c r="C174" s="9">
        <v>124.1135915955351</v>
      </c>
    </row>
    <row r="175" spans="1:3" x14ac:dyDescent="0.25">
      <c r="A175" s="7" t="s">
        <v>449</v>
      </c>
      <c r="B175" s="9">
        <v>117.54807692307685</v>
      </c>
      <c r="C175" s="9">
        <v>118.3431952662721</v>
      </c>
    </row>
    <row r="176" spans="1:3" x14ac:dyDescent="0.25">
      <c r="A176" s="7" t="s">
        <v>450</v>
      </c>
      <c r="B176" s="9"/>
      <c r="C176" s="9"/>
    </row>
    <row r="177" spans="1:3" x14ac:dyDescent="0.25">
      <c r="A177" s="7" t="s">
        <v>451</v>
      </c>
      <c r="B177" s="9"/>
      <c r="C177" s="9"/>
    </row>
    <row r="178" spans="1:3" x14ac:dyDescent="0.25">
      <c r="A178" s="7" t="s">
        <v>452</v>
      </c>
      <c r="B178" s="9">
        <v>71.0555555555555</v>
      </c>
      <c r="C178" s="9">
        <v>715</v>
      </c>
    </row>
    <row r="179" spans="1:3" x14ac:dyDescent="0.25">
      <c r="A179" s="7" t="s">
        <v>124</v>
      </c>
      <c r="B179" s="9">
        <v>108.31586303284411</v>
      </c>
      <c r="C179" s="9">
        <v>115.2941176470588</v>
      </c>
    </row>
    <row r="180" spans="1:3" x14ac:dyDescent="0.25">
      <c r="A180" s="7" t="s">
        <v>453</v>
      </c>
      <c r="B180" s="9"/>
      <c r="C180" s="9"/>
    </row>
    <row r="181" spans="1:3" x14ac:dyDescent="0.25">
      <c r="A181" s="7" t="s">
        <v>454</v>
      </c>
      <c r="B181" s="9">
        <v>93.910012674271201</v>
      </c>
      <c r="C181" s="9">
        <v>120.46827794561931</v>
      </c>
    </row>
    <row r="182" spans="1:3" x14ac:dyDescent="0.25">
      <c r="A182" s="7" t="s">
        <v>455</v>
      </c>
      <c r="B182" s="9">
        <v>138.99292309045995</v>
      </c>
      <c r="C182" s="9">
        <v>172.8504672897196</v>
      </c>
    </row>
    <row r="183" spans="1:3" x14ac:dyDescent="0.25">
      <c r="A183" s="7" t="s">
        <v>456</v>
      </c>
      <c r="B183" s="9"/>
      <c r="C183" s="9"/>
    </row>
    <row r="184" spans="1:3" x14ac:dyDescent="0.25">
      <c r="A184" s="7" t="s">
        <v>457</v>
      </c>
      <c r="B184" s="9"/>
      <c r="C184" s="9"/>
    </row>
    <row r="185" spans="1:3" x14ac:dyDescent="0.25">
      <c r="A185" s="7" t="s">
        <v>458</v>
      </c>
      <c r="B185" s="9"/>
      <c r="C185" s="9"/>
    </row>
    <row r="186" spans="1:3" x14ac:dyDescent="0.25">
      <c r="A186" s="7" t="s">
        <v>126</v>
      </c>
      <c r="B186" s="9">
        <v>51.0948905109489</v>
      </c>
      <c r="C186" s="9">
        <v>76.972581417624497</v>
      </c>
    </row>
    <row r="187" spans="1:3" x14ac:dyDescent="0.25">
      <c r="A187" s="7" t="s">
        <v>459</v>
      </c>
      <c r="B187" s="9">
        <v>128.6975717439293</v>
      </c>
      <c r="C187" s="9">
        <v>131.52486642005749</v>
      </c>
    </row>
    <row r="188" spans="1:3" x14ac:dyDescent="0.25">
      <c r="A188" s="7" t="s">
        <v>128</v>
      </c>
      <c r="B188" s="9">
        <v>134.60254645560906</v>
      </c>
      <c r="C188" s="9">
        <v>137.51987281399039</v>
      </c>
    </row>
    <row r="189" spans="1:3" x14ac:dyDescent="0.25">
      <c r="A189" s="7" t="s">
        <v>460</v>
      </c>
      <c r="B189" s="9">
        <v>115.2251184834123</v>
      </c>
      <c r="C189" s="9">
        <v>120.26775862623055</v>
      </c>
    </row>
    <row r="190" spans="1:3" x14ac:dyDescent="0.25">
      <c r="A190" s="7" t="s">
        <v>461</v>
      </c>
      <c r="B190" s="9">
        <v>93.616571549355299</v>
      </c>
      <c r="C190" s="9">
        <v>112.4263038548752</v>
      </c>
    </row>
    <row r="191" spans="1:3" x14ac:dyDescent="0.25">
      <c r="A191" s="7" t="s">
        <v>130</v>
      </c>
      <c r="B191" s="9">
        <v>122.4858135495078</v>
      </c>
      <c r="C191" s="9">
        <v>130.18185317316693</v>
      </c>
    </row>
    <row r="192" spans="1:3" x14ac:dyDescent="0.25">
      <c r="A192" s="7" t="s">
        <v>462</v>
      </c>
      <c r="B192" s="9">
        <v>122.54901960784311</v>
      </c>
      <c r="C192" s="9">
        <v>160.95238095238091</v>
      </c>
    </row>
    <row r="193" spans="1:3" x14ac:dyDescent="0.25">
      <c r="A193" s="7" t="s">
        <v>131</v>
      </c>
      <c r="B193" s="9">
        <v>118.8888888888888</v>
      </c>
      <c r="C193" s="9">
        <v>124.62859426560695</v>
      </c>
    </row>
    <row r="194" spans="1:3" x14ac:dyDescent="0.25">
      <c r="A194" s="7" t="s">
        <v>134</v>
      </c>
      <c r="B194" s="9">
        <v>148.05516341568264</v>
      </c>
      <c r="C194" s="9">
        <v>156.30417803819154</v>
      </c>
    </row>
    <row r="195" spans="1:3" x14ac:dyDescent="0.25">
      <c r="A195" s="7" t="s">
        <v>136</v>
      </c>
      <c r="B195" s="9">
        <v>121.75</v>
      </c>
      <c r="C195" s="9">
        <v>128.9398280802292</v>
      </c>
    </row>
    <row r="196" spans="1:3" x14ac:dyDescent="0.25">
      <c r="A196" s="7" t="s">
        <v>463</v>
      </c>
      <c r="B196" s="9"/>
      <c r="C196" s="9"/>
    </row>
    <row r="197" spans="1:3" x14ac:dyDescent="0.25">
      <c r="A197" s="7" t="s">
        <v>138</v>
      </c>
      <c r="B197" s="9">
        <v>107.6630778974034</v>
      </c>
      <c r="C197" s="9">
        <v>121.2305084745762</v>
      </c>
    </row>
    <row r="198" spans="1:3" x14ac:dyDescent="0.25">
      <c r="A198" s="7" t="s">
        <v>464</v>
      </c>
      <c r="B198" s="9">
        <v>112.1333674655929</v>
      </c>
      <c r="C198" s="9">
        <v>108.9444444444444</v>
      </c>
    </row>
    <row r="199" spans="1:3" x14ac:dyDescent="0.25">
      <c r="A199" s="7" t="s">
        <v>465</v>
      </c>
      <c r="B199" s="9"/>
      <c r="C199" s="9"/>
    </row>
    <row r="200" spans="1:3" x14ac:dyDescent="0.25">
      <c r="A200" s="7" t="s">
        <v>466</v>
      </c>
      <c r="B200" s="9">
        <v>194.87750556792869</v>
      </c>
      <c r="C200" s="9">
        <v>140.95044997600905</v>
      </c>
    </row>
    <row r="201" spans="1:3" x14ac:dyDescent="0.25">
      <c r="A201" s="7" t="s">
        <v>139</v>
      </c>
      <c r="B201" s="9">
        <v>114.62955779674159</v>
      </c>
      <c r="C201" s="9">
        <v>121.3235294117647</v>
      </c>
    </row>
    <row r="202" spans="1:3" x14ac:dyDescent="0.25">
      <c r="A202" s="7" t="s">
        <v>467</v>
      </c>
      <c r="B202" s="9"/>
      <c r="C202" s="9"/>
    </row>
    <row r="203" spans="1:3" x14ac:dyDescent="0.25">
      <c r="A203" s="7" t="s">
        <v>468</v>
      </c>
      <c r="B203" s="9"/>
      <c r="C203" s="9"/>
    </row>
    <row r="204" spans="1:3" x14ac:dyDescent="0.25">
      <c r="A204" s="7" t="s">
        <v>469</v>
      </c>
      <c r="B204" s="9">
        <v>113.8475836431226</v>
      </c>
      <c r="C204" s="9">
        <v>126.9293257514216</v>
      </c>
    </row>
    <row r="205" spans="1:3" x14ac:dyDescent="0.25">
      <c r="A205" s="7" t="s">
        <v>470</v>
      </c>
      <c r="B205" s="9"/>
      <c r="C205" s="9"/>
    </row>
    <row r="206" spans="1:3" x14ac:dyDescent="0.25">
      <c r="A206" s="7" t="s">
        <v>140</v>
      </c>
      <c r="B206" s="9">
        <v>152.46015246015239</v>
      </c>
      <c r="C206" s="9">
        <v>158.15548780487799</v>
      </c>
    </row>
    <row r="207" spans="1:3" x14ac:dyDescent="0.25">
      <c r="A207" s="7" t="s">
        <v>471</v>
      </c>
      <c r="B207" s="9">
        <v>132.44247255226344</v>
      </c>
      <c r="C207" s="9">
        <v>133.46341526553533</v>
      </c>
    </row>
    <row r="208" spans="1:3" x14ac:dyDescent="0.25">
      <c r="A208" s="7" t="s">
        <v>145</v>
      </c>
      <c r="B208" s="9">
        <v>127.63888888888886</v>
      </c>
      <c r="C208" s="9">
        <v>144.66772151898732</v>
      </c>
    </row>
    <row r="209" spans="1:3" x14ac:dyDescent="0.25">
      <c r="A209" s="7" t="s">
        <v>147</v>
      </c>
      <c r="B209" s="9">
        <v>156.042654028436</v>
      </c>
      <c r="C209" s="9">
        <v>288.28828828828819</v>
      </c>
    </row>
    <row r="210" spans="1:3" x14ac:dyDescent="0.25">
      <c r="A210" s="7" t="s">
        <v>472</v>
      </c>
      <c r="B210" s="9">
        <v>138.8888888888888</v>
      </c>
      <c r="C210" s="9">
        <v>134.03755868544599</v>
      </c>
    </row>
    <row r="211" spans="1:3" x14ac:dyDescent="0.25">
      <c r="A211" s="7" t="s">
        <v>148</v>
      </c>
      <c r="B211" s="9">
        <v>122.40027179526905</v>
      </c>
      <c r="C211" s="9">
        <v>129.95075747690373</v>
      </c>
    </row>
    <row r="212" spans="1:3" x14ac:dyDescent="0.25">
      <c r="A212" s="7" t="s">
        <v>149</v>
      </c>
      <c r="B212" s="9">
        <v>145.4849498327759</v>
      </c>
      <c r="C212" s="9">
        <v>144.41951766685361</v>
      </c>
    </row>
    <row r="213" spans="1:3" x14ac:dyDescent="0.25">
      <c r="A213" s="7" t="s">
        <v>473</v>
      </c>
      <c r="B213" s="9">
        <v>121.00757029560195</v>
      </c>
      <c r="C213" s="9">
        <v>134.2867692786069</v>
      </c>
    </row>
    <row r="214" spans="1:3" x14ac:dyDescent="0.25">
      <c r="A214" s="7" t="s">
        <v>474</v>
      </c>
      <c r="B214" s="9"/>
      <c r="C214" s="9"/>
    </row>
    <row r="215" spans="1:3" x14ac:dyDescent="0.25">
      <c r="A215" s="7" t="s">
        <v>150</v>
      </c>
      <c r="B215" s="9">
        <v>122.7240908498499</v>
      </c>
      <c r="C215" s="9">
        <v>121.3200439795644</v>
      </c>
    </row>
    <row r="216" spans="1:3" x14ac:dyDescent="0.25">
      <c r="A216" s="7" t="s">
        <v>475</v>
      </c>
      <c r="B216" s="9"/>
      <c r="C216" s="9"/>
    </row>
    <row r="217" spans="1:3" x14ac:dyDescent="0.25">
      <c r="A217" s="7" t="s">
        <v>151</v>
      </c>
      <c r="B217" s="9">
        <v>164.86531140338627</v>
      </c>
      <c r="C217" s="9">
        <v>142.84631500329124</v>
      </c>
    </row>
    <row r="218" spans="1:3" x14ac:dyDescent="0.25">
      <c r="A218" s="7" t="s">
        <v>152</v>
      </c>
      <c r="B218" s="9">
        <v>114.5462605115253</v>
      </c>
      <c r="C218" s="9">
        <v>119.61429487864851</v>
      </c>
    </row>
    <row r="219" spans="1:3" x14ac:dyDescent="0.25">
      <c r="A219" s="7" t="s">
        <v>153</v>
      </c>
      <c r="B219" s="9">
        <v>126.30353227127421</v>
      </c>
      <c r="C219" s="9">
        <v>131.10119047619045</v>
      </c>
    </row>
    <row r="220" spans="1:3" x14ac:dyDescent="0.25">
      <c r="A220" s="7" t="s">
        <v>476</v>
      </c>
      <c r="B220" s="9">
        <v>125.14728986645716</v>
      </c>
      <c r="C220" s="9">
        <v>135.25060479663244</v>
      </c>
    </row>
    <row r="221" spans="1:3" x14ac:dyDescent="0.25">
      <c r="A221" s="7" t="s">
        <v>154</v>
      </c>
      <c r="B221" s="9">
        <v>110.96166778749151</v>
      </c>
      <c r="C221" s="9">
        <v>121.89194288324425</v>
      </c>
    </row>
    <row r="222" spans="1:3" x14ac:dyDescent="0.25">
      <c r="A222" s="7" t="s">
        <v>477</v>
      </c>
      <c r="B222" s="9">
        <v>107.6928401234982</v>
      </c>
      <c r="C222" s="9">
        <v>119.5652173913043</v>
      </c>
    </row>
    <row r="223" spans="1:3" x14ac:dyDescent="0.25">
      <c r="A223" s="7" t="s">
        <v>155</v>
      </c>
      <c r="B223" s="9">
        <v>126.17535133657044</v>
      </c>
      <c r="C223" s="9">
        <v>149.55555833635742</v>
      </c>
    </row>
    <row r="224" spans="1:3" x14ac:dyDescent="0.25">
      <c r="A224" s="7" t="s">
        <v>156</v>
      </c>
      <c r="B224" s="9"/>
      <c r="C224" s="9"/>
    </row>
    <row r="225" spans="1:3" x14ac:dyDescent="0.25">
      <c r="A225" s="7" t="s">
        <v>157</v>
      </c>
      <c r="B225" s="9">
        <v>111.36543369368195</v>
      </c>
      <c r="C225" s="9">
        <v>121.30246502331769</v>
      </c>
    </row>
    <row r="226" spans="1:3" x14ac:dyDescent="0.25">
      <c r="A226" s="7" t="s">
        <v>478</v>
      </c>
      <c r="B226" s="9">
        <v>149.65986394557819</v>
      </c>
      <c r="C226" s="9">
        <v>87.427144046627802</v>
      </c>
    </row>
    <row r="227" spans="1:3" x14ac:dyDescent="0.25">
      <c r="A227" s="7" t="s">
        <v>479</v>
      </c>
      <c r="B227" s="9"/>
      <c r="C227" s="9"/>
    </row>
    <row r="228" spans="1:3" x14ac:dyDescent="0.25">
      <c r="A228" s="7" t="s">
        <v>158</v>
      </c>
      <c r="B228" s="9">
        <v>144.69284582171935</v>
      </c>
      <c r="C228" s="9">
        <v>159.59545467073207</v>
      </c>
    </row>
    <row r="229" spans="1:3" x14ac:dyDescent="0.25">
      <c r="A229" s="7" t="s">
        <v>480</v>
      </c>
      <c r="B229" s="9">
        <v>77.894736842105203</v>
      </c>
      <c r="C229" s="9">
        <v>121.3991769547325</v>
      </c>
    </row>
    <row r="230" spans="1:3" x14ac:dyDescent="0.25">
      <c r="A230" s="7" t="s">
        <v>481</v>
      </c>
      <c r="B230" s="9">
        <v>58.649093904448101</v>
      </c>
      <c r="C230" s="9"/>
    </row>
    <row r="231" spans="1:3" x14ac:dyDescent="0.25">
      <c r="A231" s="7" t="s">
        <v>160</v>
      </c>
      <c r="B231" s="9">
        <v>125.34783448098324</v>
      </c>
      <c r="C231" s="9">
        <v>131.81818181818181</v>
      </c>
    </row>
    <row r="232" spans="1:3" x14ac:dyDescent="0.25">
      <c r="A232" s="7" t="s">
        <v>482</v>
      </c>
      <c r="B232" s="9"/>
      <c r="C232" s="9"/>
    </row>
    <row r="233" spans="1:3" x14ac:dyDescent="0.25">
      <c r="A233" s="7" t="s">
        <v>162</v>
      </c>
      <c r="B233" s="9">
        <v>113.29854166666665</v>
      </c>
      <c r="C233" s="9">
        <v>117.64705882352941</v>
      </c>
    </row>
    <row r="234" spans="1:3" x14ac:dyDescent="0.25">
      <c r="A234" s="7" t="s">
        <v>483</v>
      </c>
      <c r="B234" s="9">
        <v>151.43352315157131</v>
      </c>
      <c r="C234" s="9">
        <v>192.8286852589641</v>
      </c>
    </row>
    <row r="235" spans="1:3" x14ac:dyDescent="0.25">
      <c r="A235" s="7" t="s">
        <v>164</v>
      </c>
      <c r="B235" s="9">
        <v>119.59015483412921</v>
      </c>
      <c r="C235" s="9">
        <v>123.5431235431235</v>
      </c>
    </row>
    <row r="236" spans="1:3" x14ac:dyDescent="0.25">
      <c r="A236" s="7" t="s">
        <v>484</v>
      </c>
      <c r="B236" s="9"/>
      <c r="C236" s="9"/>
    </row>
    <row r="237" spans="1:3" x14ac:dyDescent="0.25">
      <c r="A237" s="7" t="s">
        <v>165</v>
      </c>
      <c r="B237" s="9">
        <v>113.6363636363636</v>
      </c>
      <c r="C237" s="9">
        <v>122.71991087686955</v>
      </c>
    </row>
    <row r="238" spans="1:3" x14ac:dyDescent="0.25">
      <c r="A238" s="7" t="s">
        <v>485</v>
      </c>
      <c r="B238" s="9"/>
      <c r="C238" s="9"/>
    </row>
    <row r="239" spans="1:3" x14ac:dyDescent="0.25">
      <c r="A239" s="7" t="s">
        <v>486</v>
      </c>
      <c r="B239" s="9">
        <v>150.77891961857051</v>
      </c>
      <c r="C239" s="9">
        <v>178.05383022774319</v>
      </c>
    </row>
    <row r="240" spans="1:3" x14ac:dyDescent="0.25">
      <c r="A240" s="7" t="s">
        <v>487</v>
      </c>
      <c r="B240" s="9">
        <v>150.94924556867898</v>
      </c>
      <c r="C240" s="9">
        <v>121.88479043085451</v>
      </c>
    </row>
    <row r="241" spans="1:3" x14ac:dyDescent="0.25">
      <c r="A241" s="7" t="s">
        <v>488</v>
      </c>
      <c r="B241" s="9">
        <v>90.909090909090907</v>
      </c>
      <c r="C241" s="9">
        <v>68.226120857699797</v>
      </c>
    </row>
    <row r="242" spans="1:3" x14ac:dyDescent="0.25">
      <c r="A242" s="7" t="s">
        <v>489</v>
      </c>
      <c r="B242" s="9"/>
      <c r="C242" s="9">
        <v>112.56651657797779</v>
      </c>
    </row>
    <row r="243" spans="1:3" x14ac:dyDescent="0.25">
      <c r="A243" s="7" t="s">
        <v>490</v>
      </c>
      <c r="B243" s="9">
        <v>168.55524079320111</v>
      </c>
      <c r="C243" s="9">
        <v>176.24153999851595</v>
      </c>
    </row>
    <row r="244" spans="1:3" x14ac:dyDescent="0.25">
      <c r="A244" s="7" t="s">
        <v>168</v>
      </c>
      <c r="B244" s="9">
        <v>120.68589362221431</v>
      </c>
      <c r="C244" s="9">
        <v>130.60760931289039</v>
      </c>
    </row>
    <row r="245" spans="1:3" x14ac:dyDescent="0.25">
      <c r="A245" s="7" t="s">
        <v>491</v>
      </c>
      <c r="B245" s="9"/>
      <c r="C245" s="9"/>
    </row>
    <row r="246" spans="1:3" x14ac:dyDescent="0.25">
      <c r="A246" s="7" t="s">
        <v>169</v>
      </c>
      <c r="B246" s="9">
        <v>262.59380863039394</v>
      </c>
      <c r="C246" s="9">
        <v>199.15276077572315</v>
      </c>
    </row>
    <row r="247" spans="1:3" x14ac:dyDescent="0.25">
      <c r="A247" s="7" t="s">
        <v>170</v>
      </c>
      <c r="B247" s="9">
        <v>161.93477851083881</v>
      </c>
      <c r="C247" s="9">
        <v>161.08056665667846</v>
      </c>
    </row>
    <row r="248" spans="1:3" x14ac:dyDescent="0.25">
      <c r="A248" s="7" t="s">
        <v>171</v>
      </c>
      <c r="B248" s="9">
        <v>130.3066037735849</v>
      </c>
      <c r="C248" s="9"/>
    </row>
    <row r="249" spans="1:3" x14ac:dyDescent="0.25">
      <c r="A249" s="7" t="s">
        <v>173</v>
      </c>
      <c r="B249" s="9">
        <v>143.7125748502994</v>
      </c>
      <c r="C249" s="9">
        <v>146.62629757785459</v>
      </c>
    </row>
    <row r="250" spans="1:3" x14ac:dyDescent="0.25">
      <c r="A250" s="7" t="s">
        <v>492</v>
      </c>
      <c r="B250" s="9">
        <v>124.1408934707903</v>
      </c>
      <c r="C250" s="9">
        <v>121.43410872678194</v>
      </c>
    </row>
    <row r="251" spans="1:3" x14ac:dyDescent="0.25">
      <c r="A251" s="7" t="s">
        <v>493</v>
      </c>
      <c r="B251" s="9"/>
      <c r="C251" s="9"/>
    </row>
    <row r="252" spans="1:3" x14ac:dyDescent="0.25">
      <c r="A252" s="7" t="s">
        <v>174</v>
      </c>
      <c r="B252" s="9">
        <v>133.0503452148464</v>
      </c>
      <c r="C252" s="9">
        <v>174.07843452046478</v>
      </c>
    </row>
    <row r="253" spans="1:3" x14ac:dyDescent="0.25">
      <c r="A253" s="7" t="s">
        <v>494</v>
      </c>
      <c r="B253" s="9">
        <v>140.19337016574579</v>
      </c>
      <c r="C253" s="9">
        <v>83.748302399275602</v>
      </c>
    </row>
    <row r="254" spans="1:3" x14ac:dyDescent="0.25">
      <c r="A254" s="7" t="s">
        <v>339</v>
      </c>
      <c r="B254" s="9">
        <v>168.98148148148141</v>
      </c>
      <c r="C254" s="9">
        <v>179.90230596335491</v>
      </c>
    </row>
    <row r="255" spans="1:3" x14ac:dyDescent="0.25">
      <c r="A255" s="7" t="s">
        <v>190</v>
      </c>
      <c r="B255" s="9">
        <v>143.22178105501979</v>
      </c>
      <c r="C255" s="9">
        <v>154.38471810145927</v>
      </c>
    </row>
    <row r="256" spans="1:3" x14ac:dyDescent="0.25">
      <c r="A256" s="7" t="s">
        <v>191</v>
      </c>
      <c r="B256" s="9">
        <v>335.4632587859424</v>
      </c>
      <c r="C256" s="9">
        <v>349.53111679454389</v>
      </c>
    </row>
    <row r="257" spans="1:3" x14ac:dyDescent="0.25">
      <c r="A257" s="7" t="s">
        <v>192</v>
      </c>
      <c r="B257" s="9">
        <v>150.73730202075359</v>
      </c>
      <c r="C257" s="9">
        <v>152.6784156342697</v>
      </c>
    </row>
    <row r="258" spans="1:3" x14ac:dyDescent="0.25">
      <c r="A258" s="7" t="s">
        <v>193</v>
      </c>
      <c r="B258" s="9">
        <v>109.4742606790799</v>
      </c>
      <c r="C258" s="9">
        <v>115.6198347107438</v>
      </c>
    </row>
    <row r="259" spans="1:3" x14ac:dyDescent="0.25">
      <c r="A259" s="7" t="s">
        <v>495</v>
      </c>
      <c r="B259" s="9">
        <v>113.3587786259541</v>
      </c>
      <c r="C259" s="9">
        <v>120.1431492842535</v>
      </c>
    </row>
    <row r="260" spans="1:3" x14ac:dyDescent="0.25">
      <c r="A260" s="7" t="s">
        <v>195</v>
      </c>
      <c r="B260" s="9">
        <v>103.0591775325977</v>
      </c>
      <c r="C260" s="9">
        <v>108.5327599852626</v>
      </c>
    </row>
    <row r="261" spans="1:3" x14ac:dyDescent="0.25">
      <c r="A261" s="7" t="s">
        <v>496</v>
      </c>
      <c r="B261" s="9"/>
      <c r="C261" s="9"/>
    </row>
    <row r="262" spans="1:3" x14ac:dyDescent="0.25">
      <c r="A262" s="7" t="s">
        <v>198</v>
      </c>
      <c r="B262" s="9">
        <v>131.82254253682819</v>
      </c>
      <c r="C262" s="9">
        <v>146.72403567349085</v>
      </c>
    </row>
    <row r="263" spans="1:3" x14ac:dyDescent="0.25">
      <c r="A263" s="7" t="s">
        <v>199</v>
      </c>
      <c r="B263" s="9">
        <v>119.5989650711513</v>
      </c>
      <c r="C263" s="9">
        <v>128.71165644171771</v>
      </c>
    </row>
    <row r="264" spans="1:3" x14ac:dyDescent="0.25">
      <c r="A264" s="7" t="s">
        <v>497</v>
      </c>
      <c r="B264" s="9">
        <v>147.48622993085661</v>
      </c>
      <c r="C264" s="9">
        <v>157.1340102866651</v>
      </c>
    </row>
    <row r="265" spans="1:3" x14ac:dyDescent="0.25">
      <c r="A265" s="7" t="s">
        <v>498</v>
      </c>
      <c r="B265" s="9"/>
      <c r="C265" s="9"/>
    </row>
    <row r="266" spans="1:3" x14ac:dyDescent="0.25">
      <c r="A266" s="7" t="s">
        <v>200</v>
      </c>
      <c r="B266" s="9">
        <v>125.7349011223944</v>
      </c>
      <c r="C266" s="9">
        <v>129.65207291824464</v>
      </c>
    </row>
    <row r="267" spans="1:3" x14ac:dyDescent="0.25">
      <c r="A267" s="7" t="s">
        <v>201</v>
      </c>
      <c r="B267" s="9">
        <v>97.549252191851394</v>
      </c>
      <c r="C267" s="9">
        <v>153.87812041116001</v>
      </c>
    </row>
    <row r="268" spans="1:3" x14ac:dyDescent="0.25">
      <c r="A268" s="7" t="s">
        <v>202</v>
      </c>
      <c r="B268" s="9">
        <v>116.4987405541561</v>
      </c>
      <c r="C268" s="9">
        <v>127.26401568352054</v>
      </c>
    </row>
    <row r="269" spans="1:3" x14ac:dyDescent="0.25">
      <c r="A269" s="7" t="s">
        <v>499</v>
      </c>
      <c r="B269" s="9">
        <v>139.16817530870864</v>
      </c>
      <c r="C269" s="9">
        <v>157.23053317990019</v>
      </c>
    </row>
    <row r="270" spans="1:3" x14ac:dyDescent="0.25">
      <c r="A270" s="7" t="s">
        <v>204</v>
      </c>
      <c r="B270" s="9">
        <v>109.79636763896529</v>
      </c>
      <c r="C270" s="9">
        <v>115.90798142866475</v>
      </c>
    </row>
    <row r="271" spans="1:3" x14ac:dyDescent="0.25">
      <c r="A271" s="7" t="s">
        <v>500</v>
      </c>
      <c r="B271" s="9"/>
      <c r="C271" s="9"/>
    </row>
    <row r="272" spans="1:3" x14ac:dyDescent="0.25">
      <c r="A272" s="7" t="s">
        <v>501</v>
      </c>
      <c r="B272" s="9"/>
      <c r="C272" s="9"/>
    </row>
    <row r="273" spans="1:3" x14ac:dyDescent="0.25">
      <c r="A273" s="7" t="s">
        <v>206</v>
      </c>
      <c r="B273" s="9">
        <v>106.59586323113714</v>
      </c>
      <c r="C273" s="9">
        <v>112.0495495495495</v>
      </c>
    </row>
    <row r="274" spans="1:3" x14ac:dyDescent="0.25">
      <c r="A274" s="7" t="s">
        <v>502</v>
      </c>
      <c r="B274" s="9"/>
      <c r="C274" s="9">
        <v>112.17391304347819</v>
      </c>
    </row>
    <row r="275" spans="1:3" x14ac:dyDescent="0.25">
      <c r="A275" s="7" t="s">
        <v>503</v>
      </c>
      <c r="B275" s="9"/>
      <c r="C275" s="9"/>
    </row>
    <row r="276" spans="1:3" x14ac:dyDescent="0.25">
      <c r="A276" s="7" t="s">
        <v>208</v>
      </c>
      <c r="B276" s="9"/>
      <c r="C276" s="9">
        <v>134.60370764076788</v>
      </c>
    </row>
    <row r="277" spans="1:3" x14ac:dyDescent="0.25">
      <c r="A277" s="7" t="s">
        <v>210</v>
      </c>
      <c r="B277" s="9">
        <v>108.82781298124254</v>
      </c>
      <c r="C277" s="9">
        <v>123.21146691923065</v>
      </c>
    </row>
    <row r="278" spans="1:3" x14ac:dyDescent="0.25">
      <c r="A278" s="7" t="s">
        <v>504</v>
      </c>
      <c r="B278" s="9">
        <v>114.93192660222616</v>
      </c>
      <c r="C278" s="9">
        <v>146.83249094243411</v>
      </c>
    </row>
    <row r="279" spans="1:3" x14ac:dyDescent="0.25">
      <c r="A279" s="7" t="s">
        <v>212</v>
      </c>
      <c r="B279" s="9">
        <v>105.34546834609125</v>
      </c>
      <c r="C279" s="9">
        <v>111.49478207489256</v>
      </c>
    </row>
    <row r="280" spans="1:3" x14ac:dyDescent="0.25">
      <c r="A280" s="7" t="s">
        <v>505</v>
      </c>
      <c r="B280" s="9">
        <v>127.8577138289368</v>
      </c>
      <c r="C280" s="9">
        <v>134.63268365817089</v>
      </c>
    </row>
    <row r="281" spans="1:3" x14ac:dyDescent="0.25">
      <c r="A281" s="7" t="s">
        <v>506</v>
      </c>
      <c r="B281" s="9">
        <v>95.8333333333333</v>
      </c>
      <c r="C281" s="9">
        <v>127.6056338028169</v>
      </c>
    </row>
    <row r="282" spans="1:3" x14ac:dyDescent="0.25">
      <c r="A282" s="7" t="s">
        <v>213</v>
      </c>
      <c r="B282" s="9">
        <v>154.8967355096602</v>
      </c>
      <c r="C282" s="9">
        <v>172.87234042553189</v>
      </c>
    </row>
    <row r="283" spans="1:3" x14ac:dyDescent="0.25">
      <c r="A283" s="7" t="s">
        <v>215</v>
      </c>
      <c r="B283" s="9">
        <v>115.9849300322927</v>
      </c>
      <c r="C283" s="9">
        <v>126.3918177469271</v>
      </c>
    </row>
    <row r="284" spans="1:3" x14ac:dyDescent="0.25">
      <c r="A284" s="7" t="s">
        <v>216</v>
      </c>
      <c r="B284" s="9">
        <v>110.96256684491971</v>
      </c>
      <c r="C284" s="9">
        <v>119.9739397340407</v>
      </c>
    </row>
    <row r="285" spans="1:3" x14ac:dyDescent="0.25">
      <c r="A285" s="7" t="s">
        <v>218</v>
      </c>
      <c r="B285" s="9">
        <v>101.97498354180379</v>
      </c>
      <c r="C285" s="9">
        <v>105.54107757432405</v>
      </c>
    </row>
    <row r="286" spans="1:3" x14ac:dyDescent="0.25">
      <c r="A286" s="7" t="s">
        <v>219</v>
      </c>
      <c r="B286" s="9">
        <v>124.42940038684711</v>
      </c>
      <c r="C286" s="9">
        <v>134.95575221238931</v>
      </c>
    </row>
    <row r="287" spans="1:3" x14ac:dyDescent="0.25">
      <c r="A287" s="7" t="s">
        <v>220</v>
      </c>
      <c r="B287" s="9">
        <v>126.94353401184514</v>
      </c>
      <c r="C287" s="9">
        <v>135.59675002187794</v>
      </c>
    </row>
    <row r="288" spans="1:3" x14ac:dyDescent="0.25">
      <c r="A288" s="7" t="s">
        <v>507</v>
      </c>
      <c r="B288" s="9">
        <v>121.86743085365654</v>
      </c>
      <c r="C288" s="9">
        <v>138.72832369942191</v>
      </c>
    </row>
    <row r="289" spans="1:3" x14ac:dyDescent="0.25">
      <c r="A289" s="7" t="s">
        <v>222</v>
      </c>
      <c r="B289" s="9">
        <v>122.62801753247609</v>
      </c>
      <c r="C289" s="9">
        <v>126.9246774864752</v>
      </c>
    </row>
    <row r="290" spans="1:3" x14ac:dyDescent="0.25">
      <c r="A290" s="7" t="s">
        <v>508</v>
      </c>
      <c r="B290" s="9"/>
      <c r="C290" s="9"/>
    </row>
    <row r="291" spans="1:3" x14ac:dyDescent="0.25">
      <c r="A291" s="7" t="s">
        <v>224</v>
      </c>
      <c r="B291" s="9">
        <v>119.15896345991339</v>
      </c>
      <c r="C291" s="9">
        <v>123.63423184423701</v>
      </c>
    </row>
    <row r="292" spans="1:3" x14ac:dyDescent="0.25">
      <c r="A292" s="7" t="s">
        <v>509</v>
      </c>
      <c r="B292" s="9"/>
      <c r="C292" s="9"/>
    </row>
    <row r="293" spans="1:3" x14ac:dyDescent="0.25">
      <c r="A293" s="7" t="s">
        <v>510</v>
      </c>
      <c r="B293" s="9"/>
      <c r="C293" s="9"/>
    </row>
    <row r="294" spans="1:3" x14ac:dyDescent="0.25">
      <c r="A294" s="7" t="s">
        <v>225</v>
      </c>
      <c r="B294" s="9">
        <v>177.15270481703141</v>
      </c>
      <c r="C294" s="9">
        <v>189.41350946177539</v>
      </c>
    </row>
    <row r="295" spans="1:3" x14ac:dyDescent="0.25">
      <c r="A295" s="7" t="s">
        <v>511</v>
      </c>
      <c r="B295" s="9"/>
      <c r="C295" s="9"/>
    </row>
    <row r="296" spans="1:3" x14ac:dyDescent="0.25">
      <c r="A296" s="7" t="s">
        <v>512</v>
      </c>
      <c r="B296" s="9">
        <v>116.78966789667891</v>
      </c>
      <c r="C296" s="9">
        <v>107.8515962036238</v>
      </c>
    </row>
    <row r="297" spans="1:3" x14ac:dyDescent="0.25">
      <c r="A297" s="7" t="s">
        <v>513</v>
      </c>
      <c r="B297" s="9">
        <v>102.9371397200109</v>
      </c>
      <c r="C297" s="9"/>
    </row>
    <row r="298" spans="1:3" x14ac:dyDescent="0.25">
      <c r="A298" s="7" t="s">
        <v>227</v>
      </c>
      <c r="B298" s="9">
        <v>110.3145235892691</v>
      </c>
      <c r="C298" s="9">
        <v>115.95008512174084</v>
      </c>
    </row>
    <row r="299" spans="1:3" x14ac:dyDescent="0.25">
      <c r="A299" s="7" t="s">
        <v>228</v>
      </c>
      <c r="B299" s="9">
        <v>118.7648456057007</v>
      </c>
      <c r="C299" s="9">
        <v>125.57427258805509</v>
      </c>
    </row>
    <row r="300" spans="1:3" x14ac:dyDescent="0.25">
      <c r="A300" s="7" t="s">
        <v>514</v>
      </c>
      <c r="B300" s="9">
        <v>125</v>
      </c>
      <c r="C300" s="9">
        <v>128.62318840579709</v>
      </c>
    </row>
    <row r="301" spans="1:3" x14ac:dyDescent="0.25">
      <c r="A301" s="7" t="s">
        <v>515</v>
      </c>
      <c r="B301" s="9">
        <v>166.65522220201393</v>
      </c>
      <c r="C301" s="9">
        <v>141.21338912133891</v>
      </c>
    </row>
    <row r="302" spans="1:3" x14ac:dyDescent="0.25">
      <c r="A302" s="7" t="s">
        <v>516</v>
      </c>
      <c r="B302" s="9"/>
      <c r="C302" s="9"/>
    </row>
    <row r="303" spans="1:3" x14ac:dyDescent="0.25">
      <c r="A303" s="7" t="s">
        <v>517</v>
      </c>
      <c r="B303" s="9"/>
      <c r="C303" s="9"/>
    </row>
    <row r="304" spans="1:3" x14ac:dyDescent="0.25">
      <c r="A304" s="7" t="s">
        <v>229</v>
      </c>
      <c r="B304" s="9"/>
      <c r="C304" s="9"/>
    </row>
    <row r="305" spans="1:3" x14ac:dyDescent="0.25">
      <c r="A305" s="7" t="s">
        <v>230</v>
      </c>
      <c r="B305" s="9">
        <v>132.2865006144151</v>
      </c>
      <c r="C305" s="9">
        <v>151.55912318616851</v>
      </c>
    </row>
    <row r="306" spans="1:3" x14ac:dyDescent="0.25">
      <c r="A306" s="7" t="s">
        <v>518</v>
      </c>
      <c r="B306" s="9"/>
      <c r="C306" s="9">
        <v>119.04761904761899</v>
      </c>
    </row>
    <row r="307" spans="1:3" x14ac:dyDescent="0.25">
      <c r="A307" s="7" t="s">
        <v>519</v>
      </c>
      <c r="B307" s="9">
        <v>68.345323741007107</v>
      </c>
      <c r="C307" s="9">
        <v>102.27153910497695</v>
      </c>
    </row>
    <row r="308" spans="1:3" x14ac:dyDescent="0.25">
      <c r="A308" s="7" t="s">
        <v>232</v>
      </c>
      <c r="B308" s="9">
        <v>134.51612903225799</v>
      </c>
      <c r="C308" s="9">
        <v>143.8347826086956</v>
      </c>
    </row>
    <row r="309" spans="1:3" x14ac:dyDescent="0.25">
      <c r="A309" s="7" t="s">
        <v>520</v>
      </c>
      <c r="B309" s="9">
        <v>110.96327464357199</v>
      </c>
      <c r="C309" s="9">
        <v>109.0868196131354</v>
      </c>
    </row>
    <row r="310" spans="1:3" x14ac:dyDescent="0.25">
      <c r="A310" s="7" t="s">
        <v>233</v>
      </c>
      <c r="B310" s="9">
        <v>109.7775</v>
      </c>
      <c r="C310" s="9">
        <v>115.46838335886845</v>
      </c>
    </row>
    <row r="311" spans="1:3" x14ac:dyDescent="0.25">
      <c r="A311" s="7" t="s">
        <v>521</v>
      </c>
      <c r="B311" s="9"/>
      <c r="C311" s="9"/>
    </row>
    <row r="312" spans="1:3" x14ac:dyDescent="0.25">
      <c r="A312" s="7" t="s">
        <v>235</v>
      </c>
      <c r="B312" s="9">
        <v>125.65292844724495</v>
      </c>
      <c r="C312" s="9">
        <v>131.14707108609539</v>
      </c>
    </row>
    <row r="313" spans="1:3" x14ac:dyDescent="0.25">
      <c r="A313" s="7" t="s">
        <v>522</v>
      </c>
      <c r="B313" s="9"/>
      <c r="C313" s="9"/>
    </row>
    <row r="314" spans="1:3" x14ac:dyDescent="0.25">
      <c r="A314" s="7" t="s">
        <v>236</v>
      </c>
      <c r="B314" s="9">
        <v>112.55081300813001</v>
      </c>
      <c r="C314" s="9">
        <v>118.43801548008244</v>
      </c>
    </row>
    <row r="315" spans="1:3" x14ac:dyDescent="0.25">
      <c r="A315" s="7" t="s">
        <v>238</v>
      </c>
      <c r="B315" s="9">
        <v>108.27532869296211</v>
      </c>
      <c r="C315" s="9">
        <v>148.06378132118451</v>
      </c>
    </row>
    <row r="316" spans="1:3" x14ac:dyDescent="0.25">
      <c r="A316" s="7" t="s">
        <v>523</v>
      </c>
      <c r="B316" s="9"/>
      <c r="C316" s="9">
        <v>176.93152126788937</v>
      </c>
    </row>
    <row r="317" spans="1:3" x14ac:dyDescent="0.25">
      <c r="A317" s="7" t="s">
        <v>524</v>
      </c>
      <c r="B317" s="9">
        <v>125.71428571428569</v>
      </c>
      <c r="C317" s="9">
        <v>147.02350385147139</v>
      </c>
    </row>
    <row r="318" spans="1:3" x14ac:dyDescent="0.25">
      <c r="A318" s="7" t="s">
        <v>240</v>
      </c>
      <c r="B318" s="9">
        <v>133.49850632676231</v>
      </c>
      <c r="C318" s="9">
        <v>147.25983311171484</v>
      </c>
    </row>
    <row r="319" spans="1:3" x14ac:dyDescent="0.25">
      <c r="A319" s="7" t="s">
        <v>525</v>
      </c>
      <c r="B319" s="9"/>
      <c r="C319" s="9"/>
    </row>
    <row r="320" spans="1:3" x14ac:dyDescent="0.25">
      <c r="A320" s="7" t="s">
        <v>526</v>
      </c>
      <c r="B320" s="9">
        <v>112.61051591922755</v>
      </c>
      <c r="C320" s="9">
        <v>160.52263182454499</v>
      </c>
    </row>
    <row r="321" spans="1:3" x14ac:dyDescent="0.25">
      <c r="A321" s="7" t="s">
        <v>241</v>
      </c>
      <c r="B321" s="9">
        <v>103.87827614669865</v>
      </c>
      <c r="C321" s="9">
        <v>114.80214948705419</v>
      </c>
    </row>
    <row r="322" spans="1:3" x14ac:dyDescent="0.25">
      <c r="A322" s="7" t="s">
        <v>527</v>
      </c>
      <c r="B322" s="9">
        <v>135.0473713057776</v>
      </c>
      <c r="C322" s="9">
        <v>145.37654909437549</v>
      </c>
    </row>
    <row r="323" spans="1:3" x14ac:dyDescent="0.25">
      <c r="A323" s="7" t="s">
        <v>242</v>
      </c>
      <c r="B323" s="9">
        <v>109.92028543021991</v>
      </c>
      <c r="C323" s="9">
        <v>125.78286737698446</v>
      </c>
    </row>
    <row r="324" spans="1:3" x14ac:dyDescent="0.25">
      <c r="A324" s="7" t="s">
        <v>528</v>
      </c>
      <c r="B324" s="9">
        <v>104.682146935668</v>
      </c>
      <c r="C324" s="9">
        <v>117.4881097083713</v>
      </c>
    </row>
    <row r="325" spans="1:3" x14ac:dyDescent="0.25">
      <c r="A325" s="7" t="s">
        <v>529</v>
      </c>
      <c r="B325" s="9"/>
      <c r="C325" s="9"/>
    </row>
    <row r="326" spans="1:3" x14ac:dyDescent="0.25">
      <c r="A326" s="7" t="s">
        <v>530</v>
      </c>
      <c r="B326" s="9"/>
      <c r="C326" s="9"/>
    </row>
    <row r="327" spans="1:3" x14ac:dyDescent="0.25">
      <c r="A327" s="7" t="s">
        <v>531</v>
      </c>
      <c r="B327" s="9">
        <v>595.23809523809518</v>
      </c>
      <c r="C327" s="9"/>
    </row>
    <row r="328" spans="1:3" x14ac:dyDescent="0.25">
      <c r="A328" s="7" t="s">
        <v>243</v>
      </c>
      <c r="B328" s="9">
        <v>107.06045223811719</v>
      </c>
      <c r="C328" s="9">
        <v>114.5567695816741</v>
      </c>
    </row>
    <row r="329" spans="1:3" x14ac:dyDescent="0.25">
      <c r="A329" s="7" t="s">
        <v>532</v>
      </c>
      <c r="B329" s="9">
        <v>118.61984626135566</v>
      </c>
      <c r="C329" s="9">
        <v>160.26678866039265</v>
      </c>
    </row>
    <row r="330" spans="1:3" x14ac:dyDescent="0.25">
      <c r="A330" s="7" t="s">
        <v>245</v>
      </c>
      <c r="B330" s="9">
        <v>116.06309729797084</v>
      </c>
      <c r="C330" s="9">
        <v>126.91466083150981</v>
      </c>
    </row>
    <row r="331" spans="1:3" x14ac:dyDescent="0.25">
      <c r="A331" s="7" t="s">
        <v>533</v>
      </c>
      <c r="B331" s="9"/>
      <c r="C331" s="9"/>
    </row>
    <row r="332" spans="1:3" x14ac:dyDescent="0.25">
      <c r="A332" s="7" t="s">
        <v>246</v>
      </c>
      <c r="B332" s="9">
        <v>122.60772977891969</v>
      </c>
      <c r="C332" s="9">
        <v>128.3279679204789</v>
      </c>
    </row>
    <row r="333" spans="1:3" x14ac:dyDescent="0.25">
      <c r="A333" s="7" t="s">
        <v>247</v>
      </c>
      <c r="B333" s="9">
        <v>128.9473684210526</v>
      </c>
      <c r="C333" s="9">
        <v>134.28571428571419</v>
      </c>
    </row>
    <row r="334" spans="1:3" x14ac:dyDescent="0.25">
      <c r="A334" s="7" t="s">
        <v>249</v>
      </c>
      <c r="B334" s="9">
        <v>82.229532163742647</v>
      </c>
      <c r="C334" s="9">
        <v>120</v>
      </c>
    </row>
    <row r="335" spans="1:3" x14ac:dyDescent="0.25">
      <c r="A335" s="7" t="s">
        <v>534</v>
      </c>
      <c r="B335" s="9"/>
      <c r="C335" s="9"/>
    </row>
    <row r="336" spans="1:3" x14ac:dyDescent="0.25">
      <c r="A336" s="7" t="s">
        <v>535</v>
      </c>
      <c r="B336" s="9">
        <v>126.09649122807009</v>
      </c>
      <c r="C336" s="9">
        <v>115.0054764512595</v>
      </c>
    </row>
    <row r="337" spans="1:3" x14ac:dyDescent="0.25">
      <c r="A337" s="7" t="s">
        <v>250</v>
      </c>
      <c r="B337" s="9">
        <v>129.77085647554753</v>
      </c>
      <c r="C337" s="9">
        <v>143.58445733454465</v>
      </c>
    </row>
    <row r="338" spans="1:3" x14ac:dyDescent="0.25">
      <c r="A338" s="7" t="s">
        <v>536</v>
      </c>
      <c r="B338" s="9"/>
      <c r="C338" s="9"/>
    </row>
    <row r="339" spans="1:3" x14ac:dyDescent="0.25">
      <c r="A339" s="7" t="s">
        <v>252</v>
      </c>
      <c r="B339" s="9">
        <v>113.96303901437371</v>
      </c>
      <c r="C339" s="9">
        <v>114.89472018388085</v>
      </c>
    </row>
    <row r="340" spans="1:3" x14ac:dyDescent="0.25">
      <c r="A340" s="7" t="s">
        <v>537</v>
      </c>
      <c r="B340" s="9">
        <v>74.003144099670848</v>
      </c>
      <c r="C340" s="9">
        <v>84.256767897829405</v>
      </c>
    </row>
    <row r="341" spans="1:3" x14ac:dyDescent="0.25">
      <c r="A341" s="7" t="s">
        <v>538</v>
      </c>
      <c r="B341" s="9"/>
      <c r="C341" s="9"/>
    </row>
    <row r="342" spans="1:3" x14ac:dyDescent="0.25">
      <c r="A342" s="7" t="s">
        <v>255</v>
      </c>
      <c r="B342" s="9">
        <v>103.57812312275524</v>
      </c>
      <c r="C342" s="9">
        <v>111.81482387475535</v>
      </c>
    </row>
    <row r="343" spans="1:3" x14ac:dyDescent="0.25">
      <c r="A343" s="7" t="s">
        <v>539</v>
      </c>
      <c r="B343" s="9"/>
      <c r="C343" s="9"/>
    </row>
    <row r="344" spans="1:3" x14ac:dyDescent="0.25">
      <c r="A344" s="7" t="s">
        <v>540</v>
      </c>
      <c r="B344" s="9">
        <v>134.82603092783501</v>
      </c>
      <c r="C344" s="9">
        <v>128.97377425800727</v>
      </c>
    </row>
    <row r="345" spans="1:3" x14ac:dyDescent="0.25">
      <c r="A345" s="7" t="s">
        <v>541</v>
      </c>
      <c r="B345" s="9">
        <v>204.6384720327421</v>
      </c>
      <c r="C345" s="9">
        <v>166.6666666666666</v>
      </c>
    </row>
    <row r="346" spans="1:3" x14ac:dyDescent="0.25">
      <c r="A346" s="7" t="s">
        <v>542</v>
      </c>
      <c r="B346" s="9"/>
      <c r="C346" s="9"/>
    </row>
    <row r="347" spans="1:3" x14ac:dyDescent="0.25">
      <c r="A347" s="7" t="s">
        <v>257</v>
      </c>
      <c r="B347" s="9">
        <v>158.4035996521344</v>
      </c>
      <c r="C347" s="9">
        <v>168.09101515093556</v>
      </c>
    </row>
    <row r="348" spans="1:3" x14ac:dyDescent="0.25">
      <c r="A348" s="7" t="s">
        <v>258</v>
      </c>
      <c r="B348" s="9">
        <v>107.0528967254408</v>
      </c>
      <c r="C348" s="9">
        <v>135.6962025316455</v>
      </c>
    </row>
    <row r="349" spans="1:3" x14ac:dyDescent="0.25">
      <c r="A349" s="7" t="s">
        <v>259</v>
      </c>
      <c r="B349" s="9">
        <v>108.35143292760864</v>
      </c>
      <c r="C349" s="9">
        <v>119.13912375096071</v>
      </c>
    </row>
    <row r="350" spans="1:3" x14ac:dyDescent="0.25">
      <c r="A350" s="7" t="s">
        <v>261</v>
      </c>
      <c r="B350" s="9">
        <v>129.54303931987241</v>
      </c>
      <c r="C350" s="9">
        <v>139.21580601457555</v>
      </c>
    </row>
    <row r="351" spans="1:3" x14ac:dyDescent="0.25">
      <c r="A351" s="7" t="s">
        <v>288</v>
      </c>
      <c r="B351" s="9">
        <v>110.4972375690607</v>
      </c>
      <c r="C351" s="9">
        <v>121.7185385656292</v>
      </c>
    </row>
    <row r="352" spans="1:3" x14ac:dyDescent="0.25">
      <c r="A352" s="7" t="s">
        <v>543</v>
      </c>
      <c r="B352" s="9">
        <v>202.2222222222222</v>
      </c>
      <c r="C352" s="9"/>
    </row>
    <row r="353" spans="1:3" x14ac:dyDescent="0.25">
      <c r="A353" s="7" t="s">
        <v>544</v>
      </c>
      <c r="B353" s="9">
        <v>244.46267432321571</v>
      </c>
      <c r="C353" s="9">
        <v>157.99808429118769</v>
      </c>
    </row>
    <row r="354" spans="1:3" x14ac:dyDescent="0.25">
      <c r="A354" s="7" t="s">
        <v>545</v>
      </c>
      <c r="B354" s="9">
        <v>110.84426243892005</v>
      </c>
      <c r="C354" s="9">
        <v>228.46579507449064</v>
      </c>
    </row>
    <row r="355" spans="1:3" x14ac:dyDescent="0.25">
      <c r="A355" s="7" t="s">
        <v>546</v>
      </c>
      <c r="B355" s="9"/>
      <c r="C355" s="9"/>
    </row>
    <row r="356" spans="1:3" x14ac:dyDescent="0.25">
      <c r="A356" s="7" t="s">
        <v>547</v>
      </c>
      <c r="B356" s="9">
        <v>163.79310344827579</v>
      </c>
      <c r="C356" s="9">
        <v>109.7264437689969</v>
      </c>
    </row>
    <row r="357" spans="1:3" x14ac:dyDescent="0.25">
      <c r="A357" s="7" t="s">
        <v>548</v>
      </c>
      <c r="B357" s="9"/>
      <c r="C357" s="9"/>
    </row>
    <row r="358" spans="1:3" x14ac:dyDescent="0.25">
      <c r="A358" s="7" t="s">
        <v>549</v>
      </c>
      <c r="B358" s="9"/>
      <c r="C358" s="9"/>
    </row>
    <row r="359" spans="1:3" x14ac:dyDescent="0.25">
      <c r="A359" s="7" t="s">
        <v>290</v>
      </c>
      <c r="B359" s="9">
        <v>120.889748549323</v>
      </c>
      <c r="C359" s="9">
        <v>128.6848262032085</v>
      </c>
    </row>
    <row r="360" spans="1:3" x14ac:dyDescent="0.25">
      <c r="A360" s="7" t="s">
        <v>291</v>
      </c>
      <c r="B360" s="9">
        <v>150.6214689265536</v>
      </c>
      <c r="C360" s="9">
        <v>146.77297214712266</v>
      </c>
    </row>
    <row r="361" spans="1:3" x14ac:dyDescent="0.25">
      <c r="A361" s="7" t="s">
        <v>550</v>
      </c>
      <c r="B361" s="9"/>
      <c r="C361" s="9"/>
    </row>
    <row r="362" spans="1:3" x14ac:dyDescent="0.25">
      <c r="A362" s="7" t="s">
        <v>551</v>
      </c>
      <c r="B362" s="9"/>
      <c r="C362" s="9"/>
    </row>
    <row r="363" spans="1:3" x14ac:dyDescent="0.25">
      <c r="A363" s="7" t="s">
        <v>552</v>
      </c>
      <c r="B363" s="9"/>
      <c r="C363" s="9"/>
    </row>
    <row r="364" spans="1:3" x14ac:dyDescent="0.25">
      <c r="A364" s="7" t="s">
        <v>553</v>
      </c>
      <c r="B364" s="9">
        <v>97.207009857612206</v>
      </c>
      <c r="C364" s="9">
        <v>94.930629669156801</v>
      </c>
    </row>
    <row r="365" spans="1:3" x14ac:dyDescent="0.25">
      <c r="A365" s="7" t="s">
        <v>554</v>
      </c>
      <c r="B365" s="9">
        <v>133.87556159609392</v>
      </c>
      <c r="C365" s="9">
        <v>123.2244742704993</v>
      </c>
    </row>
    <row r="366" spans="1:3" x14ac:dyDescent="0.25">
      <c r="A366" s="7" t="s">
        <v>293</v>
      </c>
      <c r="B366" s="9">
        <v>115.3461538461538</v>
      </c>
      <c r="C366" s="9">
        <v>121.93160520652046</v>
      </c>
    </row>
    <row r="367" spans="1:3" x14ac:dyDescent="0.25">
      <c r="A367" s="7" t="s">
        <v>555</v>
      </c>
      <c r="B367" s="9"/>
      <c r="C367" s="9"/>
    </row>
    <row r="368" spans="1:3" x14ac:dyDescent="0.25">
      <c r="A368" s="7" t="s">
        <v>556</v>
      </c>
      <c r="B368" s="9"/>
      <c r="C368" s="9"/>
    </row>
    <row r="369" spans="1:3" x14ac:dyDescent="0.25">
      <c r="A369" s="7" t="s">
        <v>294</v>
      </c>
      <c r="B369" s="9">
        <v>125.60582421298571</v>
      </c>
      <c r="C369" s="9">
        <v>134.8690753331596</v>
      </c>
    </row>
    <row r="370" spans="1:3" x14ac:dyDescent="0.25">
      <c r="A370" s="7" t="s">
        <v>295</v>
      </c>
      <c r="B370" s="9">
        <v>160.27494015378144</v>
      </c>
      <c r="C370" s="9">
        <v>160.67557348122</v>
      </c>
    </row>
    <row r="371" spans="1:3" x14ac:dyDescent="0.25">
      <c r="A371" s="7" t="s">
        <v>557</v>
      </c>
      <c r="B371" s="9"/>
      <c r="C371" s="9"/>
    </row>
    <row r="372" spans="1:3" x14ac:dyDescent="0.25">
      <c r="A372" s="7" t="s">
        <v>558</v>
      </c>
      <c r="B372" s="9">
        <v>141.6666666666666</v>
      </c>
      <c r="C372" s="9">
        <v>135.37417348892757</v>
      </c>
    </row>
    <row r="373" spans="1:3" x14ac:dyDescent="0.25">
      <c r="A373" s="7" t="s">
        <v>559</v>
      </c>
      <c r="B373" s="9"/>
      <c r="C373" s="9"/>
    </row>
    <row r="374" spans="1:3" x14ac:dyDescent="0.25">
      <c r="A374" s="7" t="s">
        <v>296</v>
      </c>
      <c r="B374" s="9">
        <v>107.87019065959545</v>
      </c>
      <c r="C374" s="9">
        <v>113.78767847699625</v>
      </c>
    </row>
    <row r="375" spans="1:3" x14ac:dyDescent="0.25">
      <c r="A375" s="7" t="s">
        <v>560</v>
      </c>
      <c r="B375" s="9">
        <v>115.9148108602806</v>
      </c>
      <c r="C375" s="9">
        <v>128.0374133034195</v>
      </c>
    </row>
    <row r="376" spans="1:3" x14ac:dyDescent="0.25">
      <c r="A376" s="7" t="s">
        <v>298</v>
      </c>
      <c r="B376" s="9">
        <v>142.16636381990708</v>
      </c>
      <c r="C376" s="9">
        <v>177.9306220095693</v>
      </c>
    </row>
    <row r="377" spans="1:3" x14ac:dyDescent="0.25">
      <c r="A377" s="7" t="s">
        <v>300</v>
      </c>
      <c r="B377" s="9">
        <v>115.6842105263157</v>
      </c>
      <c r="C377" s="9">
        <v>122.29729729729721</v>
      </c>
    </row>
    <row r="378" spans="1:3" x14ac:dyDescent="0.25">
      <c r="A378" s="7" t="s">
        <v>561</v>
      </c>
      <c r="B378" s="9">
        <v>105.3932584269662</v>
      </c>
      <c r="C378" s="9">
        <v>182.04907161803709</v>
      </c>
    </row>
    <row r="379" spans="1:3" x14ac:dyDescent="0.25">
      <c r="A379" s="7" t="s">
        <v>562</v>
      </c>
      <c r="B379" s="9">
        <v>146.52777777777769</v>
      </c>
      <c r="C379" s="9">
        <v>115.02100840336129</v>
      </c>
    </row>
    <row r="380" spans="1:3" x14ac:dyDescent="0.25">
      <c r="A380" s="7" t="s">
        <v>563</v>
      </c>
      <c r="B380" s="9"/>
      <c r="C380" s="9"/>
    </row>
    <row r="381" spans="1:3" x14ac:dyDescent="0.25">
      <c r="A381" s="7" t="s">
        <v>302</v>
      </c>
      <c r="B381" s="9">
        <v>107.919254658385</v>
      </c>
      <c r="C381" s="9">
        <v>118.38006230529589</v>
      </c>
    </row>
    <row r="382" spans="1:3" x14ac:dyDescent="0.25">
      <c r="A382" s="7" t="s">
        <v>564</v>
      </c>
      <c r="B382" s="9">
        <v>149.58829020562388</v>
      </c>
      <c r="C382" s="9">
        <v>166.6666666666666</v>
      </c>
    </row>
    <row r="383" spans="1:3" x14ac:dyDescent="0.25">
      <c r="A383" s="7" t="s">
        <v>304</v>
      </c>
      <c r="B383" s="9">
        <v>219.9233716475095</v>
      </c>
      <c r="C383" s="9">
        <v>245.43946932006631</v>
      </c>
    </row>
    <row r="384" spans="1:3" x14ac:dyDescent="0.25">
      <c r="A384" s="7" t="s">
        <v>565</v>
      </c>
      <c r="B384" s="9">
        <v>84.7784200385356</v>
      </c>
      <c r="C384" s="9">
        <v>81.564584596725197</v>
      </c>
    </row>
    <row r="385" spans="1:3" x14ac:dyDescent="0.25">
      <c r="A385" s="7" t="s">
        <v>566</v>
      </c>
      <c r="B385" s="9"/>
      <c r="C385" s="9"/>
    </row>
    <row r="386" spans="1:3" x14ac:dyDescent="0.25">
      <c r="A386" s="7" t="s">
        <v>567</v>
      </c>
      <c r="B386" s="9"/>
      <c r="C386" s="9"/>
    </row>
    <row r="387" spans="1:3" x14ac:dyDescent="0.25">
      <c r="A387" s="7" t="s">
        <v>568</v>
      </c>
      <c r="B387" s="9">
        <v>88.461538461538396</v>
      </c>
      <c r="C387" s="9"/>
    </row>
    <row r="388" spans="1:3" x14ac:dyDescent="0.25">
      <c r="A388" s="7" t="s">
        <v>569</v>
      </c>
      <c r="B388" s="9">
        <v>100.12929861174121</v>
      </c>
      <c r="C388" s="9">
        <v>133.26666666666659</v>
      </c>
    </row>
    <row r="389" spans="1:3" x14ac:dyDescent="0.25">
      <c r="A389" s="7" t="s">
        <v>305</v>
      </c>
      <c r="B389" s="9">
        <v>114.7151898734177</v>
      </c>
      <c r="C389" s="9">
        <v>126.6213976312153</v>
      </c>
    </row>
    <row r="390" spans="1:3" x14ac:dyDescent="0.25">
      <c r="A390" s="7" t="s">
        <v>570</v>
      </c>
      <c r="B390" s="9">
        <v>104.1666666666666</v>
      </c>
      <c r="C390" s="9">
        <v>104.4700811359026</v>
      </c>
    </row>
    <row r="391" spans="1:3" x14ac:dyDescent="0.25">
      <c r="A391" s="7" t="s">
        <v>571</v>
      </c>
      <c r="B391" s="9">
        <v>103.61426767676765</v>
      </c>
      <c r="C391" s="9">
        <v>126.1496844003606</v>
      </c>
    </row>
    <row r="392" spans="1:3" x14ac:dyDescent="0.25">
      <c r="A392" s="7" t="s">
        <v>572</v>
      </c>
      <c r="B392" s="9">
        <v>120.3661086490538</v>
      </c>
      <c r="C392" s="9">
        <v>145.03985828166509</v>
      </c>
    </row>
    <row r="393" spans="1:3" x14ac:dyDescent="0.25">
      <c r="A393" s="7" t="s">
        <v>573</v>
      </c>
      <c r="B393" s="9">
        <v>117.45467867998261</v>
      </c>
      <c r="C393" s="9">
        <v>150.3562945368171</v>
      </c>
    </row>
    <row r="394" spans="1:3" x14ac:dyDescent="0.25">
      <c r="A394" s="7" t="s">
        <v>574</v>
      </c>
      <c r="B394" s="9">
        <v>100.08997228700724</v>
      </c>
      <c r="C394" s="9">
        <v>113.6917453548583</v>
      </c>
    </row>
    <row r="395" spans="1:3" x14ac:dyDescent="0.25">
      <c r="A395" s="7" t="s">
        <v>575</v>
      </c>
      <c r="B395" s="9">
        <v>109.18411841578171</v>
      </c>
      <c r="C395" s="9">
        <v>115.1410477835348</v>
      </c>
    </row>
    <row r="396" spans="1:3" x14ac:dyDescent="0.25">
      <c r="A396" s="7" t="s">
        <v>307</v>
      </c>
      <c r="B396" s="9">
        <v>135.17915309446249</v>
      </c>
      <c r="C396" s="9">
        <v>142.4591186958736</v>
      </c>
    </row>
    <row r="397" spans="1:3" x14ac:dyDescent="0.25">
      <c r="A397" s="7" t="s">
        <v>576</v>
      </c>
      <c r="B397" s="9">
        <v>171.5686274509803</v>
      </c>
      <c r="C397" s="9">
        <v>153.77331825890332</v>
      </c>
    </row>
    <row r="398" spans="1:3" x14ac:dyDescent="0.25">
      <c r="A398" s="7" t="s">
        <v>577</v>
      </c>
      <c r="B398" s="9"/>
      <c r="C398" s="9"/>
    </row>
    <row r="399" spans="1:3" x14ac:dyDescent="0.25">
      <c r="A399" s="7" t="s">
        <v>578</v>
      </c>
      <c r="B399" s="9">
        <v>140.1709401709401</v>
      </c>
      <c r="C399" s="9">
        <v>99.053318135764897</v>
      </c>
    </row>
    <row r="400" spans="1:3" x14ac:dyDescent="0.25">
      <c r="A400" s="7" t="s">
        <v>309</v>
      </c>
      <c r="B400" s="9">
        <v>146.36488340192039</v>
      </c>
      <c r="C400" s="9">
        <v>175.1293797956267</v>
      </c>
    </row>
    <row r="401" spans="1:3" x14ac:dyDescent="0.25">
      <c r="A401" s="7" t="s">
        <v>579</v>
      </c>
      <c r="B401" s="9"/>
      <c r="C401" s="9"/>
    </row>
    <row r="402" spans="1:3" x14ac:dyDescent="0.25">
      <c r="A402" s="7" t="s">
        <v>580</v>
      </c>
      <c r="B402" s="9">
        <v>148.25027281923832</v>
      </c>
      <c r="C402" s="9">
        <v>132.17829024364289</v>
      </c>
    </row>
    <row r="403" spans="1:3" x14ac:dyDescent="0.25">
      <c r="A403" s="7" t="s">
        <v>581</v>
      </c>
      <c r="B403" s="9"/>
      <c r="C403" s="9"/>
    </row>
    <row r="404" spans="1:3" x14ac:dyDescent="0.25">
      <c r="A404" s="7" t="s">
        <v>582</v>
      </c>
      <c r="B404" s="9">
        <v>106.6666666666666</v>
      </c>
      <c r="C404" s="9">
        <v>112.41446725317689</v>
      </c>
    </row>
    <row r="405" spans="1:3" x14ac:dyDescent="0.25">
      <c r="A405" s="7" t="s">
        <v>311</v>
      </c>
      <c r="B405" s="9">
        <v>217.2080915872358</v>
      </c>
      <c r="C405" s="9">
        <v>219.35483870967741</v>
      </c>
    </row>
    <row r="406" spans="1:3" x14ac:dyDescent="0.25">
      <c r="A406" s="7" t="s">
        <v>583</v>
      </c>
      <c r="B406" s="9">
        <v>85.930986887508595</v>
      </c>
      <c r="C406" s="9">
        <v>77.748705433269151</v>
      </c>
    </row>
    <row r="407" spans="1:3" x14ac:dyDescent="0.25">
      <c r="A407" s="7" t="s">
        <v>584</v>
      </c>
      <c r="B407" s="9">
        <v>111.44067796610165</v>
      </c>
      <c r="C407" s="9">
        <v>80.261593341260394</v>
      </c>
    </row>
    <row r="408" spans="1:3" x14ac:dyDescent="0.25">
      <c r="A408" s="7" t="s">
        <v>585</v>
      </c>
      <c r="B408" s="9"/>
      <c r="C408" s="9">
        <v>88.520431179298555</v>
      </c>
    </row>
    <row r="409" spans="1:3" x14ac:dyDescent="0.25">
      <c r="A409" s="7" t="s">
        <v>586</v>
      </c>
      <c r="B409" s="9">
        <v>151.43021237231812</v>
      </c>
      <c r="C409" s="9">
        <v>153.36826347305379</v>
      </c>
    </row>
    <row r="410" spans="1:3" x14ac:dyDescent="0.25">
      <c r="A410" s="7" t="s">
        <v>587</v>
      </c>
      <c r="B410" s="9">
        <v>107.2874493927125</v>
      </c>
      <c r="C410" s="9"/>
    </row>
    <row r="411" spans="1:3" x14ac:dyDescent="0.25">
      <c r="A411" s="7" t="s">
        <v>588</v>
      </c>
      <c r="B411" s="9"/>
      <c r="C411" s="9"/>
    </row>
    <row r="412" spans="1:3" x14ac:dyDescent="0.25">
      <c r="A412" s="7" t="s">
        <v>313</v>
      </c>
      <c r="B412" s="9">
        <v>118.9903846153846</v>
      </c>
      <c r="C412" s="9">
        <v>129.96165943050835</v>
      </c>
    </row>
    <row r="413" spans="1:3" x14ac:dyDescent="0.25">
      <c r="A413" s="7" t="s">
        <v>315</v>
      </c>
      <c r="B413" s="9">
        <v>98.513011152416297</v>
      </c>
      <c r="C413" s="9">
        <v>115.219721329046</v>
      </c>
    </row>
    <row r="414" spans="1:3" x14ac:dyDescent="0.25">
      <c r="A414" s="7" t="s">
        <v>589</v>
      </c>
      <c r="B414" s="9">
        <v>156.96053946053939</v>
      </c>
      <c r="C414" s="9">
        <v>163.90097867121932</v>
      </c>
    </row>
    <row r="415" spans="1:3" x14ac:dyDescent="0.25">
      <c r="A415" s="7" t="s">
        <v>590</v>
      </c>
      <c r="B415" s="9">
        <v>121.25168010752679</v>
      </c>
      <c r="C415" s="9">
        <v>163.904694167852</v>
      </c>
    </row>
    <row r="416" spans="1:3" x14ac:dyDescent="0.25">
      <c r="A416" s="7" t="s">
        <v>317</v>
      </c>
      <c r="B416" s="9">
        <v>136.0988954074185</v>
      </c>
      <c r="C416" s="9">
        <v>147.1162187000177</v>
      </c>
    </row>
    <row r="417" spans="1:3" x14ac:dyDescent="0.25">
      <c r="A417" s="7" t="s">
        <v>319</v>
      </c>
      <c r="B417" s="9">
        <v>123.7649505980239</v>
      </c>
      <c r="C417" s="9">
        <v>130.64516129032251</v>
      </c>
    </row>
    <row r="418" spans="1:3" x14ac:dyDescent="0.25">
      <c r="A418" s="7" t="s">
        <v>591</v>
      </c>
      <c r="B418" s="9">
        <v>175.90038145632099</v>
      </c>
      <c r="C418" s="9">
        <v>163.0859375</v>
      </c>
    </row>
    <row r="419" spans="1:3" x14ac:dyDescent="0.25">
      <c r="A419" s="7" t="s">
        <v>592</v>
      </c>
      <c r="B419" s="9"/>
      <c r="C419" s="9"/>
    </row>
    <row r="420" spans="1:3" x14ac:dyDescent="0.25">
      <c r="A420" s="7" t="s">
        <v>593</v>
      </c>
      <c r="B420" s="9"/>
      <c r="C420" s="9"/>
    </row>
    <row r="421" spans="1:3" x14ac:dyDescent="0.25">
      <c r="A421" s="7" t="s">
        <v>594</v>
      </c>
      <c r="B421" s="9"/>
      <c r="C421" s="9"/>
    </row>
    <row r="422" spans="1:3" x14ac:dyDescent="0.25">
      <c r="A422" s="7" t="s">
        <v>595</v>
      </c>
      <c r="B422" s="9">
        <v>132.18750402851541</v>
      </c>
      <c r="C422" s="9">
        <v>127.8293135435992</v>
      </c>
    </row>
    <row r="423" spans="1:3" x14ac:dyDescent="0.25">
      <c r="A423" s="7" t="s">
        <v>596</v>
      </c>
      <c r="B423" s="9">
        <v>92.505854800936703</v>
      </c>
      <c r="C423" s="9">
        <v>175.760582010582</v>
      </c>
    </row>
    <row r="424" spans="1:3" x14ac:dyDescent="0.25">
      <c r="A424" s="7" t="s">
        <v>320</v>
      </c>
      <c r="B424" s="9">
        <v>103.21805705552075</v>
      </c>
      <c r="C424" s="9">
        <v>118.91279728199321</v>
      </c>
    </row>
    <row r="425" spans="1:3" x14ac:dyDescent="0.25">
      <c r="A425" s="7" t="s">
        <v>597</v>
      </c>
      <c r="B425" s="9">
        <v>199.59877206964455</v>
      </c>
      <c r="C425" s="9">
        <v>122.9822834645669</v>
      </c>
    </row>
    <row r="426" spans="1:3" x14ac:dyDescent="0.25">
      <c r="A426" s="7" t="s">
        <v>598</v>
      </c>
      <c r="B426" s="9">
        <v>116.4889253486464</v>
      </c>
      <c r="C426" s="9">
        <v>122.24220623501191</v>
      </c>
    </row>
    <row r="427" spans="1:3" x14ac:dyDescent="0.25">
      <c r="A427" s="7" t="s">
        <v>322</v>
      </c>
      <c r="B427" s="9">
        <v>214.86654862613938</v>
      </c>
      <c r="C427" s="9">
        <v>313.96648044692728</v>
      </c>
    </row>
    <row r="428" spans="1:3" x14ac:dyDescent="0.25">
      <c r="A428" s="7" t="s">
        <v>599</v>
      </c>
      <c r="B428" s="9">
        <v>134.51601791250431</v>
      </c>
      <c r="C428" s="9">
        <v>127.96701927903131</v>
      </c>
    </row>
    <row r="429" spans="1:3" x14ac:dyDescent="0.25">
      <c r="A429" s="7" t="s">
        <v>600</v>
      </c>
      <c r="B429" s="9">
        <v>136.20122504537198</v>
      </c>
      <c r="C429" s="9">
        <v>157.09523809523799</v>
      </c>
    </row>
    <row r="430" spans="1:3" x14ac:dyDescent="0.25">
      <c r="A430" s="7" t="s">
        <v>601</v>
      </c>
      <c r="B430" s="9"/>
      <c r="C430" s="9"/>
    </row>
    <row r="431" spans="1:3" x14ac:dyDescent="0.25">
      <c r="A431" s="7" t="s">
        <v>602</v>
      </c>
      <c r="B431" s="9">
        <v>142.78680452978821</v>
      </c>
      <c r="C431" s="9">
        <v>155.2536231884057</v>
      </c>
    </row>
    <row r="432" spans="1:3" x14ac:dyDescent="0.25">
      <c r="A432" s="7" t="s">
        <v>324</v>
      </c>
      <c r="B432" s="9">
        <v>116.10608020698569</v>
      </c>
      <c r="C432" s="9">
        <v>124.84904784022289</v>
      </c>
    </row>
    <row r="433" spans="1:3" x14ac:dyDescent="0.25">
      <c r="A433" s="7" t="s">
        <v>326</v>
      </c>
      <c r="B433" s="9">
        <v>126.19727047146395</v>
      </c>
      <c r="C433" s="9">
        <v>136.9521912350597</v>
      </c>
    </row>
    <row r="434" spans="1:3" x14ac:dyDescent="0.25">
      <c r="A434" s="7" t="s">
        <v>603</v>
      </c>
      <c r="B434" s="9">
        <v>128.6239495798319</v>
      </c>
      <c r="C434" s="9">
        <v>139.62122756411986</v>
      </c>
    </row>
    <row r="435" spans="1:3" x14ac:dyDescent="0.25">
      <c r="A435" s="7" t="s">
        <v>327</v>
      </c>
      <c r="B435" s="9">
        <v>134.2882721575649</v>
      </c>
      <c r="C435" s="9">
        <v>140.1885388241131</v>
      </c>
    </row>
    <row r="436" spans="1:3" x14ac:dyDescent="0.25">
      <c r="A436" s="7" t="s">
        <v>604</v>
      </c>
      <c r="B436" s="9">
        <v>102.31394881297851</v>
      </c>
      <c r="C436" s="9">
        <v>94.419907642772344</v>
      </c>
    </row>
    <row r="437" spans="1:3" x14ac:dyDescent="0.25">
      <c r="A437" s="7" t="s">
        <v>605</v>
      </c>
      <c r="B437" s="9"/>
      <c r="C437" s="9"/>
    </row>
    <row r="438" spans="1:3" x14ac:dyDescent="0.25">
      <c r="A438" s="7" t="s">
        <v>606</v>
      </c>
      <c r="B438" s="9">
        <v>85.921325051759794</v>
      </c>
      <c r="C438" s="9">
        <v>157.40740740740739</v>
      </c>
    </row>
    <row r="439" spans="1:3" x14ac:dyDescent="0.25">
      <c r="A439" s="7" t="s">
        <v>329</v>
      </c>
      <c r="B439" s="9">
        <v>124.71825694966191</v>
      </c>
      <c r="C439" s="9">
        <v>131.48711937157339</v>
      </c>
    </row>
    <row r="440" spans="1:3" x14ac:dyDescent="0.25">
      <c r="A440" s="7" t="s">
        <v>331</v>
      </c>
      <c r="B440" s="9">
        <v>214.85891793942531</v>
      </c>
      <c r="C440" s="9">
        <v>239.14603336468176</v>
      </c>
    </row>
    <row r="441" spans="1:3" x14ac:dyDescent="0.25">
      <c r="A441" s="7" t="s">
        <v>607</v>
      </c>
      <c r="B441" s="9">
        <v>104.8805815160955</v>
      </c>
      <c r="C441" s="9">
        <v>98.312043795620397</v>
      </c>
    </row>
    <row r="442" spans="1:3" x14ac:dyDescent="0.25">
      <c r="A442" s="7" t="s">
        <v>608</v>
      </c>
      <c r="B442" s="9">
        <v>93.626938308790699</v>
      </c>
      <c r="C442" s="9">
        <v>88.27574066397905</v>
      </c>
    </row>
    <row r="443" spans="1:3" x14ac:dyDescent="0.25">
      <c r="A443" s="7" t="s">
        <v>609</v>
      </c>
      <c r="B443" s="9"/>
      <c r="C443" s="9"/>
    </row>
    <row r="444" spans="1:3" x14ac:dyDescent="0.25">
      <c r="A444" s="7" t="s">
        <v>610</v>
      </c>
      <c r="B444" s="9">
        <v>133.82114906054886</v>
      </c>
      <c r="C444" s="9">
        <v>144.2307692307692</v>
      </c>
    </row>
    <row r="445" spans="1:3" x14ac:dyDescent="0.25">
      <c r="A445" s="7" t="s">
        <v>333</v>
      </c>
      <c r="B445" s="9">
        <v>117.461430575035</v>
      </c>
      <c r="C445" s="9">
        <v>118.7492648356172</v>
      </c>
    </row>
    <row r="446" spans="1:3" x14ac:dyDescent="0.25">
      <c r="A446" s="7" t="s">
        <v>611</v>
      </c>
      <c r="B446" s="9"/>
      <c r="C446" s="9"/>
    </row>
    <row r="447" spans="1:3" x14ac:dyDescent="0.25">
      <c r="A447" s="7" t="s">
        <v>612</v>
      </c>
      <c r="B447" s="9"/>
      <c r="C447" s="9"/>
    </row>
    <row r="448" spans="1:3" x14ac:dyDescent="0.25">
      <c r="A448" s="7" t="s">
        <v>613</v>
      </c>
      <c r="B448" s="9">
        <v>125.11468555605235</v>
      </c>
      <c r="C448" s="9">
        <v>176.09126984126979</v>
      </c>
    </row>
    <row r="449" spans="1:3" x14ac:dyDescent="0.25">
      <c r="A449" s="7" t="s">
        <v>335</v>
      </c>
      <c r="B449" s="9">
        <v>107.0081549439347</v>
      </c>
      <c r="C449" s="9">
        <v>112.16191237739631</v>
      </c>
    </row>
    <row r="450" spans="1:3" x14ac:dyDescent="0.25">
      <c r="B450" s="9">
        <v>123.9451476793248</v>
      </c>
      <c r="C450" s="9">
        <v>132.24802917610907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10"/>
  <sheetViews>
    <sheetView workbookViewId="0">
      <pane xSplit="4" ySplit="3" topLeftCell="AA4" activePane="bottomRight" state="frozen"/>
      <selection pane="topRight" activeCell="E1" sqref="E1"/>
      <selection pane="bottomLeft" activeCell="A2" sqref="A2"/>
      <selection pane="bottomRight" activeCell="AI4" sqref="AI4"/>
    </sheetView>
  </sheetViews>
  <sheetFormatPr defaultRowHeight="12.5" x14ac:dyDescent="0.25"/>
  <cols>
    <col min="4" max="4" width="17" bestFit="1" customWidth="1"/>
    <col min="5" max="7" width="17" customWidth="1"/>
    <col min="8" max="24" width="9.08984375" customWidth="1"/>
    <col min="38" max="38" width="12.54296875" bestFit="1" customWidth="1"/>
  </cols>
  <sheetData>
    <row r="1" spans="1:53" x14ac:dyDescent="0.25">
      <c r="G1" t="s">
        <v>894</v>
      </c>
      <c r="H1" s="38">
        <v>184</v>
      </c>
      <c r="I1" s="38">
        <v>188.9</v>
      </c>
      <c r="J1" s="38">
        <v>195.3</v>
      </c>
      <c r="K1" s="38">
        <v>201.6</v>
      </c>
      <c r="L1" s="39">
        <v>207.34200000000001</v>
      </c>
      <c r="M1" s="39">
        <v>215.303</v>
      </c>
      <c r="N1" s="39">
        <v>214.53700000000001</v>
      </c>
      <c r="O1" s="39">
        <v>218.05600000000001</v>
      </c>
      <c r="P1" s="39">
        <v>224.93899999999999</v>
      </c>
      <c r="Q1" s="39">
        <v>229.59399999999999</v>
      </c>
      <c r="R1" s="39">
        <v>232.95699999999999</v>
      </c>
      <c r="S1" s="39">
        <v>236.73599999999999</v>
      </c>
      <c r="T1" s="39">
        <v>237.017</v>
      </c>
      <c r="U1" s="39">
        <v>240.00700000000001</v>
      </c>
      <c r="V1" s="39">
        <v>245.12</v>
      </c>
    </row>
    <row r="3" spans="1:53" s="10" customFormat="1" ht="56" x14ac:dyDescent="0.3">
      <c r="A3" s="10" t="s">
        <v>617</v>
      </c>
      <c r="B3" s="10" t="s">
        <v>618</v>
      </c>
      <c r="C3" s="10" t="s">
        <v>619</v>
      </c>
      <c r="D3" s="11" t="s">
        <v>620</v>
      </c>
      <c r="E3" s="11" t="s">
        <v>863</v>
      </c>
      <c r="F3" s="11" t="s">
        <v>861</v>
      </c>
      <c r="G3" s="11" t="s">
        <v>865</v>
      </c>
      <c r="H3" s="11" t="s">
        <v>850</v>
      </c>
      <c r="I3" s="11" t="s">
        <v>851</v>
      </c>
      <c r="J3" s="11" t="s">
        <v>852</v>
      </c>
      <c r="K3" s="11" t="s">
        <v>853</v>
      </c>
      <c r="L3" s="11" t="s">
        <v>854</v>
      </c>
      <c r="M3" s="11" t="s">
        <v>855</v>
      </c>
      <c r="N3" s="11" t="s">
        <v>856</v>
      </c>
      <c r="O3" s="11" t="s">
        <v>857</v>
      </c>
      <c r="P3" s="11" t="s">
        <v>858</v>
      </c>
      <c r="Q3" s="11" t="s">
        <v>833</v>
      </c>
      <c r="R3" s="11" t="s">
        <v>834</v>
      </c>
      <c r="S3" s="11" t="s">
        <v>835</v>
      </c>
      <c r="T3" s="11" t="s">
        <v>836</v>
      </c>
      <c r="U3" s="18" t="s">
        <v>615</v>
      </c>
      <c r="V3" s="18" t="s">
        <v>616</v>
      </c>
      <c r="W3" s="18" t="s">
        <v>882</v>
      </c>
      <c r="X3" s="18" t="s">
        <v>883</v>
      </c>
      <c r="Y3" s="18" t="s">
        <v>829</v>
      </c>
      <c r="Z3" s="18" t="s">
        <v>830</v>
      </c>
      <c r="AA3" s="18" t="s">
        <v>14</v>
      </c>
      <c r="AB3" s="18" t="s">
        <v>832</v>
      </c>
      <c r="AC3" s="18" t="s">
        <v>831</v>
      </c>
      <c r="AD3" s="18" t="s">
        <v>859</v>
      </c>
      <c r="AE3" s="18" t="s">
        <v>860</v>
      </c>
      <c r="AF3" s="15" t="s">
        <v>864</v>
      </c>
      <c r="AG3" s="15" t="s">
        <v>839</v>
      </c>
      <c r="AH3" s="15" t="s">
        <v>840</v>
      </c>
      <c r="AI3" s="15" t="s">
        <v>841</v>
      </c>
      <c r="AJ3" s="16" t="s">
        <v>842</v>
      </c>
      <c r="AK3" s="16" t="s">
        <v>843</v>
      </c>
      <c r="AL3" s="17" t="s">
        <v>844</v>
      </c>
      <c r="AM3" s="17" t="s">
        <v>845</v>
      </c>
      <c r="AN3" s="17" t="s">
        <v>846</v>
      </c>
      <c r="AO3" s="17" t="s">
        <v>847</v>
      </c>
      <c r="AP3" s="17" t="s">
        <v>848</v>
      </c>
      <c r="AQ3" s="17" t="s">
        <v>849</v>
      </c>
      <c r="AR3" s="35" t="s">
        <v>885</v>
      </c>
      <c r="AS3" s="35" t="s">
        <v>886</v>
      </c>
      <c r="AT3" s="35" t="s">
        <v>887</v>
      </c>
      <c r="AU3" s="35" t="s">
        <v>888</v>
      </c>
      <c r="AV3" s="35" t="s">
        <v>889</v>
      </c>
      <c r="AW3" s="36" t="s">
        <v>884</v>
      </c>
      <c r="AX3" s="36" t="s">
        <v>890</v>
      </c>
      <c r="AY3" s="36" t="s">
        <v>891</v>
      </c>
      <c r="AZ3" s="10" t="s">
        <v>892</v>
      </c>
      <c r="BA3" s="10" t="s">
        <v>893</v>
      </c>
    </row>
    <row r="4" spans="1:53" ht="14" x14ac:dyDescent="0.3">
      <c r="A4" s="7" t="s">
        <v>240</v>
      </c>
      <c r="B4" s="7" t="s">
        <v>670</v>
      </c>
      <c r="C4" s="7" t="s">
        <v>671</v>
      </c>
      <c r="D4" s="7" t="s">
        <v>240</v>
      </c>
      <c r="E4" s="20">
        <v>624</v>
      </c>
      <c r="F4" s="19">
        <v>617</v>
      </c>
      <c r="G4" s="21">
        <f t="shared" ref="G4:G35" si="0">(F4-E4)/E4</f>
        <v>-1.1217948717948718E-2</v>
      </c>
      <c r="H4" s="13">
        <v>127.9461279461279</v>
      </c>
      <c r="I4" s="13">
        <v>136.03327391562686</v>
      </c>
      <c r="J4" s="13">
        <v>145.55120386078335</v>
      </c>
      <c r="K4" s="13">
        <v>140.0274725274725</v>
      </c>
      <c r="L4" s="13">
        <v>137.77738299173802</v>
      </c>
      <c r="M4" s="13">
        <v>120.0195822454308</v>
      </c>
      <c r="N4" s="13">
        <v>102.3308698123934</v>
      </c>
      <c r="O4" s="13">
        <v>100.94681932145789</v>
      </c>
      <c r="P4" s="13">
        <v>88.50858287961276</v>
      </c>
      <c r="Q4" s="13">
        <v>94.528284594881455</v>
      </c>
      <c r="R4" s="13">
        <v>110.55143286078061</v>
      </c>
      <c r="S4" s="13">
        <v>117.85353014703036</v>
      </c>
      <c r="T4" s="13">
        <v>126.11569249862295</v>
      </c>
      <c r="U4" s="13">
        <v>133.49850632676231</v>
      </c>
      <c r="V4" s="13">
        <v>147.25983311171484</v>
      </c>
      <c r="W4" s="13">
        <f t="shared" ref="W4:W35" si="1">AVERAGE(H4:K4)</f>
        <v>137.38951956250264</v>
      </c>
      <c r="X4" s="13">
        <f t="shared" ref="X4:X35" si="2">V4-W4</f>
        <v>9.8703135492121987</v>
      </c>
      <c r="Y4" s="12">
        <v>8.0000000000000002E-3</v>
      </c>
      <c r="Z4" s="12">
        <v>8.5999999999999993E-2</v>
      </c>
      <c r="AA4" s="12">
        <v>4.2000000000000003E-2</v>
      </c>
      <c r="AB4">
        <v>29</v>
      </c>
      <c r="AC4" s="12">
        <v>0.999</v>
      </c>
      <c r="AD4" s="13">
        <f t="shared" ref="AD4:AD35" si="3">AVERAGE(R4:U4)</f>
        <v>122.00479045829906</v>
      </c>
      <c r="AE4" s="12">
        <f t="shared" ref="AE4:AE35" si="4">(V4-AD4)/AD4</f>
        <v>0.20700041825036286</v>
      </c>
      <c r="AF4">
        <f t="shared" ref="AF4:AF35" si="5">RANK(AE4, $AE$4:$AE$106, 1)</f>
        <v>90</v>
      </c>
      <c r="AG4">
        <f t="shared" ref="AG4:AG35" si="6">RANK(AB4, $AB$4:$AB$106, 0)</f>
        <v>103</v>
      </c>
      <c r="AH4">
        <f t="shared" ref="AH4:AH35" si="7">RANK(AC4, $AC$4:$AC$106, 1)</f>
        <v>99</v>
      </c>
      <c r="AI4">
        <f>RANK(AA4, $AA$4:$AA$106, 0)</f>
        <v>44</v>
      </c>
      <c r="AJ4">
        <f t="shared" ref="AJ4:AJ35" si="8">SUM(AF4:AI4)</f>
        <v>336</v>
      </c>
      <c r="AK4">
        <f t="shared" ref="AK4:AK35" si="9">RANK(AJ4,AJ$3:AJ$106,0)</f>
        <v>1</v>
      </c>
      <c r="AL4" s="13">
        <v>52954</v>
      </c>
      <c r="AM4">
        <v>90</v>
      </c>
      <c r="AN4" s="12">
        <v>0.63965757515429023</v>
      </c>
      <c r="AO4" s="12">
        <v>0.22556241290065698</v>
      </c>
      <c r="AP4" s="12">
        <v>0.3694339372221116</v>
      </c>
      <c r="AQ4" s="12">
        <v>0.20901855292714719</v>
      </c>
      <c r="AR4" s="31">
        <v>2E-3</v>
      </c>
      <c r="AS4" s="31">
        <v>9.8000000000000004E-2</v>
      </c>
      <c r="AT4" s="31">
        <v>4.2000000000000003E-2</v>
      </c>
      <c r="AU4" s="32">
        <v>40</v>
      </c>
      <c r="AV4" s="31">
        <v>0.98799999999999999</v>
      </c>
      <c r="AW4" s="14">
        <v>112.26223502532883</v>
      </c>
      <c r="AX4" s="12">
        <v>0.18916665338652935</v>
      </c>
      <c r="AY4">
        <v>1</v>
      </c>
      <c r="AZ4">
        <f t="shared" ref="AZ4:AZ35" si="10">AK4-AY4</f>
        <v>0</v>
      </c>
      <c r="BA4" s="37">
        <f t="shared" ref="BA4:BA35" si="11">AB4-AU4</f>
        <v>-11</v>
      </c>
    </row>
    <row r="5" spans="1:53" ht="14" x14ac:dyDescent="0.3">
      <c r="A5" s="7" t="s">
        <v>199</v>
      </c>
      <c r="B5" s="7" t="s">
        <v>710</v>
      </c>
      <c r="C5" s="7" t="s">
        <v>711</v>
      </c>
      <c r="D5" s="7" t="s">
        <v>199</v>
      </c>
      <c r="E5" s="20">
        <v>152</v>
      </c>
      <c r="F5" s="19">
        <v>135</v>
      </c>
      <c r="G5" s="21">
        <f t="shared" si="0"/>
        <v>-0.1118421052631579</v>
      </c>
      <c r="H5" s="13">
        <v>113.7586206896551</v>
      </c>
      <c r="I5" s="13">
        <v>126.2975778546712</v>
      </c>
      <c r="J5" s="13">
        <v>134.40273037542659</v>
      </c>
      <c r="K5" s="13">
        <v>133.33333333333329</v>
      </c>
      <c r="L5" s="13">
        <v>119.6032672112018</v>
      </c>
      <c r="M5" s="13">
        <v>107.5</v>
      </c>
      <c r="N5" s="13">
        <v>99.345111207339642</v>
      </c>
      <c r="O5" s="13">
        <v>98.975025046514901</v>
      </c>
      <c r="P5" s="13">
        <v>84.823321220379995</v>
      </c>
      <c r="Q5" s="13">
        <v>86.526576019777494</v>
      </c>
      <c r="R5" s="13">
        <v>99.009247027740997</v>
      </c>
      <c r="S5" s="13">
        <v>102.00364298724951</v>
      </c>
      <c r="T5" s="13">
        <v>113.23713927227099</v>
      </c>
      <c r="U5" s="13">
        <v>119.5989650711513</v>
      </c>
      <c r="V5" s="13">
        <v>128.71165644171771</v>
      </c>
      <c r="W5" s="13">
        <f t="shared" si="1"/>
        <v>126.94806556327154</v>
      </c>
      <c r="X5" s="13">
        <f t="shared" si="2"/>
        <v>1.7635908784461662</v>
      </c>
      <c r="Y5" s="12">
        <v>6.7000000000000004E-2</v>
      </c>
      <c r="Z5" s="12">
        <v>0.17799999999999999</v>
      </c>
      <c r="AA5" s="12">
        <v>3.6999999999999998E-2</v>
      </c>
      <c r="AB5">
        <v>37</v>
      </c>
      <c r="AC5" s="12">
        <v>0.998</v>
      </c>
      <c r="AD5" s="13">
        <f t="shared" si="3"/>
        <v>108.46224858960321</v>
      </c>
      <c r="AE5" s="12">
        <f t="shared" si="4"/>
        <v>0.18669544579269892</v>
      </c>
      <c r="AF5">
        <f t="shared" si="5"/>
        <v>74</v>
      </c>
      <c r="AG5">
        <f t="shared" si="6"/>
        <v>94</v>
      </c>
      <c r="AH5">
        <f t="shared" si="7"/>
        <v>97</v>
      </c>
      <c r="AI5">
        <f t="shared" ref="AI4:AI35" si="12">RANK(AA5, $AA$4:$AA$106, 0)</f>
        <v>52</v>
      </c>
      <c r="AJ5">
        <f t="shared" si="8"/>
        <v>317</v>
      </c>
      <c r="AK5">
        <f t="shared" si="9"/>
        <v>2</v>
      </c>
      <c r="AL5" s="13">
        <v>57799</v>
      </c>
      <c r="AM5">
        <v>84</v>
      </c>
      <c r="AN5" s="12">
        <v>0.61058288548987183</v>
      </c>
      <c r="AO5" s="12">
        <v>0.16577097974369573</v>
      </c>
      <c r="AP5" s="12">
        <v>0.3141794129805705</v>
      </c>
      <c r="AQ5" s="12">
        <v>0.24356325492689129</v>
      </c>
      <c r="AR5" s="31">
        <v>4.5999999999999999E-2</v>
      </c>
      <c r="AS5" s="31">
        <v>0.14499999999999999</v>
      </c>
      <c r="AT5" s="31">
        <v>0.112</v>
      </c>
      <c r="AU5" s="32">
        <v>49</v>
      </c>
      <c r="AV5" s="31">
        <v>0.98</v>
      </c>
      <c r="AW5" s="14">
        <v>100.19415132675975</v>
      </c>
      <c r="AX5" s="12">
        <v>0.19367212045249321</v>
      </c>
      <c r="AY5">
        <v>30</v>
      </c>
      <c r="AZ5">
        <f t="shared" si="10"/>
        <v>-28</v>
      </c>
      <c r="BA5" s="37">
        <f t="shared" si="11"/>
        <v>-12</v>
      </c>
    </row>
    <row r="6" spans="1:53" s="30" customFormat="1" ht="14" x14ac:dyDescent="0.3">
      <c r="A6" s="7" t="s">
        <v>56</v>
      </c>
      <c r="B6" s="7" t="s">
        <v>688</v>
      </c>
      <c r="C6" s="7" t="s">
        <v>689</v>
      </c>
      <c r="D6" s="7" t="s">
        <v>56</v>
      </c>
      <c r="E6" s="20">
        <v>418</v>
      </c>
      <c r="F6" s="19">
        <v>454</v>
      </c>
      <c r="G6" s="21">
        <f t="shared" si="0"/>
        <v>8.6124401913875603E-2</v>
      </c>
      <c r="H6" s="13">
        <v>117.88591601635075</v>
      </c>
      <c r="I6" s="13">
        <v>124.32432432432429</v>
      </c>
      <c r="J6" s="13">
        <v>127.39627643954449</v>
      </c>
      <c r="K6" s="13">
        <v>129.89921612541991</v>
      </c>
      <c r="L6" s="13">
        <v>123.75535468657884</v>
      </c>
      <c r="M6" s="13">
        <v>106.2574850299401</v>
      </c>
      <c r="N6" s="13">
        <v>93.551794828884539</v>
      </c>
      <c r="O6" s="13">
        <v>92.994421064224042</v>
      </c>
      <c r="P6" s="13">
        <v>80.609046126287495</v>
      </c>
      <c r="Q6" s="13">
        <v>83.996023856858798</v>
      </c>
      <c r="R6" s="13">
        <v>98.080133555926494</v>
      </c>
      <c r="S6" s="13">
        <v>102.9949369716673</v>
      </c>
      <c r="T6" s="13">
        <v>109.13140311804</v>
      </c>
      <c r="U6" s="13">
        <v>117.21991701244809</v>
      </c>
      <c r="V6" s="13">
        <v>126.39518284679571</v>
      </c>
      <c r="W6" s="13">
        <f t="shared" si="1"/>
        <v>124.87643322640986</v>
      </c>
      <c r="X6" s="13">
        <f t="shared" si="2"/>
        <v>1.5187496203858473</v>
      </c>
      <c r="Y6" s="12">
        <v>9.9000000000000005E-2</v>
      </c>
      <c r="Z6" s="12">
        <v>0.253</v>
      </c>
      <c r="AA6" s="12">
        <v>2.5999999999999999E-2</v>
      </c>
      <c r="AB6">
        <v>43</v>
      </c>
      <c r="AC6" s="12">
        <v>0.99</v>
      </c>
      <c r="AD6" s="13">
        <f t="shared" si="3"/>
        <v>106.85659766452046</v>
      </c>
      <c r="AE6" s="12">
        <f t="shared" si="4"/>
        <v>0.18284865520065707</v>
      </c>
      <c r="AF6">
        <f t="shared" si="5"/>
        <v>72</v>
      </c>
      <c r="AG6">
        <f t="shared" si="6"/>
        <v>79</v>
      </c>
      <c r="AH6">
        <f t="shared" si="7"/>
        <v>80</v>
      </c>
      <c r="AI6">
        <f t="shared" si="12"/>
        <v>78</v>
      </c>
      <c r="AJ6">
        <f t="shared" si="8"/>
        <v>309</v>
      </c>
      <c r="AK6">
        <f t="shared" si="9"/>
        <v>3</v>
      </c>
      <c r="AL6" s="13">
        <v>83851</v>
      </c>
      <c r="AM6">
        <v>32</v>
      </c>
      <c r="AN6" s="12">
        <v>0.89997676579925645</v>
      </c>
      <c r="AO6" s="12">
        <v>5.6226765799256506E-2</v>
      </c>
      <c r="AP6" s="12">
        <v>0.15868959107806691</v>
      </c>
      <c r="AQ6" s="12">
        <v>0.26315789473684209</v>
      </c>
      <c r="AR6" s="31">
        <v>7.3999999999999996E-2</v>
      </c>
      <c r="AS6" s="31">
        <v>0.246</v>
      </c>
      <c r="AT6" s="31">
        <v>6.2E-2</v>
      </c>
      <c r="AU6" s="32">
        <v>48</v>
      </c>
      <c r="AV6" s="31">
        <v>0.98799999999999999</v>
      </c>
      <c r="AW6" s="14">
        <v>98.550624375623144</v>
      </c>
      <c r="AX6" s="12">
        <v>0.189438603307752</v>
      </c>
      <c r="AY6">
        <v>2</v>
      </c>
      <c r="AZ6">
        <f t="shared" si="10"/>
        <v>1</v>
      </c>
      <c r="BA6" s="37">
        <f t="shared" si="11"/>
        <v>-5</v>
      </c>
    </row>
    <row r="7" spans="1:53" s="30" customFormat="1" ht="14" x14ac:dyDescent="0.3">
      <c r="A7" s="24" t="s">
        <v>44</v>
      </c>
      <c r="B7" s="24" t="s">
        <v>751</v>
      </c>
      <c r="C7" s="24" t="s">
        <v>752</v>
      </c>
      <c r="D7" s="24" t="s">
        <v>44</v>
      </c>
      <c r="E7" s="25">
        <v>515</v>
      </c>
      <c r="F7" s="26">
        <v>480</v>
      </c>
      <c r="G7" s="27">
        <f t="shared" si="0"/>
        <v>-6.7961165048543687E-2</v>
      </c>
      <c r="H7" s="28">
        <v>107.8125</v>
      </c>
      <c r="I7" s="28">
        <v>111.3607188703465</v>
      </c>
      <c r="J7" s="28">
        <v>115.2954808806488</v>
      </c>
      <c r="K7" s="28">
        <v>115.819209039548</v>
      </c>
      <c r="L7" s="28">
        <v>108.4938527835274</v>
      </c>
      <c r="M7" s="28">
        <v>70.951431987701341</v>
      </c>
      <c r="N7" s="28">
        <v>56.2997347480106</v>
      </c>
      <c r="O7" s="28">
        <v>66.344160331720801</v>
      </c>
      <c r="P7" s="28">
        <v>51.733057423693701</v>
      </c>
      <c r="Q7" s="28">
        <v>59.346375552747901</v>
      </c>
      <c r="R7" s="28">
        <v>72.687338501291904</v>
      </c>
      <c r="S7" s="28">
        <v>82.815689771799953</v>
      </c>
      <c r="T7" s="28">
        <v>88.296760710553798</v>
      </c>
      <c r="U7" s="28">
        <v>96.579476861166995</v>
      </c>
      <c r="V7" s="28">
        <v>106.96844518517796</v>
      </c>
      <c r="W7" s="28">
        <f t="shared" si="1"/>
        <v>112.57197719763582</v>
      </c>
      <c r="X7" s="28">
        <f t="shared" si="2"/>
        <v>-5.6035320124578618</v>
      </c>
      <c r="Y7" s="29">
        <v>2E-3</v>
      </c>
      <c r="Z7" s="29">
        <v>0.115</v>
      </c>
      <c r="AA7" s="29">
        <v>7.9000000000000001E-2</v>
      </c>
      <c r="AB7" s="30">
        <v>35</v>
      </c>
      <c r="AC7" s="29">
        <v>0.999</v>
      </c>
      <c r="AD7" s="28">
        <f t="shared" si="3"/>
        <v>85.094816461203152</v>
      </c>
      <c r="AE7" s="29">
        <f t="shared" si="4"/>
        <v>0.25705007230314125</v>
      </c>
      <c r="AF7" s="30">
        <f t="shared" si="5"/>
        <v>100</v>
      </c>
      <c r="AG7" s="30">
        <f t="shared" si="6"/>
        <v>102</v>
      </c>
      <c r="AH7" s="30">
        <f t="shared" si="7"/>
        <v>99</v>
      </c>
      <c r="AI7" s="30">
        <f t="shared" si="12"/>
        <v>4</v>
      </c>
      <c r="AJ7" s="30">
        <f t="shared" si="8"/>
        <v>305</v>
      </c>
      <c r="AK7" s="30">
        <f t="shared" si="9"/>
        <v>4</v>
      </c>
      <c r="AL7" s="28">
        <v>44855</v>
      </c>
      <c r="AM7" s="30">
        <v>101</v>
      </c>
      <c r="AN7" s="29">
        <v>0.70534739905420152</v>
      </c>
      <c r="AO7" s="29">
        <v>0.16405965805747544</v>
      </c>
      <c r="AP7" s="29">
        <v>0.38241178610403781</v>
      </c>
      <c r="AQ7" s="29">
        <v>0.2741819840959458</v>
      </c>
      <c r="AR7" s="31">
        <v>2E-3</v>
      </c>
      <c r="AS7" s="31">
        <v>0.10299999999999999</v>
      </c>
      <c r="AT7" s="31">
        <v>0.184</v>
      </c>
      <c r="AU7" s="32">
        <v>47</v>
      </c>
      <c r="AV7" s="31">
        <v>0.98299999999999998</v>
      </c>
      <c r="AW7" s="14">
        <v>75.7865411340984</v>
      </c>
      <c r="AX7" s="12">
        <v>0.27406241847453122</v>
      </c>
      <c r="AY7">
        <v>6</v>
      </c>
      <c r="AZ7">
        <f t="shared" si="10"/>
        <v>-2</v>
      </c>
      <c r="BA7" s="37">
        <f t="shared" si="11"/>
        <v>-12</v>
      </c>
    </row>
    <row r="8" spans="1:53" ht="14" x14ac:dyDescent="0.3">
      <c r="A8" s="7" t="s">
        <v>242</v>
      </c>
      <c r="B8" s="7" t="s">
        <v>780</v>
      </c>
      <c r="C8" s="7" t="s">
        <v>781</v>
      </c>
      <c r="D8" s="7" t="s">
        <v>242</v>
      </c>
      <c r="E8" s="20">
        <v>332</v>
      </c>
      <c r="F8" s="19">
        <v>322</v>
      </c>
      <c r="G8" s="21">
        <f t="shared" si="0"/>
        <v>-3.0120481927710843E-2</v>
      </c>
      <c r="H8" s="13">
        <v>114.17350828324285</v>
      </c>
      <c r="I8" s="13">
        <v>127.50894883519115</v>
      </c>
      <c r="J8" s="13">
        <v>133.96715643906651</v>
      </c>
      <c r="K8" s="13">
        <v>132.694032823496</v>
      </c>
      <c r="L8" s="13">
        <v>126.9354767314899</v>
      </c>
      <c r="M8" s="13">
        <v>100.5747126436781</v>
      </c>
      <c r="N8" s="13">
        <v>94.285714285714207</v>
      </c>
      <c r="O8" s="13">
        <v>91.763405196240996</v>
      </c>
      <c r="P8" s="13">
        <v>68.121693121693099</v>
      </c>
      <c r="Q8" s="13">
        <v>77.089947089947046</v>
      </c>
      <c r="R8" s="13">
        <v>89.336801040311997</v>
      </c>
      <c r="S8" s="13">
        <v>97.8473581213307</v>
      </c>
      <c r="T8" s="13">
        <v>105.25435023650495</v>
      </c>
      <c r="U8" s="13">
        <v>109.92028543021991</v>
      </c>
      <c r="V8" s="13">
        <v>125.78286737698446</v>
      </c>
      <c r="W8" s="13">
        <f t="shared" si="1"/>
        <v>127.08591159524913</v>
      </c>
      <c r="X8" s="13">
        <f t="shared" si="2"/>
        <v>-1.3030442182646738</v>
      </c>
      <c r="Y8" s="12">
        <v>0</v>
      </c>
      <c r="Z8" s="12">
        <v>0.106</v>
      </c>
      <c r="AA8" s="12">
        <v>0.04</v>
      </c>
      <c r="AB8">
        <v>37</v>
      </c>
      <c r="AC8" s="12">
        <v>0.98499999999999999</v>
      </c>
      <c r="AD8" s="13">
        <f t="shared" si="3"/>
        <v>100.58969870709188</v>
      </c>
      <c r="AE8" s="12">
        <f t="shared" si="4"/>
        <v>0.25045475822780622</v>
      </c>
      <c r="AF8">
        <f t="shared" si="5"/>
        <v>99</v>
      </c>
      <c r="AG8">
        <f t="shared" si="6"/>
        <v>94</v>
      </c>
      <c r="AH8">
        <f t="shared" si="7"/>
        <v>57</v>
      </c>
      <c r="AI8">
        <f t="shared" si="12"/>
        <v>49</v>
      </c>
      <c r="AJ8">
        <f t="shared" si="8"/>
        <v>299</v>
      </c>
      <c r="AK8">
        <f t="shared" si="9"/>
        <v>5</v>
      </c>
      <c r="AL8" s="13">
        <v>57357</v>
      </c>
      <c r="AM8">
        <v>85</v>
      </c>
      <c r="AN8" s="12">
        <v>0.72715468268138295</v>
      </c>
      <c r="AO8" s="12">
        <v>0.16458367148190228</v>
      </c>
      <c r="AP8" s="12">
        <v>0.33728290861873073</v>
      </c>
      <c r="AQ8" s="12">
        <v>0.20876198474350899</v>
      </c>
      <c r="AR8" s="31">
        <v>1.4999999999999999E-2</v>
      </c>
      <c r="AS8" s="31">
        <v>8.6999999999999994E-2</v>
      </c>
      <c r="AT8" s="31">
        <v>0.105</v>
      </c>
      <c r="AU8" s="32">
        <v>58</v>
      </c>
      <c r="AV8" s="31">
        <v>0.97699999999999998</v>
      </c>
      <c r="AW8" s="14">
        <v>92.382114122023665</v>
      </c>
      <c r="AX8" s="12">
        <v>0.18984379687426078</v>
      </c>
      <c r="AY8">
        <v>53</v>
      </c>
      <c r="AZ8">
        <f t="shared" si="10"/>
        <v>-48</v>
      </c>
      <c r="BA8" s="37">
        <f t="shared" si="11"/>
        <v>-21</v>
      </c>
    </row>
    <row r="9" spans="1:53" ht="14" x14ac:dyDescent="0.3">
      <c r="A9" s="7" t="s">
        <v>106</v>
      </c>
      <c r="B9" s="7" t="s">
        <v>732</v>
      </c>
      <c r="C9" s="7" t="s">
        <v>733</v>
      </c>
      <c r="D9" s="7" t="s">
        <v>106</v>
      </c>
      <c r="E9" s="20">
        <v>379</v>
      </c>
      <c r="F9" s="19">
        <v>383</v>
      </c>
      <c r="G9" s="21">
        <f t="shared" si="0"/>
        <v>1.0554089709762533E-2</v>
      </c>
      <c r="H9" s="13">
        <v>111.76142697881825</v>
      </c>
      <c r="I9" s="13">
        <v>118.61313868613129</v>
      </c>
      <c r="J9" s="13">
        <v>123.8796709425543</v>
      </c>
      <c r="K9" s="13">
        <v>123.05902149457344</v>
      </c>
      <c r="L9" s="13">
        <v>118.93753247836375</v>
      </c>
      <c r="M9" s="13">
        <v>103.0678128689492</v>
      </c>
      <c r="N9" s="13">
        <v>86.786725717040198</v>
      </c>
      <c r="O9" s="13">
        <v>85.308292282430159</v>
      </c>
      <c r="P9" s="13">
        <v>69.969356486210401</v>
      </c>
      <c r="Q9" s="13">
        <v>75.845410628019295</v>
      </c>
      <c r="R9" s="13">
        <v>86.336212806801001</v>
      </c>
      <c r="S9" s="13">
        <v>92.632163880055899</v>
      </c>
      <c r="T9" s="13">
        <v>101.04747169087941</v>
      </c>
      <c r="U9" s="13">
        <v>107.03250270855901</v>
      </c>
      <c r="V9" s="13">
        <v>118.43575418994411</v>
      </c>
      <c r="W9" s="13">
        <f t="shared" si="1"/>
        <v>119.32831452551932</v>
      </c>
      <c r="X9" s="13">
        <f t="shared" si="2"/>
        <v>-0.89256033557521164</v>
      </c>
      <c r="Y9" s="12">
        <v>8.0000000000000002E-3</v>
      </c>
      <c r="Z9" s="12">
        <v>0.185</v>
      </c>
      <c r="AA9" s="12">
        <v>7.2999999999999995E-2</v>
      </c>
      <c r="AB9">
        <v>37</v>
      </c>
      <c r="AC9" s="12">
        <v>0.999</v>
      </c>
      <c r="AD9" s="13">
        <f t="shared" si="3"/>
        <v>96.762087771573846</v>
      </c>
      <c r="AE9" s="12">
        <f t="shared" si="4"/>
        <v>0.22398923914844893</v>
      </c>
      <c r="AF9">
        <f t="shared" si="5"/>
        <v>98</v>
      </c>
      <c r="AG9">
        <f t="shared" si="6"/>
        <v>94</v>
      </c>
      <c r="AH9">
        <f t="shared" si="7"/>
        <v>99</v>
      </c>
      <c r="AI9">
        <f t="shared" si="12"/>
        <v>8</v>
      </c>
      <c r="AJ9">
        <f t="shared" si="8"/>
        <v>299</v>
      </c>
      <c r="AK9">
        <f t="shared" si="9"/>
        <v>5</v>
      </c>
      <c r="AL9" s="13">
        <v>54652</v>
      </c>
      <c r="AM9">
        <v>88</v>
      </c>
      <c r="AN9" s="12">
        <v>0.66395810762007945</v>
      </c>
      <c r="AO9" s="12">
        <v>0.15890213073311665</v>
      </c>
      <c r="AP9" s="12">
        <v>0.38407367280606719</v>
      </c>
      <c r="AQ9" s="12">
        <v>0.23169759350536387</v>
      </c>
      <c r="AR9" s="31">
        <v>1.0999999999999999E-2</v>
      </c>
      <c r="AS9" s="31">
        <v>0.16600000000000001</v>
      </c>
      <c r="AT9" s="31">
        <v>0.10299999999999999</v>
      </c>
      <c r="AU9" s="32">
        <v>48</v>
      </c>
      <c r="AV9" s="31">
        <v>0.98299999999999998</v>
      </c>
      <c r="AW9" s="14">
        <v>88.96531475143891</v>
      </c>
      <c r="AX9" s="12">
        <v>0.20308125708989166</v>
      </c>
      <c r="AY9">
        <v>11</v>
      </c>
      <c r="AZ9">
        <f t="shared" si="10"/>
        <v>-6</v>
      </c>
      <c r="BA9" s="37">
        <f t="shared" si="11"/>
        <v>-11</v>
      </c>
    </row>
    <row r="10" spans="1:53" s="30" customFormat="1" ht="14" x14ac:dyDescent="0.3">
      <c r="A10" s="7" t="s">
        <v>200</v>
      </c>
      <c r="B10" s="7" t="s">
        <v>644</v>
      </c>
      <c r="C10" s="7" t="s">
        <v>645</v>
      </c>
      <c r="D10" s="7" t="s">
        <v>200</v>
      </c>
      <c r="E10" s="20">
        <v>304</v>
      </c>
      <c r="F10" s="19">
        <v>303</v>
      </c>
      <c r="G10" s="21">
        <f t="shared" si="0"/>
        <v>-3.2894736842105261E-3</v>
      </c>
      <c r="H10" s="13">
        <v>120.6206896551724</v>
      </c>
      <c r="I10" s="13">
        <v>128.05893657911591</v>
      </c>
      <c r="J10" s="13">
        <v>133.47181008902069</v>
      </c>
      <c r="K10" s="13">
        <v>134.0264084507042</v>
      </c>
      <c r="L10" s="13">
        <v>131.6831683168316</v>
      </c>
      <c r="M10" s="13">
        <v>118.1818181818181</v>
      </c>
      <c r="N10" s="13">
        <v>105.43840177580461</v>
      </c>
      <c r="O10" s="13">
        <v>100</v>
      </c>
      <c r="P10" s="13">
        <v>87.209302325581305</v>
      </c>
      <c r="Q10" s="13">
        <v>93.312499999999943</v>
      </c>
      <c r="R10" s="13">
        <v>101.37681159420281</v>
      </c>
      <c r="S10" s="13">
        <v>110.36706349206339</v>
      </c>
      <c r="T10" s="13">
        <v>113.6154553817847</v>
      </c>
      <c r="U10" s="13">
        <v>125.7349011223944</v>
      </c>
      <c r="V10" s="13">
        <v>129.65207291824464</v>
      </c>
      <c r="W10" s="13">
        <f t="shared" si="1"/>
        <v>129.04446119350331</v>
      </c>
      <c r="X10" s="13">
        <f t="shared" si="2"/>
        <v>0.60761172474133218</v>
      </c>
      <c r="Y10" s="12">
        <v>1.2999999999999999E-2</v>
      </c>
      <c r="Z10" s="12">
        <v>0.22800000000000001</v>
      </c>
      <c r="AA10" s="12">
        <v>2.3E-2</v>
      </c>
      <c r="AB10">
        <v>37</v>
      </c>
      <c r="AC10" s="12">
        <v>0.98799999999999999</v>
      </c>
      <c r="AD10" s="13">
        <f t="shared" si="3"/>
        <v>112.77355789761131</v>
      </c>
      <c r="AE10" s="12">
        <f t="shared" si="4"/>
        <v>0.149667309742569</v>
      </c>
      <c r="AF10">
        <f t="shared" si="5"/>
        <v>47</v>
      </c>
      <c r="AG10">
        <f t="shared" si="6"/>
        <v>94</v>
      </c>
      <c r="AH10">
        <f t="shared" si="7"/>
        <v>72</v>
      </c>
      <c r="AI10">
        <f t="shared" si="12"/>
        <v>85</v>
      </c>
      <c r="AJ10">
        <f t="shared" si="8"/>
        <v>298</v>
      </c>
      <c r="AK10">
        <f t="shared" si="9"/>
        <v>7</v>
      </c>
      <c r="AL10" s="13">
        <v>60964</v>
      </c>
      <c r="AM10">
        <v>79</v>
      </c>
      <c r="AN10" s="12">
        <v>0.60961027457927375</v>
      </c>
      <c r="AO10" s="12">
        <v>0.25974313551815764</v>
      </c>
      <c r="AP10" s="12">
        <v>0.3854074402125775</v>
      </c>
      <c r="AQ10" s="12">
        <v>0.23220108695652175</v>
      </c>
      <c r="AR10" s="31">
        <v>9.5000000000000001E-2</v>
      </c>
      <c r="AS10" s="31">
        <v>0.27300000000000002</v>
      </c>
      <c r="AT10" s="31">
        <v>6.6000000000000003E-2</v>
      </c>
      <c r="AU10" s="32">
        <v>52</v>
      </c>
      <c r="AV10" s="31">
        <v>0.96899999999999997</v>
      </c>
      <c r="AW10" s="14">
        <v>104.66795761701272</v>
      </c>
      <c r="AX10" s="12">
        <v>0.20127404780808936</v>
      </c>
      <c r="AY10">
        <v>33</v>
      </c>
      <c r="AZ10">
        <f t="shared" si="10"/>
        <v>-26</v>
      </c>
      <c r="BA10" s="37">
        <f t="shared" si="11"/>
        <v>-15</v>
      </c>
    </row>
    <row r="11" spans="1:53" ht="14" x14ac:dyDescent="0.3">
      <c r="A11" s="24" t="s">
        <v>70</v>
      </c>
      <c r="B11" s="24" t="s">
        <v>749</v>
      </c>
      <c r="C11" s="24" t="s">
        <v>750</v>
      </c>
      <c r="D11" s="24" t="s">
        <v>70</v>
      </c>
      <c r="E11" s="25">
        <v>381</v>
      </c>
      <c r="F11" s="26">
        <v>373</v>
      </c>
      <c r="G11" s="27">
        <f t="shared" si="0"/>
        <v>-2.0997375328083989E-2</v>
      </c>
      <c r="H11" s="28">
        <v>120.0147275405007</v>
      </c>
      <c r="I11" s="28">
        <v>124.60752402462245</v>
      </c>
      <c r="J11" s="28">
        <v>129.52646239554309</v>
      </c>
      <c r="K11" s="28">
        <v>131.68724279835391</v>
      </c>
      <c r="L11" s="28">
        <v>122.2805836139169</v>
      </c>
      <c r="M11" s="28">
        <v>96.103238866396694</v>
      </c>
      <c r="N11" s="28">
        <v>83.686440677966104</v>
      </c>
      <c r="O11" s="28">
        <v>83.237664439120692</v>
      </c>
      <c r="P11" s="28">
        <v>65.704330512692806</v>
      </c>
      <c r="Q11" s="28">
        <v>68.511601584606652</v>
      </c>
      <c r="R11" s="28">
        <v>86.831275720164598</v>
      </c>
      <c r="S11" s="28">
        <v>94.556162832027354</v>
      </c>
      <c r="T11" s="28">
        <v>101.2026544155181</v>
      </c>
      <c r="U11" s="28">
        <v>112.63959645231515</v>
      </c>
      <c r="V11" s="28">
        <v>118.3252427184466</v>
      </c>
      <c r="W11" s="28">
        <f t="shared" si="1"/>
        <v>126.45898918975503</v>
      </c>
      <c r="X11" s="28">
        <f t="shared" si="2"/>
        <v>-8.1337464713084273</v>
      </c>
      <c r="Y11" s="29">
        <v>1.0999999999999999E-2</v>
      </c>
      <c r="Z11" s="29">
        <v>0.185</v>
      </c>
      <c r="AA11" s="29">
        <v>6.7000000000000004E-2</v>
      </c>
      <c r="AB11" s="30">
        <v>37</v>
      </c>
      <c r="AC11" s="29">
        <v>0.998</v>
      </c>
      <c r="AD11" s="28">
        <f t="shared" si="3"/>
        <v>98.80742235500631</v>
      </c>
      <c r="AE11" s="29">
        <f t="shared" si="4"/>
        <v>0.19753394935569207</v>
      </c>
      <c r="AF11" s="30">
        <f t="shared" si="5"/>
        <v>84</v>
      </c>
      <c r="AG11" s="30">
        <f t="shared" si="6"/>
        <v>94</v>
      </c>
      <c r="AH11" s="30">
        <f t="shared" si="7"/>
        <v>97</v>
      </c>
      <c r="AI11" s="30">
        <f t="shared" si="12"/>
        <v>13</v>
      </c>
      <c r="AJ11" s="30">
        <f t="shared" si="8"/>
        <v>288</v>
      </c>
      <c r="AK11" s="30">
        <f t="shared" si="9"/>
        <v>8</v>
      </c>
      <c r="AL11" s="28">
        <v>47717</v>
      </c>
      <c r="AM11" s="30">
        <v>97</v>
      </c>
      <c r="AN11" s="29">
        <v>0.7541045718615812</v>
      </c>
      <c r="AO11" s="29">
        <v>0.11581207375599899</v>
      </c>
      <c r="AP11" s="29">
        <v>0.35362465269007326</v>
      </c>
      <c r="AQ11" s="29">
        <v>0.20537897310513448</v>
      </c>
      <c r="AR11" s="31">
        <v>2.5999999999999999E-2</v>
      </c>
      <c r="AS11" s="31">
        <v>0.16</v>
      </c>
      <c r="AT11" s="31">
        <v>0.11</v>
      </c>
      <c r="AU11" s="32">
        <v>53</v>
      </c>
      <c r="AV11" s="31">
        <v>0.98299999999999998</v>
      </c>
      <c r="AW11" s="14">
        <v>87.775423638079175</v>
      </c>
      <c r="AX11" s="12">
        <v>0.28106501415713986</v>
      </c>
      <c r="AY11">
        <v>13</v>
      </c>
      <c r="AZ11">
        <f t="shared" si="10"/>
        <v>-5</v>
      </c>
      <c r="BA11" s="37">
        <f t="shared" si="11"/>
        <v>-16</v>
      </c>
    </row>
    <row r="12" spans="1:53" ht="14" x14ac:dyDescent="0.3">
      <c r="A12" s="7" t="s">
        <v>79</v>
      </c>
      <c r="B12" s="7" t="s">
        <v>810</v>
      </c>
      <c r="C12" s="7" t="s">
        <v>811</v>
      </c>
      <c r="D12" s="7" t="s">
        <v>79</v>
      </c>
      <c r="E12" s="20">
        <v>114</v>
      </c>
      <c r="F12" s="19">
        <v>154</v>
      </c>
      <c r="G12" s="21">
        <f t="shared" si="0"/>
        <v>0.35087719298245612</v>
      </c>
      <c r="H12" s="13">
        <v>112.94862772695279</v>
      </c>
      <c r="I12" s="13">
        <v>122.3110922019641</v>
      </c>
      <c r="J12" s="13">
        <v>157.89775990809869</v>
      </c>
      <c r="K12" s="13">
        <v>174.4968657208841</v>
      </c>
      <c r="L12" s="13">
        <v>120.51214153109746</v>
      </c>
      <c r="M12" s="13">
        <v>121.88550836305791</v>
      </c>
      <c r="N12" s="13">
        <v>98.371777476255005</v>
      </c>
      <c r="O12" s="13">
        <v>95.628415300546393</v>
      </c>
      <c r="P12" s="13">
        <v>74.306645735217103</v>
      </c>
      <c r="Q12" s="13">
        <v>87.931680354695104</v>
      </c>
      <c r="R12" s="13">
        <v>98.794243485025206</v>
      </c>
      <c r="S12" s="13">
        <v>110.83306831191956</v>
      </c>
      <c r="T12" s="13">
        <v>128.0276768241543</v>
      </c>
      <c r="U12" s="13">
        <v>139.53084982537831</v>
      </c>
      <c r="V12" s="13">
        <v>155.12329670762441</v>
      </c>
      <c r="W12" s="13">
        <f t="shared" si="1"/>
        <v>141.91358638947491</v>
      </c>
      <c r="X12" s="13">
        <f t="shared" si="2"/>
        <v>13.20971031814949</v>
      </c>
      <c r="Y12" s="12">
        <v>0.67500000000000004</v>
      </c>
      <c r="Z12" s="12">
        <v>1.2999999999999999E-2</v>
      </c>
      <c r="AA12" s="12">
        <v>1.9E-2</v>
      </c>
      <c r="AB12">
        <v>65</v>
      </c>
      <c r="AC12" s="12">
        <v>0.98599999999999999</v>
      </c>
      <c r="AD12" s="13">
        <f t="shared" si="3"/>
        <v>119.29645961161934</v>
      </c>
      <c r="AE12" s="12">
        <f t="shared" si="4"/>
        <v>0.30031768933162517</v>
      </c>
      <c r="AF12">
        <f t="shared" si="5"/>
        <v>102</v>
      </c>
      <c r="AG12">
        <f t="shared" si="6"/>
        <v>29</v>
      </c>
      <c r="AH12">
        <f t="shared" si="7"/>
        <v>61</v>
      </c>
      <c r="AI12">
        <f t="shared" si="12"/>
        <v>93</v>
      </c>
      <c r="AJ12">
        <f t="shared" si="8"/>
        <v>285</v>
      </c>
      <c r="AK12">
        <f t="shared" si="9"/>
        <v>9</v>
      </c>
      <c r="AL12" s="13">
        <v>83681</v>
      </c>
      <c r="AM12">
        <v>33</v>
      </c>
      <c r="AN12" s="12">
        <v>0.88856645385954736</v>
      </c>
      <c r="AO12" s="12">
        <v>0</v>
      </c>
      <c r="AP12" s="12">
        <v>5.0493325594892627E-2</v>
      </c>
      <c r="AQ12" s="12">
        <v>0.24480131768581428</v>
      </c>
      <c r="AR12" s="31">
        <v>0.439</v>
      </c>
      <c r="AS12" s="31">
        <v>9.6000000000000002E-2</v>
      </c>
      <c r="AT12" s="31">
        <v>6.0999999999999999E-2</v>
      </c>
      <c r="AU12" s="32">
        <v>81</v>
      </c>
      <c r="AV12" s="31">
        <v>0.97</v>
      </c>
      <c r="AW12" s="14">
        <v>106.39666724394854</v>
      </c>
      <c r="AX12" s="12">
        <v>0.31142124504199942</v>
      </c>
      <c r="AY12">
        <v>41</v>
      </c>
      <c r="AZ12">
        <f t="shared" si="10"/>
        <v>-32</v>
      </c>
      <c r="BA12" s="37">
        <f t="shared" si="11"/>
        <v>-16</v>
      </c>
    </row>
    <row r="13" spans="1:53" ht="14" x14ac:dyDescent="0.3">
      <c r="A13" s="24" t="s">
        <v>77</v>
      </c>
      <c r="B13" s="24" t="s">
        <v>714</v>
      </c>
      <c r="C13" s="24" t="s">
        <v>715</v>
      </c>
      <c r="D13" s="24" t="s">
        <v>77</v>
      </c>
      <c r="E13" s="25">
        <v>496</v>
      </c>
      <c r="F13" s="26">
        <v>498</v>
      </c>
      <c r="G13" s="27">
        <f t="shared" si="0"/>
        <v>4.0322580645161289E-3</v>
      </c>
      <c r="H13" s="28">
        <v>118.68878851571925</v>
      </c>
      <c r="I13" s="28">
        <v>124.9733333333333</v>
      </c>
      <c r="J13" s="28">
        <v>129.96941896024461</v>
      </c>
      <c r="K13" s="28">
        <v>129.40528634361229</v>
      </c>
      <c r="L13" s="28">
        <v>122.5301969254039</v>
      </c>
      <c r="M13" s="28">
        <v>101.2207527975584</v>
      </c>
      <c r="N13" s="28">
        <v>88.757861635220095</v>
      </c>
      <c r="O13" s="28">
        <v>85</v>
      </c>
      <c r="P13" s="28">
        <v>67.164179104477597</v>
      </c>
      <c r="Q13" s="28">
        <v>78.000972693831301</v>
      </c>
      <c r="R13" s="28">
        <v>92.608652109929295</v>
      </c>
      <c r="S13" s="28">
        <v>98.328062515098651</v>
      </c>
      <c r="T13" s="28">
        <v>105.75572335739055</v>
      </c>
      <c r="U13" s="28">
        <v>114.81610604011715</v>
      </c>
      <c r="V13" s="28">
        <v>123.6881559220389</v>
      </c>
      <c r="W13" s="28">
        <f t="shared" si="1"/>
        <v>125.75920678822735</v>
      </c>
      <c r="X13" s="28">
        <f t="shared" si="2"/>
        <v>-2.0710508661884433</v>
      </c>
      <c r="Y13" s="29">
        <v>2.1999999999999999E-2</v>
      </c>
      <c r="Z13" s="29">
        <v>4.3999999999999997E-2</v>
      </c>
      <c r="AA13" s="29">
        <v>7.8E-2</v>
      </c>
      <c r="AB13" s="30">
        <v>36</v>
      </c>
      <c r="AC13" s="29">
        <v>0.99399999999999999</v>
      </c>
      <c r="AD13" s="28">
        <f t="shared" si="3"/>
        <v>102.8771360056339</v>
      </c>
      <c r="AE13" s="29">
        <f t="shared" si="4"/>
        <v>0.2022900395989379</v>
      </c>
      <c r="AF13" s="30">
        <f t="shared" si="5"/>
        <v>86</v>
      </c>
      <c r="AG13" s="30">
        <f t="shared" si="6"/>
        <v>99</v>
      </c>
      <c r="AH13" s="30">
        <f t="shared" si="7"/>
        <v>95</v>
      </c>
      <c r="AI13" s="30">
        <f t="shared" si="12"/>
        <v>5</v>
      </c>
      <c r="AJ13" s="30">
        <f t="shared" si="8"/>
        <v>285</v>
      </c>
      <c r="AK13" s="30">
        <f t="shared" si="9"/>
        <v>9</v>
      </c>
      <c r="AL13" s="28">
        <v>59188</v>
      </c>
      <c r="AM13" s="30">
        <v>82</v>
      </c>
      <c r="AN13" s="29">
        <v>0.77792041078305518</v>
      </c>
      <c r="AO13" s="29">
        <v>0.14388104407359864</v>
      </c>
      <c r="AP13" s="29">
        <v>0.29460847240051347</v>
      </c>
      <c r="AQ13" s="29">
        <v>0.22692086521873756</v>
      </c>
      <c r="AR13" s="31">
        <v>1.7999999999999999E-2</v>
      </c>
      <c r="AS13" s="31">
        <v>4.5999999999999999E-2</v>
      </c>
      <c r="AT13" s="31">
        <v>0.105</v>
      </c>
      <c r="AU13" s="32">
        <v>46</v>
      </c>
      <c r="AV13" s="31">
        <v>0.98499999999999999</v>
      </c>
      <c r="AW13" s="14">
        <v>93.673352669062453</v>
      </c>
      <c r="AX13" s="12">
        <v>0.22570723443357146</v>
      </c>
      <c r="AY13">
        <v>5</v>
      </c>
      <c r="AZ13">
        <f t="shared" si="10"/>
        <v>4</v>
      </c>
      <c r="BA13" s="37">
        <f t="shared" si="11"/>
        <v>-10</v>
      </c>
    </row>
    <row r="14" spans="1:53" ht="14" x14ac:dyDescent="0.3">
      <c r="A14" s="7" t="s">
        <v>20</v>
      </c>
      <c r="B14" s="7" t="s">
        <v>758</v>
      </c>
      <c r="C14" s="7" t="s">
        <v>759</v>
      </c>
      <c r="D14" s="7" t="s">
        <v>20</v>
      </c>
      <c r="E14" s="20">
        <v>145</v>
      </c>
      <c r="F14" s="19">
        <v>148</v>
      </c>
      <c r="G14" s="21">
        <f t="shared" si="0"/>
        <v>2.0689655172413793E-2</v>
      </c>
      <c r="H14" s="13">
        <v>121.5277777777777</v>
      </c>
      <c r="I14" s="13">
        <v>122.8712671889057</v>
      </c>
      <c r="J14" s="13">
        <v>129.3153891164423</v>
      </c>
      <c r="K14" s="13">
        <v>124.8322224709941</v>
      </c>
      <c r="L14" s="13">
        <v>118.8712052264836</v>
      </c>
      <c r="M14" s="13">
        <v>101.8112843700072</v>
      </c>
      <c r="N14" s="13">
        <v>85.947712418300597</v>
      </c>
      <c r="O14" s="13">
        <v>84.325842696629195</v>
      </c>
      <c r="P14" s="13">
        <v>71.084617191104996</v>
      </c>
      <c r="Q14" s="13">
        <v>83.635114231823152</v>
      </c>
      <c r="R14" s="13">
        <v>93.512444765964048</v>
      </c>
      <c r="S14" s="13">
        <v>96.656976744185997</v>
      </c>
      <c r="T14" s="13">
        <v>98.231827111984202</v>
      </c>
      <c r="U14" s="13">
        <v>108.7113030957523</v>
      </c>
      <c r="V14" s="13">
        <v>119.5367101080364</v>
      </c>
      <c r="W14" s="13">
        <f t="shared" si="1"/>
        <v>124.63666413852995</v>
      </c>
      <c r="X14" s="13">
        <f t="shared" si="2"/>
        <v>-5.0999540304935493</v>
      </c>
      <c r="Y14" s="12">
        <v>2.7E-2</v>
      </c>
      <c r="Z14" s="12">
        <v>0.16200000000000001</v>
      </c>
      <c r="AA14" s="12">
        <v>4.7E-2</v>
      </c>
      <c r="AB14">
        <v>42</v>
      </c>
      <c r="AC14" s="12">
        <v>0.99</v>
      </c>
      <c r="AD14" s="13">
        <f t="shared" si="3"/>
        <v>99.278137929471626</v>
      </c>
      <c r="AE14" s="12">
        <f t="shared" si="4"/>
        <v>0.20405874446352637</v>
      </c>
      <c r="AF14">
        <f t="shared" si="5"/>
        <v>87</v>
      </c>
      <c r="AG14">
        <f t="shared" si="6"/>
        <v>85</v>
      </c>
      <c r="AH14">
        <f t="shared" si="7"/>
        <v>80</v>
      </c>
      <c r="AI14">
        <f t="shared" si="12"/>
        <v>32</v>
      </c>
      <c r="AJ14">
        <f t="shared" si="8"/>
        <v>284</v>
      </c>
      <c r="AK14">
        <f t="shared" si="9"/>
        <v>11</v>
      </c>
      <c r="AL14" s="13">
        <v>96315</v>
      </c>
      <c r="AM14">
        <v>16</v>
      </c>
      <c r="AN14" s="12">
        <v>0.8934723481414325</v>
      </c>
      <c r="AO14" s="12">
        <v>6.980961015412511E-2</v>
      </c>
      <c r="AP14" s="12">
        <v>0.15639165911151406</v>
      </c>
      <c r="AQ14" s="12">
        <v>0.38333794630500967</v>
      </c>
      <c r="AR14" s="31">
        <v>1.4E-2</v>
      </c>
      <c r="AS14" s="31">
        <v>0.16</v>
      </c>
      <c r="AT14" s="31">
        <v>0.125</v>
      </c>
      <c r="AU14" s="32">
        <v>56</v>
      </c>
      <c r="AV14" s="31">
        <v>0.97899999999999998</v>
      </c>
      <c r="AW14" s="14">
        <v>93.009090713489357</v>
      </c>
      <c r="AX14" s="12">
        <v>0.16882449082996581</v>
      </c>
      <c r="AY14">
        <v>64</v>
      </c>
      <c r="AZ14">
        <f t="shared" si="10"/>
        <v>-53</v>
      </c>
      <c r="BA14" s="37">
        <f t="shared" si="11"/>
        <v>-14</v>
      </c>
    </row>
    <row r="15" spans="1:53" ht="14" x14ac:dyDescent="0.3">
      <c r="A15" s="7" t="s">
        <v>202</v>
      </c>
      <c r="B15" s="7" t="s">
        <v>686</v>
      </c>
      <c r="C15" s="7" t="s">
        <v>687</v>
      </c>
      <c r="D15" s="7" t="s">
        <v>202</v>
      </c>
      <c r="E15" s="20">
        <v>317</v>
      </c>
      <c r="F15" s="19">
        <v>328</v>
      </c>
      <c r="G15" s="21">
        <f t="shared" si="0"/>
        <v>3.4700315457413249E-2</v>
      </c>
      <c r="H15" s="13">
        <v>113.56534090909091</v>
      </c>
      <c r="I15" s="13">
        <v>119.67658868762794</v>
      </c>
      <c r="J15" s="13">
        <v>127.76412776412769</v>
      </c>
      <c r="K15" s="13">
        <v>129.16130284010762</v>
      </c>
      <c r="L15" s="13">
        <v>124.8831949995681</v>
      </c>
      <c r="M15" s="13">
        <v>107.20175920835619</v>
      </c>
      <c r="N15" s="13">
        <v>93.161343161343098</v>
      </c>
      <c r="O15" s="13">
        <v>92.804085422469797</v>
      </c>
      <c r="P15" s="13">
        <v>75.813646170442198</v>
      </c>
      <c r="Q15" s="13">
        <v>81.8979933110367</v>
      </c>
      <c r="R15" s="13">
        <v>94.557195571955702</v>
      </c>
      <c r="S15" s="13">
        <v>100.9570494864612</v>
      </c>
      <c r="T15" s="13">
        <v>107.69230769230759</v>
      </c>
      <c r="U15" s="13">
        <v>116.4987405541561</v>
      </c>
      <c r="V15" s="13">
        <v>127.26401568352054</v>
      </c>
      <c r="W15" s="13">
        <f t="shared" si="1"/>
        <v>122.54184005023853</v>
      </c>
      <c r="X15" s="13">
        <f t="shared" si="2"/>
        <v>4.7221756332820064</v>
      </c>
      <c r="Y15" s="12">
        <v>5.1999999999999998E-2</v>
      </c>
      <c r="Z15" s="12">
        <v>0.16200000000000001</v>
      </c>
      <c r="AA15" s="12">
        <v>5.1999999999999998E-2</v>
      </c>
      <c r="AB15">
        <v>42</v>
      </c>
      <c r="AC15" s="12">
        <v>0.99</v>
      </c>
      <c r="AD15" s="13">
        <f t="shared" si="3"/>
        <v>104.92632332622016</v>
      </c>
      <c r="AE15" s="12">
        <f t="shared" si="4"/>
        <v>0.21288930793707123</v>
      </c>
      <c r="AF15">
        <f t="shared" si="5"/>
        <v>93</v>
      </c>
      <c r="AG15">
        <f t="shared" si="6"/>
        <v>85</v>
      </c>
      <c r="AH15">
        <f t="shared" si="7"/>
        <v>80</v>
      </c>
      <c r="AI15">
        <f t="shared" si="12"/>
        <v>24</v>
      </c>
      <c r="AJ15">
        <f t="shared" si="8"/>
        <v>282</v>
      </c>
      <c r="AK15">
        <f t="shared" si="9"/>
        <v>12</v>
      </c>
      <c r="AL15" s="13">
        <v>50165</v>
      </c>
      <c r="AM15">
        <v>93</v>
      </c>
      <c r="AN15" s="12">
        <v>0.55922565033272842</v>
      </c>
      <c r="AO15" s="12">
        <v>0.30356926799758016</v>
      </c>
      <c r="AP15" s="12">
        <v>0.45263157894736844</v>
      </c>
      <c r="AQ15" s="12">
        <v>0.23157641395908543</v>
      </c>
      <c r="AR15" s="31">
        <v>6.3E-2</v>
      </c>
      <c r="AS15" s="31">
        <v>0.14499999999999999</v>
      </c>
      <c r="AT15" s="31">
        <v>7.9000000000000001E-2</v>
      </c>
      <c r="AU15" s="32">
        <v>48</v>
      </c>
      <c r="AV15" s="31">
        <v>0.98499999999999999</v>
      </c>
      <c r="AW15" s="14">
        <v>96.276136515440299</v>
      </c>
      <c r="AX15" s="12">
        <v>0.21004793888330364</v>
      </c>
      <c r="AY15">
        <v>4</v>
      </c>
      <c r="AZ15">
        <f t="shared" si="10"/>
        <v>8</v>
      </c>
      <c r="BA15" s="37">
        <f t="shared" si="11"/>
        <v>-6</v>
      </c>
    </row>
    <row r="16" spans="1:53" ht="14" x14ac:dyDescent="0.3">
      <c r="A16" s="7" t="s">
        <v>73</v>
      </c>
      <c r="B16" s="7" t="s">
        <v>745</v>
      </c>
      <c r="C16" s="7" t="s">
        <v>746</v>
      </c>
      <c r="D16" s="7" t="s">
        <v>73</v>
      </c>
      <c r="E16" s="20">
        <v>1168</v>
      </c>
      <c r="F16" s="19">
        <v>1130</v>
      </c>
      <c r="G16" s="21">
        <f t="shared" si="0"/>
        <v>-3.2534246575342464E-2</v>
      </c>
      <c r="H16" s="13">
        <v>113.4457611668185</v>
      </c>
      <c r="I16" s="13">
        <v>120.0564971751412</v>
      </c>
      <c r="J16" s="13">
        <v>127.1081527001862</v>
      </c>
      <c r="K16" s="13">
        <v>125</v>
      </c>
      <c r="L16" s="13">
        <v>116.7512690355329</v>
      </c>
      <c r="M16" s="13">
        <v>96.689551767676704</v>
      </c>
      <c r="N16" s="13">
        <v>82.30701184286535</v>
      </c>
      <c r="O16" s="13">
        <v>80.291970802919707</v>
      </c>
      <c r="P16" s="13">
        <v>67.385444743935295</v>
      </c>
      <c r="Q16" s="13">
        <v>75</v>
      </c>
      <c r="R16" s="13">
        <v>88.5416666666666</v>
      </c>
      <c r="S16" s="13">
        <v>95.645933014354</v>
      </c>
      <c r="T16" s="13">
        <v>99.752399378147857</v>
      </c>
      <c r="U16" s="13">
        <v>108.4430699922317</v>
      </c>
      <c r="V16" s="13">
        <v>116.47242475954076</v>
      </c>
      <c r="W16" s="13">
        <f t="shared" si="1"/>
        <v>121.40260276053647</v>
      </c>
      <c r="X16" s="13">
        <f t="shared" si="2"/>
        <v>-4.9301780009957099</v>
      </c>
      <c r="Y16" s="12">
        <v>2.5999999999999999E-2</v>
      </c>
      <c r="Z16" s="12">
        <v>0.32100000000000001</v>
      </c>
      <c r="AA16" s="12">
        <v>7.2999999999999995E-2</v>
      </c>
      <c r="AB16">
        <v>36</v>
      </c>
      <c r="AC16" s="12">
        <v>0.999</v>
      </c>
      <c r="AD16" s="13">
        <f t="shared" si="3"/>
        <v>98.095767262850046</v>
      </c>
      <c r="AE16" s="12">
        <f t="shared" si="4"/>
        <v>0.18733384741718775</v>
      </c>
      <c r="AF16">
        <f t="shared" si="5"/>
        <v>76</v>
      </c>
      <c r="AG16">
        <f t="shared" si="6"/>
        <v>99</v>
      </c>
      <c r="AH16">
        <f t="shared" si="7"/>
        <v>99</v>
      </c>
      <c r="AI16">
        <f t="shared" si="12"/>
        <v>8</v>
      </c>
      <c r="AJ16">
        <f t="shared" si="8"/>
        <v>282</v>
      </c>
      <c r="AK16">
        <f t="shared" si="9"/>
        <v>12</v>
      </c>
      <c r="AL16" s="13">
        <v>64203</v>
      </c>
      <c r="AM16">
        <v>66</v>
      </c>
      <c r="AN16" s="12">
        <v>0.81328024553108536</v>
      </c>
      <c r="AO16" s="12">
        <v>0.11571481896229936</v>
      </c>
      <c r="AP16" s="12">
        <v>0.24208867321969227</v>
      </c>
      <c r="AQ16" s="12">
        <v>0.22274238853194717</v>
      </c>
      <c r="AR16" s="31">
        <v>1.2E-2</v>
      </c>
      <c r="AS16" s="31">
        <v>0.29699999999999999</v>
      </c>
      <c r="AT16" s="31">
        <v>0.11700000000000001</v>
      </c>
      <c r="AU16" s="32">
        <v>46</v>
      </c>
      <c r="AV16" s="31">
        <v>0.98299999999999998</v>
      </c>
      <c r="AW16" s="14">
        <v>89.734999764792121</v>
      </c>
      <c r="AX16" s="12">
        <v>0.20870050082106348</v>
      </c>
      <c r="AY16">
        <v>11</v>
      </c>
      <c r="AZ16">
        <f t="shared" si="10"/>
        <v>1</v>
      </c>
      <c r="BA16" s="37">
        <f t="shared" si="11"/>
        <v>-10</v>
      </c>
    </row>
    <row r="17" spans="1:53" ht="14" x14ac:dyDescent="0.3">
      <c r="A17" s="7" t="s">
        <v>53</v>
      </c>
      <c r="B17" s="7" t="s">
        <v>684</v>
      </c>
      <c r="C17" s="7" t="s">
        <v>685</v>
      </c>
      <c r="D17" s="7" t="s">
        <v>53</v>
      </c>
      <c r="E17" s="20">
        <v>145</v>
      </c>
      <c r="F17" s="19">
        <v>134</v>
      </c>
      <c r="G17" s="21">
        <f t="shared" si="0"/>
        <v>-7.586206896551724E-2</v>
      </c>
      <c r="H17" s="13">
        <v>128.88876638876636</v>
      </c>
      <c r="I17" s="13">
        <v>127.7222222222222</v>
      </c>
      <c r="J17" s="13">
        <v>131.68271027321151</v>
      </c>
      <c r="K17" s="13">
        <v>132.61903886007178</v>
      </c>
      <c r="L17" s="13">
        <v>134.83058939326287</v>
      </c>
      <c r="M17" s="13">
        <v>122.89562289562279</v>
      </c>
      <c r="N17" s="13">
        <v>102.278010227801</v>
      </c>
      <c r="O17" s="13">
        <v>97.819985676890354</v>
      </c>
      <c r="P17" s="13">
        <v>94.004065040650403</v>
      </c>
      <c r="Q17" s="13">
        <v>102.69027066274045</v>
      </c>
      <c r="R17" s="13">
        <v>111.04244863363195</v>
      </c>
      <c r="S17" s="13">
        <v>112.2526636225266</v>
      </c>
      <c r="T17" s="13">
        <v>113.386997878828</v>
      </c>
      <c r="U17" s="13">
        <v>122.17248035517301</v>
      </c>
      <c r="V17" s="13">
        <v>131.54639175257731</v>
      </c>
      <c r="W17" s="13">
        <f t="shared" si="1"/>
        <v>130.22818443606798</v>
      </c>
      <c r="X17" s="13">
        <f t="shared" si="2"/>
        <v>1.31820731650933</v>
      </c>
      <c r="Y17" s="12">
        <v>0.187</v>
      </c>
      <c r="Z17" s="12">
        <v>0.20899999999999999</v>
      </c>
      <c r="AA17" s="12">
        <v>2.1999999999999999E-2</v>
      </c>
      <c r="AB17">
        <v>50</v>
      </c>
      <c r="AC17" s="12">
        <v>0.99199999999999999</v>
      </c>
      <c r="AD17" s="13">
        <f t="shared" si="3"/>
        <v>114.7136476225399</v>
      </c>
      <c r="AE17" s="12">
        <f t="shared" si="4"/>
        <v>0.14673706641623671</v>
      </c>
      <c r="AF17">
        <f t="shared" si="5"/>
        <v>45</v>
      </c>
      <c r="AG17">
        <f t="shared" si="6"/>
        <v>58</v>
      </c>
      <c r="AH17">
        <f t="shared" si="7"/>
        <v>89</v>
      </c>
      <c r="AI17">
        <f t="shared" si="12"/>
        <v>86</v>
      </c>
      <c r="AJ17">
        <f t="shared" si="8"/>
        <v>278</v>
      </c>
      <c r="AK17">
        <f t="shared" si="9"/>
        <v>14</v>
      </c>
      <c r="AL17" s="13">
        <v>113571</v>
      </c>
      <c r="AM17">
        <v>6</v>
      </c>
      <c r="AN17" s="12">
        <v>0.93908227848101267</v>
      </c>
      <c r="AO17" s="12">
        <v>0</v>
      </c>
      <c r="AP17" s="12">
        <v>6.9620253164556958E-2</v>
      </c>
      <c r="AQ17" s="12">
        <v>0.38031914893617019</v>
      </c>
      <c r="AR17" s="31">
        <v>0.26200000000000001</v>
      </c>
      <c r="AS17" s="31">
        <v>0.35899999999999999</v>
      </c>
      <c r="AT17" s="31">
        <v>2.8000000000000001E-2</v>
      </c>
      <c r="AU17" s="32">
        <v>58</v>
      </c>
      <c r="AV17" s="31">
        <v>0.98699999999999999</v>
      </c>
      <c r="AW17" s="14">
        <v>109.84309519943176</v>
      </c>
      <c r="AX17" s="12">
        <v>0.11224542729204733</v>
      </c>
      <c r="AY17">
        <v>19</v>
      </c>
      <c r="AZ17">
        <f t="shared" si="10"/>
        <v>-5</v>
      </c>
      <c r="BA17" s="37">
        <f t="shared" si="11"/>
        <v>-8</v>
      </c>
    </row>
    <row r="18" spans="1:53" s="30" customFormat="1" ht="14" x14ac:dyDescent="0.3">
      <c r="A18" s="7" t="s">
        <v>789</v>
      </c>
      <c r="B18" s="7" t="s">
        <v>790</v>
      </c>
      <c r="C18" s="7" t="s">
        <v>791</v>
      </c>
      <c r="D18" s="7" t="s">
        <v>250</v>
      </c>
      <c r="E18" s="20">
        <v>118</v>
      </c>
      <c r="F18" s="19">
        <v>134</v>
      </c>
      <c r="G18" s="21">
        <f t="shared" si="0"/>
        <v>0.13559322033898305</v>
      </c>
      <c r="H18" s="13">
        <v>119.53041622198501</v>
      </c>
      <c r="I18" s="13">
        <v>133.02679402060539</v>
      </c>
      <c r="J18" s="13">
        <v>133.10680684841714</v>
      </c>
      <c r="K18" s="13">
        <v>156.46731571627259</v>
      </c>
      <c r="L18" s="13">
        <v>144.51052239683344</v>
      </c>
      <c r="M18" s="13">
        <v>125.4610655737704</v>
      </c>
      <c r="N18" s="13">
        <v>122.3564954682779</v>
      </c>
      <c r="O18" s="13">
        <v>105.440228085664</v>
      </c>
      <c r="P18" s="13">
        <v>95.322544890268205</v>
      </c>
      <c r="Q18" s="13">
        <v>91.967040878463848</v>
      </c>
      <c r="R18" s="13">
        <v>105</v>
      </c>
      <c r="S18" s="13">
        <v>119.60957050201719</v>
      </c>
      <c r="T18" s="13">
        <v>121.9444444444444</v>
      </c>
      <c r="U18" s="13">
        <v>129.77085647554753</v>
      </c>
      <c r="V18" s="13">
        <v>143.58445733454465</v>
      </c>
      <c r="W18" s="13">
        <f t="shared" si="1"/>
        <v>135.53283320182004</v>
      </c>
      <c r="X18" s="13">
        <f t="shared" si="2"/>
        <v>8.0516241327246121</v>
      </c>
      <c r="Y18" s="12">
        <v>7.0000000000000001E-3</v>
      </c>
      <c r="Z18" s="12">
        <v>0.373</v>
      </c>
      <c r="AA18" s="12">
        <v>0</v>
      </c>
      <c r="AB18">
        <v>45</v>
      </c>
      <c r="AC18" s="12">
        <v>0.97399999999999998</v>
      </c>
      <c r="AD18" s="13">
        <f t="shared" si="3"/>
        <v>119.08121785550229</v>
      </c>
      <c r="AE18" s="12">
        <f t="shared" si="4"/>
        <v>0.20576913740314223</v>
      </c>
      <c r="AF18">
        <f t="shared" si="5"/>
        <v>88</v>
      </c>
      <c r="AG18">
        <f t="shared" si="6"/>
        <v>73</v>
      </c>
      <c r="AH18">
        <f t="shared" si="7"/>
        <v>14</v>
      </c>
      <c r="AI18">
        <f t="shared" si="12"/>
        <v>103</v>
      </c>
      <c r="AJ18">
        <f t="shared" si="8"/>
        <v>278</v>
      </c>
      <c r="AK18">
        <f t="shared" si="9"/>
        <v>14</v>
      </c>
      <c r="AL18" s="13">
        <v>60742</v>
      </c>
      <c r="AM18">
        <v>81</v>
      </c>
      <c r="AN18" s="12">
        <v>0.51933404940923733</v>
      </c>
      <c r="AO18" s="12">
        <v>0.30746509129967775</v>
      </c>
      <c r="AP18" s="12">
        <v>0.38829215896885072</v>
      </c>
      <c r="AQ18" s="12">
        <v>0.19533595012699145</v>
      </c>
      <c r="AR18" s="31">
        <v>8.0000000000000002E-3</v>
      </c>
      <c r="AS18" s="31">
        <v>0.39</v>
      </c>
      <c r="AT18" s="31">
        <v>2.5000000000000001E-2</v>
      </c>
      <c r="AU18" s="32">
        <v>60</v>
      </c>
      <c r="AV18" s="31">
        <v>0.95899999999999996</v>
      </c>
      <c r="AW18" s="14">
        <v>109.63026395623136</v>
      </c>
      <c r="AX18" s="12">
        <v>0.1860195895710782</v>
      </c>
      <c r="AY18">
        <v>37</v>
      </c>
      <c r="AZ18">
        <f t="shared" si="10"/>
        <v>-23</v>
      </c>
      <c r="BA18" s="37">
        <f t="shared" si="11"/>
        <v>-15</v>
      </c>
    </row>
    <row r="19" spans="1:53" ht="14" x14ac:dyDescent="0.3">
      <c r="A19" s="7" t="s">
        <v>339</v>
      </c>
      <c r="B19" s="7" t="s">
        <v>680</v>
      </c>
      <c r="C19" s="7" t="s">
        <v>681</v>
      </c>
      <c r="D19" s="7" t="s">
        <v>339</v>
      </c>
      <c r="E19" s="20">
        <v>5712</v>
      </c>
      <c r="F19" s="19">
        <v>5658</v>
      </c>
      <c r="G19" s="21">
        <f t="shared" si="0"/>
        <v>-9.4537815126050414E-3</v>
      </c>
      <c r="H19" s="13">
        <v>147.14893617021269</v>
      </c>
      <c r="I19" s="13">
        <v>162.71317829457359</v>
      </c>
      <c r="J19" s="13">
        <v>181.31868131868131</v>
      </c>
      <c r="K19" s="13">
        <v>178.81241565452089</v>
      </c>
      <c r="L19" s="13">
        <v>170.75908547411129</v>
      </c>
      <c r="M19" s="13">
        <v>128.7685232498722</v>
      </c>
      <c r="N19" s="13">
        <v>112.7214170692431</v>
      </c>
      <c r="O19" s="13">
        <v>119.73882972678025</v>
      </c>
      <c r="P19" s="13">
        <v>103.54410657703551</v>
      </c>
      <c r="Q19" s="13">
        <v>120.81274025260841</v>
      </c>
      <c r="R19" s="13">
        <v>138.81636348515084</v>
      </c>
      <c r="S19" s="13">
        <v>151.3213032674895</v>
      </c>
      <c r="T19" s="13">
        <v>159.74098091830643</v>
      </c>
      <c r="U19" s="13">
        <v>168.98148148148141</v>
      </c>
      <c r="V19" s="13">
        <v>179.90230596335491</v>
      </c>
      <c r="W19" s="13">
        <f t="shared" si="1"/>
        <v>167.49830285949713</v>
      </c>
      <c r="X19" s="13">
        <f t="shared" si="2"/>
        <v>12.404003103857775</v>
      </c>
      <c r="Y19" s="12">
        <v>2.3E-2</v>
      </c>
      <c r="Z19" s="12">
        <v>0.249</v>
      </c>
      <c r="AA19" s="12">
        <v>3.6999999999999998E-2</v>
      </c>
      <c r="AB19">
        <v>43</v>
      </c>
      <c r="AC19" s="12">
        <v>0.99099999999999999</v>
      </c>
      <c r="AD19" s="13">
        <f t="shared" si="3"/>
        <v>154.71503228810707</v>
      </c>
      <c r="AE19" s="12">
        <f t="shared" si="4"/>
        <v>0.16279784389886967</v>
      </c>
      <c r="AF19">
        <f t="shared" si="5"/>
        <v>59</v>
      </c>
      <c r="AG19">
        <f t="shared" si="6"/>
        <v>79</v>
      </c>
      <c r="AH19">
        <f t="shared" si="7"/>
        <v>87</v>
      </c>
      <c r="AI19">
        <f t="shared" si="12"/>
        <v>52</v>
      </c>
      <c r="AJ19">
        <f t="shared" si="8"/>
        <v>277</v>
      </c>
      <c r="AK19">
        <f t="shared" si="9"/>
        <v>16</v>
      </c>
      <c r="AL19" s="13">
        <v>51480</v>
      </c>
      <c r="AM19">
        <v>91</v>
      </c>
      <c r="AN19" s="12">
        <v>0.48591026516613711</v>
      </c>
      <c r="AO19" s="12">
        <v>0.2671793805861567</v>
      </c>
      <c r="AP19" s="12">
        <v>0.51942869020399685</v>
      </c>
      <c r="AQ19" s="12">
        <v>0.20314539317414676</v>
      </c>
      <c r="AR19" s="31">
        <v>2.8000000000000001E-2</v>
      </c>
      <c r="AS19" s="31">
        <v>0.253</v>
      </c>
      <c r="AT19" s="33">
        <v>7.4999999999999997E-2</v>
      </c>
      <c r="AU19" s="34">
        <v>54</v>
      </c>
      <c r="AV19" s="12">
        <v>0.97799999999999998</v>
      </c>
      <c r="AW19" s="14">
        <v>142.67284698088878</v>
      </c>
      <c r="AX19" s="12">
        <v>0.1840034585258408</v>
      </c>
      <c r="AY19">
        <v>31</v>
      </c>
      <c r="AZ19">
        <f t="shared" si="10"/>
        <v>-15</v>
      </c>
      <c r="BA19" s="37">
        <f t="shared" si="11"/>
        <v>-11</v>
      </c>
    </row>
    <row r="20" spans="1:53" ht="14" x14ac:dyDescent="0.3">
      <c r="A20" s="7" t="s">
        <v>290</v>
      </c>
      <c r="B20" s="7" t="s">
        <v>664</v>
      </c>
      <c r="C20" s="7" t="s">
        <v>665</v>
      </c>
      <c r="D20" s="7" t="s">
        <v>290</v>
      </c>
      <c r="E20" s="20">
        <v>648</v>
      </c>
      <c r="F20" s="19">
        <v>627</v>
      </c>
      <c r="G20" s="21">
        <f t="shared" si="0"/>
        <v>-3.2407407407407406E-2</v>
      </c>
      <c r="H20" s="13">
        <v>121.1305518169582</v>
      </c>
      <c r="I20" s="13">
        <v>126.922350140056</v>
      </c>
      <c r="J20" s="13">
        <v>131.83279742765271</v>
      </c>
      <c r="K20" s="13">
        <v>131.31813676907819</v>
      </c>
      <c r="L20" s="13">
        <v>125.59354226020891</v>
      </c>
      <c r="M20" s="13">
        <v>113.17033891350725</v>
      </c>
      <c r="N20" s="13">
        <v>100.85429520645459</v>
      </c>
      <c r="O20" s="13">
        <v>99.214069544808808</v>
      </c>
      <c r="P20" s="13">
        <v>91.176470588235205</v>
      </c>
      <c r="Q20" s="13">
        <v>96.032202415181104</v>
      </c>
      <c r="R20" s="13">
        <v>106.3492063492063</v>
      </c>
      <c r="S20" s="13">
        <v>112.51573738739189</v>
      </c>
      <c r="T20" s="13">
        <v>115.1257527453064</v>
      </c>
      <c r="U20" s="13">
        <v>120.889748549323</v>
      </c>
      <c r="V20" s="13">
        <v>128.6848262032085</v>
      </c>
      <c r="W20" s="13">
        <f t="shared" si="1"/>
        <v>127.80095903843628</v>
      </c>
      <c r="X20" s="13">
        <f t="shared" si="2"/>
        <v>0.88386716477222649</v>
      </c>
      <c r="Y20" s="12">
        <v>0.12</v>
      </c>
      <c r="Z20" s="12">
        <v>0.27100000000000002</v>
      </c>
      <c r="AA20" s="12">
        <v>1.7999999999999999E-2</v>
      </c>
      <c r="AB20">
        <v>47</v>
      </c>
      <c r="AC20" s="12">
        <v>0.99199999999999999</v>
      </c>
      <c r="AD20" s="13">
        <f t="shared" si="3"/>
        <v>113.72011125780691</v>
      </c>
      <c r="AE20" s="12">
        <f t="shared" si="4"/>
        <v>0.13159251059362875</v>
      </c>
      <c r="AF20">
        <f t="shared" si="5"/>
        <v>26</v>
      </c>
      <c r="AG20">
        <f t="shared" si="6"/>
        <v>66</v>
      </c>
      <c r="AH20">
        <f t="shared" si="7"/>
        <v>89</v>
      </c>
      <c r="AI20">
        <f t="shared" si="12"/>
        <v>95</v>
      </c>
      <c r="AJ20">
        <f t="shared" si="8"/>
        <v>276</v>
      </c>
      <c r="AK20">
        <f t="shared" si="9"/>
        <v>17</v>
      </c>
      <c r="AL20" s="13">
        <v>94620</v>
      </c>
      <c r="AM20">
        <v>19</v>
      </c>
      <c r="AN20" s="12">
        <v>0.94171428571428573</v>
      </c>
      <c r="AO20" s="12">
        <v>3.2103896103896107E-2</v>
      </c>
      <c r="AP20" s="12">
        <v>0.12841558441558443</v>
      </c>
      <c r="AQ20" s="12">
        <v>0.29975969073242087</v>
      </c>
      <c r="AR20" s="31">
        <v>7.0000000000000007E-2</v>
      </c>
      <c r="AS20" s="31">
        <v>0.25600000000000001</v>
      </c>
      <c r="AT20" s="31">
        <v>4.2999999999999997E-2</v>
      </c>
      <c r="AU20" s="32">
        <v>53</v>
      </c>
      <c r="AV20" s="31">
        <v>0.98599999999999999</v>
      </c>
      <c r="AW20" s="14">
        <v>107.50572472427142</v>
      </c>
      <c r="AX20" s="12">
        <v>0.12449591739768899</v>
      </c>
      <c r="AY20">
        <v>9</v>
      </c>
      <c r="AZ20">
        <f t="shared" si="10"/>
        <v>8</v>
      </c>
      <c r="BA20" s="37">
        <f t="shared" si="11"/>
        <v>-6</v>
      </c>
    </row>
    <row r="21" spans="1:53" ht="14" x14ac:dyDescent="0.3">
      <c r="A21" s="7" t="s">
        <v>27</v>
      </c>
      <c r="B21" s="7" t="s">
        <v>700</v>
      </c>
      <c r="C21" s="7" t="s">
        <v>701</v>
      </c>
      <c r="D21" s="7" t="s">
        <v>27</v>
      </c>
      <c r="E21" s="20">
        <v>1138</v>
      </c>
      <c r="F21" s="19">
        <v>1107</v>
      </c>
      <c r="G21" s="21">
        <f t="shared" si="0"/>
        <v>-2.7240773286467488E-2</v>
      </c>
      <c r="H21" s="13">
        <v>119.53842799623665</v>
      </c>
      <c r="I21" s="13">
        <v>124.8128637670635</v>
      </c>
      <c r="J21" s="13">
        <v>130.16289122325077</v>
      </c>
      <c r="K21" s="13">
        <v>126.65075464133855</v>
      </c>
      <c r="L21" s="13">
        <v>120.62807881773389</v>
      </c>
      <c r="M21" s="13">
        <v>110.419135716402</v>
      </c>
      <c r="N21" s="13">
        <v>97.583643122676506</v>
      </c>
      <c r="O21" s="13">
        <v>95.660260384376897</v>
      </c>
      <c r="P21" s="13">
        <v>81.79027656550555</v>
      </c>
      <c r="Q21" s="13">
        <v>88.928430209568944</v>
      </c>
      <c r="R21" s="13">
        <v>100.5569306930693</v>
      </c>
      <c r="S21" s="13">
        <v>105.93728639781264</v>
      </c>
      <c r="T21" s="13">
        <v>113.07692307692299</v>
      </c>
      <c r="U21" s="13">
        <v>116.70490087161156</v>
      </c>
      <c r="V21" s="13">
        <v>125.93518535793575</v>
      </c>
      <c r="W21" s="13">
        <f t="shared" si="1"/>
        <v>125.29123440697236</v>
      </c>
      <c r="X21" s="13">
        <f t="shared" si="2"/>
        <v>0.6439509509633865</v>
      </c>
      <c r="Y21" s="12">
        <v>8.8999999999999996E-2</v>
      </c>
      <c r="Z21" s="12">
        <v>0.5</v>
      </c>
      <c r="AA21" s="12">
        <v>4.2000000000000003E-2</v>
      </c>
      <c r="AB21">
        <v>41</v>
      </c>
      <c r="AC21" s="12">
        <v>0.99399999999999999</v>
      </c>
      <c r="AD21" s="13">
        <f t="shared" si="3"/>
        <v>109.06901025985411</v>
      </c>
      <c r="AE21" s="12">
        <f t="shared" si="4"/>
        <v>0.15463764691637352</v>
      </c>
      <c r="AF21">
        <f t="shared" si="5"/>
        <v>50</v>
      </c>
      <c r="AG21">
        <f t="shared" si="6"/>
        <v>87</v>
      </c>
      <c r="AH21">
        <f t="shared" si="7"/>
        <v>95</v>
      </c>
      <c r="AI21">
        <f t="shared" si="12"/>
        <v>44</v>
      </c>
      <c r="AJ21">
        <f t="shared" si="8"/>
        <v>276</v>
      </c>
      <c r="AK21">
        <f t="shared" si="9"/>
        <v>17</v>
      </c>
      <c r="AL21" s="13">
        <v>80478</v>
      </c>
      <c r="AM21">
        <v>38</v>
      </c>
      <c r="AN21" s="12">
        <v>0.82068716839231448</v>
      </c>
      <c r="AO21" s="12">
        <v>0.10977180240045331</v>
      </c>
      <c r="AP21" s="12">
        <v>0.2188739504455777</v>
      </c>
      <c r="AQ21" s="12">
        <v>0.24649665069868215</v>
      </c>
      <c r="AR21" s="31">
        <v>4.9000000000000002E-2</v>
      </c>
      <c r="AS21" s="31">
        <v>0.47799999999999998</v>
      </c>
      <c r="AT21" s="31">
        <v>6.9000000000000006E-2</v>
      </c>
      <c r="AU21" s="32">
        <v>50</v>
      </c>
      <c r="AV21" s="31">
        <v>0.98199999999999998</v>
      </c>
      <c r="AW21" s="14">
        <v>102.12489259434346</v>
      </c>
      <c r="AX21" s="12">
        <v>0.1427664490692023</v>
      </c>
      <c r="AY21">
        <v>24</v>
      </c>
      <c r="AZ21">
        <f t="shared" si="10"/>
        <v>-7</v>
      </c>
      <c r="BA21" s="37">
        <f t="shared" si="11"/>
        <v>-9</v>
      </c>
    </row>
    <row r="22" spans="1:53" ht="14" x14ac:dyDescent="0.3">
      <c r="A22" s="7" t="s">
        <v>76</v>
      </c>
      <c r="B22" s="7" t="s">
        <v>660</v>
      </c>
      <c r="C22" s="7" t="s">
        <v>661</v>
      </c>
      <c r="D22" s="7" t="s">
        <v>76</v>
      </c>
      <c r="E22" s="20">
        <v>680</v>
      </c>
      <c r="F22" s="19">
        <v>681</v>
      </c>
      <c r="G22" s="21">
        <f t="shared" si="0"/>
        <v>1.4705882352941176E-3</v>
      </c>
      <c r="H22" s="13">
        <v>114.5238095238095</v>
      </c>
      <c r="I22" s="13">
        <v>123.62948969938175</v>
      </c>
      <c r="J22" s="13">
        <v>128.62318840579709</v>
      </c>
      <c r="K22" s="13">
        <v>127.79408091908084</v>
      </c>
      <c r="L22" s="13">
        <v>122.64944572294175</v>
      </c>
      <c r="M22" s="13">
        <v>104.9475262368815</v>
      </c>
      <c r="N22" s="13">
        <v>96.443390664150456</v>
      </c>
      <c r="O22" s="13">
        <v>94.908997252747199</v>
      </c>
      <c r="P22" s="13">
        <v>86.756373937676997</v>
      </c>
      <c r="Q22" s="13">
        <v>90.874159462055701</v>
      </c>
      <c r="R22" s="13">
        <v>100.6528835690968</v>
      </c>
      <c r="S22" s="13">
        <v>108.5714285714285</v>
      </c>
      <c r="T22" s="13">
        <v>110.75444169617015</v>
      </c>
      <c r="U22" s="13">
        <v>118.4460716074387</v>
      </c>
      <c r="V22" s="13">
        <v>128.6364957226875</v>
      </c>
      <c r="W22" s="13">
        <f t="shared" si="1"/>
        <v>123.64264213701729</v>
      </c>
      <c r="X22" s="13">
        <f t="shared" si="2"/>
        <v>4.9938535856702089</v>
      </c>
      <c r="Y22" s="12">
        <v>8.2000000000000003E-2</v>
      </c>
      <c r="Z22" s="12">
        <v>0.16</v>
      </c>
      <c r="AA22" s="12">
        <v>4.1000000000000002E-2</v>
      </c>
      <c r="AB22">
        <v>39</v>
      </c>
      <c r="AC22" s="12">
        <v>0.98699999999999999</v>
      </c>
      <c r="AD22" s="13">
        <f t="shared" si="3"/>
        <v>109.60620636103353</v>
      </c>
      <c r="AE22" s="12">
        <f t="shared" si="4"/>
        <v>0.17362419513882102</v>
      </c>
      <c r="AF22">
        <f t="shared" si="5"/>
        <v>68</v>
      </c>
      <c r="AG22">
        <f t="shared" si="6"/>
        <v>91</v>
      </c>
      <c r="AH22">
        <f t="shared" si="7"/>
        <v>66</v>
      </c>
      <c r="AI22">
        <f t="shared" si="12"/>
        <v>47</v>
      </c>
      <c r="AJ22">
        <f t="shared" si="8"/>
        <v>272</v>
      </c>
      <c r="AK22">
        <f t="shared" si="9"/>
        <v>19</v>
      </c>
      <c r="AL22" s="13">
        <v>83181</v>
      </c>
      <c r="AM22">
        <v>34</v>
      </c>
      <c r="AN22" s="12">
        <v>0.9203532380151388</v>
      </c>
      <c r="AO22" s="12">
        <v>2.640874684608915E-2</v>
      </c>
      <c r="AP22" s="12">
        <v>0.13364171572750211</v>
      </c>
      <c r="AQ22" s="12">
        <v>0.28066657251800592</v>
      </c>
      <c r="AR22" s="31">
        <v>9.7000000000000003E-2</v>
      </c>
      <c r="AS22" s="31">
        <v>0.15</v>
      </c>
      <c r="AT22" s="31">
        <v>0.10299999999999999</v>
      </c>
      <c r="AU22" s="32">
        <v>51</v>
      </c>
      <c r="AV22" s="31">
        <v>0.98</v>
      </c>
      <c r="AW22" s="14">
        <v>102.71322832468779</v>
      </c>
      <c r="AX22" s="12">
        <v>0.15148195572127687</v>
      </c>
      <c r="AY22">
        <v>49</v>
      </c>
      <c r="AZ22">
        <f t="shared" si="10"/>
        <v>-30</v>
      </c>
      <c r="BA22" s="37">
        <f t="shared" si="11"/>
        <v>-12</v>
      </c>
    </row>
    <row r="23" spans="1:53" ht="14" x14ac:dyDescent="0.3">
      <c r="A23" s="7" t="s">
        <v>63</v>
      </c>
      <c r="B23" s="7" t="s">
        <v>739</v>
      </c>
      <c r="C23" s="7" t="s">
        <v>740</v>
      </c>
      <c r="D23" s="7" t="s">
        <v>63</v>
      </c>
      <c r="E23" s="20">
        <v>119</v>
      </c>
      <c r="F23" s="19">
        <v>88</v>
      </c>
      <c r="G23" s="21">
        <f t="shared" si="0"/>
        <v>-0.26050420168067229</v>
      </c>
      <c r="H23" s="13">
        <v>117.5411255411255</v>
      </c>
      <c r="I23" s="13">
        <v>120.5615942028985</v>
      </c>
      <c r="J23" s="13">
        <v>131.8734793187347</v>
      </c>
      <c r="K23" s="13">
        <v>129.06853773241855</v>
      </c>
      <c r="L23" s="13">
        <v>118.63173216884999</v>
      </c>
      <c r="M23" s="13">
        <v>109.2054623496151</v>
      </c>
      <c r="N23" s="13">
        <v>91.532997812245441</v>
      </c>
      <c r="O23" s="13">
        <v>85.129310344827502</v>
      </c>
      <c r="P23" s="13">
        <v>74.585341747969437</v>
      </c>
      <c r="Q23" s="13">
        <v>86.855061633689502</v>
      </c>
      <c r="R23" s="13">
        <v>88.866937669376654</v>
      </c>
      <c r="S23" s="13">
        <v>101.9936541201989</v>
      </c>
      <c r="T23" s="13">
        <v>106.15577889447231</v>
      </c>
      <c r="U23" s="13">
        <v>113.3533705452984</v>
      </c>
      <c r="V23" s="13">
        <v>122.55888347135149</v>
      </c>
      <c r="W23" s="13">
        <f t="shared" si="1"/>
        <v>124.76118419879433</v>
      </c>
      <c r="X23" s="13">
        <f t="shared" si="2"/>
        <v>-2.2023007274428323</v>
      </c>
      <c r="Y23" s="12">
        <v>0</v>
      </c>
      <c r="Z23" s="12">
        <v>0.375</v>
      </c>
      <c r="AA23" s="12">
        <v>0.08</v>
      </c>
      <c r="AB23">
        <v>36</v>
      </c>
      <c r="AC23" s="12">
        <v>0.99099999999999999</v>
      </c>
      <c r="AD23" s="13">
        <f t="shared" si="3"/>
        <v>102.59243530733656</v>
      </c>
      <c r="AE23" s="12">
        <f t="shared" si="4"/>
        <v>0.19461910719051914</v>
      </c>
      <c r="AF23">
        <f t="shared" si="5"/>
        <v>82</v>
      </c>
      <c r="AG23">
        <f t="shared" si="6"/>
        <v>99</v>
      </c>
      <c r="AH23">
        <f t="shared" si="7"/>
        <v>87</v>
      </c>
      <c r="AI23">
        <f t="shared" si="12"/>
        <v>3</v>
      </c>
      <c r="AJ23">
        <f t="shared" si="8"/>
        <v>271</v>
      </c>
      <c r="AK23">
        <f t="shared" si="9"/>
        <v>20</v>
      </c>
      <c r="AL23" s="13">
        <v>70398</v>
      </c>
      <c r="AM23">
        <v>55</v>
      </c>
      <c r="AN23" s="12">
        <v>0.89397710303633648</v>
      </c>
      <c r="AO23" s="12">
        <v>9.6067695370831263E-2</v>
      </c>
      <c r="AP23" s="12">
        <v>0.20109507217521155</v>
      </c>
      <c r="AQ23" s="12">
        <v>0.20137903062259177</v>
      </c>
      <c r="AR23" s="31">
        <v>0</v>
      </c>
      <c r="AS23" s="31">
        <v>0.378</v>
      </c>
      <c r="AT23" s="31">
        <v>0.10100000000000001</v>
      </c>
      <c r="AU23" s="32">
        <v>51</v>
      </c>
      <c r="AV23" s="31">
        <v>0.98699999999999999</v>
      </c>
      <c r="AW23" s="14">
        <v>95.967858079434336</v>
      </c>
      <c r="AX23" s="12">
        <v>0.18115974258249845</v>
      </c>
      <c r="AY23">
        <v>15</v>
      </c>
      <c r="AZ23">
        <f t="shared" si="10"/>
        <v>5</v>
      </c>
      <c r="BA23" s="37">
        <f t="shared" si="11"/>
        <v>-15</v>
      </c>
    </row>
    <row r="24" spans="1:53" ht="14" x14ac:dyDescent="0.3">
      <c r="A24" s="7" t="s">
        <v>39</v>
      </c>
      <c r="B24" s="7" t="s">
        <v>682</v>
      </c>
      <c r="C24" s="7" t="s">
        <v>683</v>
      </c>
      <c r="D24" s="7" t="s">
        <v>39</v>
      </c>
      <c r="E24" s="20">
        <v>1295</v>
      </c>
      <c r="F24" s="19">
        <v>1258</v>
      </c>
      <c r="G24" s="21">
        <f t="shared" si="0"/>
        <v>-2.8571428571428571E-2</v>
      </c>
      <c r="H24" s="13">
        <v>126.68431669188095</v>
      </c>
      <c r="I24" s="13">
        <v>135.71428571428569</v>
      </c>
      <c r="J24" s="13">
        <v>141.03146757474786</v>
      </c>
      <c r="K24" s="13">
        <v>141.5584415584415</v>
      </c>
      <c r="L24" s="13">
        <v>137.870855148342</v>
      </c>
      <c r="M24" s="13">
        <v>124.16573971078969</v>
      </c>
      <c r="N24" s="13">
        <v>111.7647058823529</v>
      </c>
      <c r="O24" s="13">
        <v>106.3762626262626</v>
      </c>
      <c r="P24" s="13">
        <v>92.915214866434297</v>
      </c>
      <c r="Q24" s="13">
        <v>97.874720357941797</v>
      </c>
      <c r="R24" s="13">
        <v>109.7222222222222</v>
      </c>
      <c r="S24" s="13">
        <v>116.9871794871794</v>
      </c>
      <c r="T24" s="13">
        <v>122.0767888307155</v>
      </c>
      <c r="U24" s="13">
        <v>128.98550724637681</v>
      </c>
      <c r="V24" s="13">
        <v>136.81592039800989</v>
      </c>
      <c r="W24" s="13">
        <f t="shared" si="1"/>
        <v>136.24712788483902</v>
      </c>
      <c r="X24" s="13">
        <f t="shared" si="2"/>
        <v>0.56879251317087665</v>
      </c>
      <c r="Y24" s="12">
        <v>5.0000000000000001E-3</v>
      </c>
      <c r="Z24" s="12">
        <v>0.27300000000000002</v>
      </c>
      <c r="AA24" s="12">
        <v>3.5000000000000003E-2</v>
      </c>
      <c r="AB24">
        <v>41</v>
      </c>
      <c r="AC24" s="12">
        <v>0.99</v>
      </c>
      <c r="AD24" s="13">
        <f t="shared" si="3"/>
        <v>119.44292444662348</v>
      </c>
      <c r="AE24" s="12">
        <f t="shared" si="4"/>
        <v>0.14545018913322103</v>
      </c>
      <c r="AF24">
        <f t="shared" si="5"/>
        <v>42</v>
      </c>
      <c r="AG24">
        <f t="shared" si="6"/>
        <v>87</v>
      </c>
      <c r="AH24">
        <f t="shared" si="7"/>
        <v>80</v>
      </c>
      <c r="AI24">
        <f t="shared" si="12"/>
        <v>60</v>
      </c>
      <c r="AJ24">
        <f t="shared" si="8"/>
        <v>269</v>
      </c>
      <c r="AK24">
        <f t="shared" si="9"/>
        <v>21</v>
      </c>
      <c r="AL24" s="13">
        <v>64540</v>
      </c>
      <c r="AM24">
        <v>65</v>
      </c>
      <c r="AN24" s="12">
        <v>0.67275991512975353</v>
      </c>
      <c r="AO24" s="12">
        <v>0.24313149447799359</v>
      </c>
      <c r="AP24" s="12">
        <v>0.32247973450845985</v>
      </c>
      <c r="AQ24" s="12">
        <v>0.19088621163749914</v>
      </c>
      <c r="AR24" s="31">
        <v>5.0000000000000001E-3</v>
      </c>
      <c r="AS24" s="31">
        <v>0.27600000000000002</v>
      </c>
      <c r="AT24" s="31">
        <v>0.06</v>
      </c>
      <c r="AU24" s="32">
        <v>52</v>
      </c>
      <c r="AV24" s="31">
        <v>0.97899999999999998</v>
      </c>
      <c r="AW24" s="14">
        <v>111.66522772451472</v>
      </c>
      <c r="AX24" s="12">
        <v>0.15469990710386611</v>
      </c>
      <c r="AY24">
        <v>29</v>
      </c>
      <c r="AZ24">
        <f t="shared" si="10"/>
        <v>-8</v>
      </c>
      <c r="BA24" s="37">
        <f t="shared" si="11"/>
        <v>-11</v>
      </c>
    </row>
    <row r="25" spans="1:53" ht="14" x14ac:dyDescent="0.3">
      <c r="A25" s="7" t="s">
        <v>236</v>
      </c>
      <c r="B25" s="7" t="s">
        <v>692</v>
      </c>
      <c r="C25" s="7" t="s">
        <v>693</v>
      </c>
      <c r="D25" s="7" t="s">
        <v>236</v>
      </c>
      <c r="E25" s="20">
        <v>518</v>
      </c>
      <c r="F25" s="19">
        <v>567</v>
      </c>
      <c r="G25" s="21">
        <f t="shared" si="0"/>
        <v>9.45945945945946E-2</v>
      </c>
      <c r="H25" s="13">
        <v>114.1975308641975</v>
      </c>
      <c r="I25" s="13">
        <v>121.63345323741004</v>
      </c>
      <c r="J25" s="13">
        <v>124.3800414233948</v>
      </c>
      <c r="K25" s="13">
        <v>125.6086330935251</v>
      </c>
      <c r="L25" s="13">
        <v>116.9354838709677</v>
      </c>
      <c r="M25" s="13">
        <v>97.9166666666666</v>
      </c>
      <c r="N25" s="13">
        <v>82.942542787286044</v>
      </c>
      <c r="O25" s="13">
        <v>79.680979918610859</v>
      </c>
      <c r="P25" s="13">
        <v>70.740515933232103</v>
      </c>
      <c r="Q25" s="13">
        <v>76.996809309309242</v>
      </c>
      <c r="R25" s="13">
        <v>92.4166666666666</v>
      </c>
      <c r="S25" s="13">
        <v>99.671614608516194</v>
      </c>
      <c r="T25" s="13">
        <v>104.3689320388349</v>
      </c>
      <c r="U25" s="13">
        <v>112.55081300813001</v>
      </c>
      <c r="V25" s="13">
        <v>118.43801548008244</v>
      </c>
      <c r="W25" s="13">
        <f t="shared" si="1"/>
        <v>121.45491465463186</v>
      </c>
      <c r="X25" s="13">
        <f t="shared" si="2"/>
        <v>-3.0168991745494225</v>
      </c>
      <c r="Y25" s="12">
        <v>0.13400000000000001</v>
      </c>
      <c r="Z25" s="12">
        <v>0.317</v>
      </c>
      <c r="AA25" s="12">
        <v>3.6999999999999998E-2</v>
      </c>
      <c r="AB25">
        <v>45</v>
      </c>
      <c r="AC25" s="12">
        <v>0.99199999999999999</v>
      </c>
      <c r="AD25" s="13">
        <f t="shared" si="3"/>
        <v>102.25200658053691</v>
      </c>
      <c r="AE25" s="12">
        <f t="shared" si="4"/>
        <v>0.15829526911823402</v>
      </c>
      <c r="AF25">
        <f t="shared" si="5"/>
        <v>54</v>
      </c>
      <c r="AG25">
        <f t="shared" si="6"/>
        <v>73</v>
      </c>
      <c r="AH25">
        <f t="shared" si="7"/>
        <v>89</v>
      </c>
      <c r="AI25">
        <f t="shared" si="12"/>
        <v>52</v>
      </c>
      <c r="AJ25">
        <f t="shared" si="8"/>
        <v>268</v>
      </c>
      <c r="AK25">
        <f t="shared" si="9"/>
        <v>22</v>
      </c>
      <c r="AL25" s="13">
        <v>86794</v>
      </c>
      <c r="AM25">
        <v>30</v>
      </c>
      <c r="AN25" s="12">
        <v>0.96219191194065568</v>
      </c>
      <c r="AO25" s="12">
        <v>2.0938023450586266E-2</v>
      </c>
      <c r="AP25" s="12">
        <v>0.10863843024647045</v>
      </c>
      <c r="AQ25" s="12">
        <v>0.27082830234242938</v>
      </c>
      <c r="AR25" s="31">
        <v>0.107</v>
      </c>
      <c r="AS25" s="31">
        <v>0.245</v>
      </c>
      <c r="AT25" s="31">
        <v>9.7000000000000003E-2</v>
      </c>
      <c r="AU25" s="32">
        <v>55</v>
      </c>
      <c r="AV25" s="31">
        <v>0.98199999999999998</v>
      </c>
      <c r="AW25" s="14">
        <v>93.36350565583173</v>
      </c>
      <c r="AX25" s="12">
        <v>0.20577405152253636</v>
      </c>
      <c r="AY25">
        <v>23</v>
      </c>
      <c r="AZ25">
        <f t="shared" si="10"/>
        <v>-1</v>
      </c>
      <c r="BA25" s="37">
        <f t="shared" si="11"/>
        <v>-10</v>
      </c>
    </row>
    <row r="26" spans="1:53" s="30" customFormat="1" ht="14" x14ac:dyDescent="0.3">
      <c r="A26" s="7" t="s">
        <v>625</v>
      </c>
      <c r="B26" s="7" t="s">
        <v>626</v>
      </c>
      <c r="C26" s="7" t="s">
        <v>627</v>
      </c>
      <c r="D26" s="7" t="s">
        <v>257</v>
      </c>
      <c r="E26" s="20">
        <v>1010</v>
      </c>
      <c r="F26" s="19">
        <v>956</v>
      </c>
      <c r="G26" s="21">
        <f t="shared" si="0"/>
        <v>-5.3465346534653464E-2</v>
      </c>
      <c r="H26" s="13">
        <v>139.91908293998651</v>
      </c>
      <c r="I26" s="13">
        <v>152.58542270591948</v>
      </c>
      <c r="J26" s="13">
        <v>158.0534011109946</v>
      </c>
      <c r="K26" s="13">
        <v>159.91471215351811</v>
      </c>
      <c r="L26" s="13">
        <v>159.76501687289084</v>
      </c>
      <c r="M26" s="13">
        <v>150.8777305958061</v>
      </c>
      <c r="N26" s="13">
        <v>142.14554941921222</v>
      </c>
      <c r="O26" s="13">
        <v>133.33333333333329</v>
      </c>
      <c r="P26" s="13">
        <v>117.1993911719939</v>
      </c>
      <c r="Q26" s="13">
        <v>123.1170053368302</v>
      </c>
      <c r="R26" s="13">
        <v>138.6668797953964</v>
      </c>
      <c r="S26" s="13">
        <v>145.84673084240481</v>
      </c>
      <c r="T26" s="13">
        <v>149.5162708883025</v>
      </c>
      <c r="U26" s="13">
        <v>158.4035996521344</v>
      </c>
      <c r="V26" s="13">
        <v>168.09101515093556</v>
      </c>
      <c r="W26" s="13">
        <f t="shared" si="1"/>
        <v>152.61815472760469</v>
      </c>
      <c r="X26" s="13">
        <f t="shared" si="2"/>
        <v>15.472860423330872</v>
      </c>
      <c r="Y26" s="12">
        <v>0.01</v>
      </c>
      <c r="Z26" s="12">
        <v>0.311</v>
      </c>
      <c r="AA26" s="12">
        <v>2.1999999999999999E-2</v>
      </c>
      <c r="AB26">
        <v>38</v>
      </c>
      <c r="AC26" s="12">
        <v>0.98499999999999999</v>
      </c>
      <c r="AD26" s="13">
        <f t="shared" si="3"/>
        <v>148.10837029455953</v>
      </c>
      <c r="AE26" s="12">
        <f t="shared" si="4"/>
        <v>0.13491907862218946</v>
      </c>
      <c r="AF26">
        <f t="shared" si="5"/>
        <v>28</v>
      </c>
      <c r="AG26">
        <f t="shared" si="6"/>
        <v>93</v>
      </c>
      <c r="AH26">
        <f t="shared" si="7"/>
        <v>57</v>
      </c>
      <c r="AI26">
        <f t="shared" si="12"/>
        <v>86</v>
      </c>
      <c r="AJ26">
        <f t="shared" si="8"/>
        <v>264</v>
      </c>
      <c r="AK26">
        <f t="shared" si="9"/>
        <v>23</v>
      </c>
      <c r="AL26" s="13">
        <v>66432</v>
      </c>
      <c r="AM26">
        <v>63</v>
      </c>
      <c r="AN26" s="12">
        <v>0.5541199087942057</v>
      </c>
      <c r="AO26" s="12">
        <v>0.29185854160146646</v>
      </c>
      <c r="AP26" s="12">
        <v>0.43197567845486656</v>
      </c>
      <c r="AQ26" s="12">
        <v>0.18517101375337458</v>
      </c>
      <c r="AR26" s="31">
        <v>1.7000000000000001E-2</v>
      </c>
      <c r="AS26" s="31">
        <v>0.25900000000000001</v>
      </c>
      <c r="AT26" s="31">
        <v>3.7999999999999999E-2</v>
      </c>
      <c r="AU26" s="32">
        <v>48</v>
      </c>
      <c r="AV26" s="31">
        <v>0.97599999999999998</v>
      </c>
      <c r="AW26" s="14">
        <v>139.28672171573348</v>
      </c>
      <c r="AX26" s="12">
        <v>0.13662401782732131</v>
      </c>
      <c r="AY26">
        <v>24</v>
      </c>
      <c r="AZ26">
        <f t="shared" si="10"/>
        <v>-1</v>
      </c>
      <c r="BA26" s="37">
        <f t="shared" si="11"/>
        <v>-10</v>
      </c>
    </row>
    <row r="27" spans="1:53" ht="14" x14ac:dyDescent="0.3">
      <c r="A27" s="7" t="s">
        <v>247</v>
      </c>
      <c r="B27" s="7" t="s">
        <v>704</v>
      </c>
      <c r="C27" s="7" t="s">
        <v>705</v>
      </c>
      <c r="D27" s="7" t="s">
        <v>247</v>
      </c>
      <c r="E27" s="20">
        <v>516</v>
      </c>
      <c r="F27" s="19">
        <v>517</v>
      </c>
      <c r="G27" s="21">
        <f t="shared" si="0"/>
        <v>1.937984496124031E-3</v>
      </c>
      <c r="H27" s="13">
        <v>128.7467805783796</v>
      </c>
      <c r="I27" s="13">
        <v>138.2441977800201</v>
      </c>
      <c r="J27" s="13">
        <v>143.0866601752677</v>
      </c>
      <c r="K27" s="13">
        <v>142.5030978934324</v>
      </c>
      <c r="L27" s="13">
        <v>139.21282798833809</v>
      </c>
      <c r="M27" s="13">
        <v>126.89393939393931</v>
      </c>
      <c r="N27" s="13">
        <v>119.96690568119131</v>
      </c>
      <c r="O27" s="13">
        <v>111.6896371153466</v>
      </c>
      <c r="P27" s="13">
        <v>98.642533936651503</v>
      </c>
      <c r="Q27" s="13">
        <v>105.32747560066494</v>
      </c>
      <c r="R27" s="13">
        <v>113.84758436415765</v>
      </c>
      <c r="S27" s="13">
        <v>116.40040444893825</v>
      </c>
      <c r="T27" s="13">
        <v>122.62216205946605</v>
      </c>
      <c r="U27" s="13">
        <v>128.9473684210526</v>
      </c>
      <c r="V27" s="13">
        <v>134.28571428571419</v>
      </c>
      <c r="W27" s="13">
        <f t="shared" si="1"/>
        <v>138.14518410677496</v>
      </c>
      <c r="X27" s="13">
        <f t="shared" si="2"/>
        <v>-3.8594698210607703</v>
      </c>
      <c r="Y27" s="12">
        <v>4.1000000000000002E-2</v>
      </c>
      <c r="Z27" s="12">
        <v>0.26700000000000002</v>
      </c>
      <c r="AA27" s="12">
        <v>1.7000000000000001E-2</v>
      </c>
      <c r="AB27">
        <v>43</v>
      </c>
      <c r="AC27" s="12">
        <v>0.98899999999999999</v>
      </c>
      <c r="AD27" s="13">
        <f t="shared" si="3"/>
        <v>120.45437982340364</v>
      </c>
      <c r="AE27" s="12">
        <f t="shared" si="4"/>
        <v>0.1148263307867133</v>
      </c>
      <c r="AF27">
        <f t="shared" si="5"/>
        <v>12</v>
      </c>
      <c r="AG27">
        <f t="shared" si="6"/>
        <v>79</v>
      </c>
      <c r="AH27">
        <f t="shared" si="7"/>
        <v>75</v>
      </c>
      <c r="AI27">
        <f t="shared" si="12"/>
        <v>97</v>
      </c>
      <c r="AJ27">
        <f t="shared" si="8"/>
        <v>263</v>
      </c>
      <c r="AK27">
        <f t="shared" si="9"/>
        <v>24</v>
      </c>
      <c r="AL27" s="13">
        <v>63678</v>
      </c>
      <c r="AM27">
        <v>68</v>
      </c>
      <c r="AN27" s="12">
        <v>0.61497253678714314</v>
      </c>
      <c r="AO27" s="12">
        <v>0.27734454465314978</v>
      </c>
      <c r="AP27" s="12">
        <v>0.35885264799620264</v>
      </c>
      <c r="AQ27" s="12">
        <v>0.18175575140208308</v>
      </c>
      <c r="AR27" s="31">
        <v>1.9E-2</v>
      </c>
      <c r="AS27" s="31">
        <v>0.26600000000000001</v>
      </c>
      <c r="AT27" s="31">
        <v>6.4000000000000001E-2</v>
      </c>
      <c r="AU27" s="32">
        <v>63</v>
      </c>
      <c r="AV27" s="31">
        <v>0.96899999999999997</v>
      </c>
      <c r="AW27" s="14">
        <v>114.54940661830673</v>
      </c>
      <c r="AX27" s="12">
        <v>0.1271187144658516</v>
      </c>
      <c r="AY27">
        <v>80</v>
      </c>
      <c r="AZ27">
        <f t="shared" si="10"/>
        <v>-56</v>
      </c>
      <c r="BA27" s="37">
        <f t="shared" si="11"/>
        <v>-20</v>
      </c>
    </row>
    <row r="28" spans="1:53" ht="14" x14ac:dyDescent="0.3">
      <c r="A28" s="7" t="s">
        <v>36</v>
      </c>
      <c r="B28" s="7" t="s">
        <v>773</v>
      </c>
      <c r="C28" s="7" t="s">
        <v>774</v>
      </c>
      <c r="D28" s="7" t="s">
        <v>36</v>
      </c>
      <c r="E28" s="20">
        <v>414</v>
      </c>
      <c r="F28" s="19">
        <v>412</v>
      </c>
      <c r="G28" s="21">
        <f t="shared" si="0"/>
        <v>-4.830917874396135E-3</v>
      </c>
      <c r="H28" s="13">
        <v>129.11455121088764</v>
      </c>
      <c r="I28" s="13">
        <v>126.31578947368421</v>
      </c>
      <c r="J28" s="13">
        <v>130.69230769230759</v>
      </c>
      <c r="K28" s="13">
        <v>120.97925725702194</v>
      </c>
      <c r="L28" s="13">
        <v>124.83994878361069</v>
      </c>
      <c r="M28" s="13">
        <v>96.711798839458396</v>
      </c>
      <c r="N28" s="13">
        <v>86.014372581536705</v>
      </c>
      <c r="O28" s="13">
        <v>83.391730903994301</v>
      </c>
      <c r="P28" s="13">
        <v>69.200430681365958</v>
      </c>
      <c r="Q28" s="13">
        <v>76.780530979329342</v>
      </c>
      <c r="R28" s="13">
        <v>87.948717948717899</v>
      </c>
      <c r="S28" s="13">
        <v>92.443729903536905</v>
      </c>
      <c r="T28" s="13">
        <v>100.3125</v>
      </c>
      <c r="U28" s="13">
        <v>107.9568345323741</v>
      </c>
      <c r="V28" s="13">
        <v>113.25168647843425</v>
      </c>
      <c r="W28" s="13">
        <f t="shared" si="1"/>
        <v>126.77547640847533</v>
      </c>
      <c r="X28" s="13">
        <f t="shared" si="2"/>
        <v>-13.523789930041076</v>
      </c>
      <c r="Y28" s="12">
        <v>0.112</v>
      </c>
      <c r="Z28" s="12">
        <v>5.2999999999999999E-2</v>
      </c>
      <c r="AA28" s="12">
        <v>3.5999999999999997E-2</v>
      </c>
      <c r="AB28">
        <v>49</v>
      </c>
      <c r="AC28" s="12">
        <v>0.99</v>
      </c>
      <c r="AD28" s="13">
        <f t="shared" si="3"/>
        <v>97.165445596157227</v>
      </c>
      <c r="AE28" s="12">
        <f t="shared" si="4"/>
        <v>0.16555515989846101</v>
      </c>
      <c r="AF28">
        <f t="shared" si="5"/>
        <v>61</v>
      </c>
      <c r="AG28">
        <f t="shared" si="6"/>
        <v>61</v>
      </c>
      <c r="AH28">
        <f t="shared" si="7"/>
        <v>80</v>
      </c>
      <c r="AI28">
        <f t="shared" si="12"/>
        <v>57</v>
      </c>
      <c r="AJ28">
        <f t="shared" si="8"/>
        <v>259</v>
      </c>
      <c r="AK28">
        <f t="shared" si="9"/>
        <v>25</v>
      </c>
      <c r="AL28" s="13">
        <v>62324</v>
      </c>
      <c r="AM28">
        <v>75</v>
      </c>
      <c r="AN28" s="12">
        <v>0.87474027901454443</v>
      </c>
      <c r="AO28" s="12">
        <v>5.6396556841792816E-2</v>
      </c>
      <c r="AP28" s="12">
        <v>0.14395963193826061</v>
      </c>
      <c r="AQ28" s="12">
        <v>0.32386971317452601</v>
      </c>
      <c r="AR28" s="31">
        <v>0.13500000000000001</v>
      </c>
      <c r="AS28" s="31">
        <v>4.5999999999999999E-2</v>
      </c>
      <c r="AT28" s="31">
        <v>9.1999999999999998E-2</v>
      </c>
      <c r="AU28" s="32">
        <v>59</v>
      </c>
      <c r="AV28" s="31">
        <v>0.98499999999999999</v>
      </c>
      <c r="AW28" s="14">
        <v>89.371369707896037</v>
      </c>
      <c r="AX28" s="12">
        <v>0.20795770373916542</v>
      </c>
      <c r="AY28">
        <v>20</v>
      </c>
      <c r="AZ28">
        <f t="shared" si="10"/>
        <v>5</v>
      </c>
      <c r="BA28" s="37">
        <f t="shared" si="11"/>
        <v>-10</v>
      </c>
    </row>
    <row r="29" spans="1:53" ht="14" x14ac:dyDescent="0.3">
      <c r="A29" s="7" t="s">
        <v>768</v>
      </c>
      <c r="B29" s="7" t="s">
        <v>769</v>
      </c>
      <c r="C29" s="7" t="s">
        <v>770</v>
      </c>
      <c r="D29" s="7" t="s">
        <v>215</v>
      </c>
      <c r="E29" s="20">
        <v>195</v>
      </c>
      <c r="F29" s="19">
        <v>181</v>
      </c>
      <c r="G29" s="21">
        <f t="shared" si="0"/>
        <v>-7.179487179487179E-2</v>
      </c>
      <c r="H29" s="13">
        <v>123.8668555240793</v>
      </c>
      <c r="I29" s="13">
        <v>130.66448801742911</v>
      </c>
      <c r="J29" s="13">
        <v>135.88007736943899</v>
      </c>
      <c r="K29" s="13">
        <v>137.40609722167011</v>
      </c>
      <c r="L29" s="13">
        <v>131.69099756690991</v>
      </c>
      <c r="M29" s="13">
        <v>109.95251017639075</v>
      </c>
      <c r="N29" s="13">
        <v>93.202247191011196</v>
      </c>
      <c r="O29" s="13">
        <v>89.068825910931096</v>
      </c>
      <c r="P29" s="13">
        <v>80</v>
      </c>
      <c r="Q29" s="13">
        <v>84.580838323353206</v>
      </c>
      <c r="R29" s="13">
        <v>96.191231008493801</v>
      </c>
      <c r="S29" s="13">
        <v>101.47279647645004</v>
      </c>
      <c r="T29" s="13">
        <v>106.951871657754</v>
      </c>
      <c r="U29" s="13">
        <v>115.9849300322927</v>
      </c>
      <c r="V29" s="13">
        <v>126.3918177469271</v>
      </c>
      <c r="W29" s="13">
        <f t="shared" si="1"/>
        <v>131.95437953315439</v>
      </c>
      <c r="X29" s="13">
        <f t="shared" si="2"/>
        <v>-5.5625617862272918</v>
      </c>
      <c r="Y29" s="12">
        <v>1.0999999999999999E-2</v>
      </c>
      <c r="Z29" s="12">
        <v>5.5E-2</v>
      </c>
      <c r="AA29" s="12">
        <v>7.6999999999999999E-2</v>
      </c>
      <c r="AB29">
        <v>39</v>
      </c>
      <c r="AC29" s="12">
        <v>0.98899999999999999</v>
      </c>
      <c r="AD29" s="13">
        <f t="shared" si="3"/>
        <v>105.15020729374764</v>
      </c>
      <c r="AE29" s="12">
        <f t="shared" si="4"/>
        <v>0.20201206445403283</v>
      </c>
      <c r="AF29">
        <f t="shared" si="5"/>
        <v>85</v>
      </c>
      <c r="AG29">
        <f t="shared" si="6"/>
        <v>91</v>
      </c>
      <c r="AH29">
        <f t="shared" si="7"/>
        <v>75</v>
      </c>
      <c r="AI29">
        <f t="shared" si="12"/>
        <v>6</v>
      </c>
      <c r="AJ29">
        <f t="shared" si="8"/>
        <v>257</v>
      </c>
      <c r="AK29">
        <f t="shared" si="9"/>
        <v>26</v>
      </c>
      <c r="AL29" s="13">
        <v>55708</v>
      </c>
      <c r="AM29">
        <v>86</v>
      </c>
      <c r="AN29" s="12">
        <v>0.73071324599708876</v>
      </c>
      <c r="AO29" s="12">
        <v>9.6693699313786644E-2</v>
      </c>
      <c r="AP29" s="12">
        <v>0.33187772925764192</v>
      </c>
      <c r="AQ29" s="12">
        <v>0.19914758482366707</v>
      </c>
      <c r="AR29" s="31">
        <v>0.01</v>
      </c>
      <c r="AS29" s="31">
        <v>7.1999999999999995E-2</v>
      </c>
      <c r="AT29" s="31">
        <v>0.108</v>
      </c>
      <c r="AU29" s="32">
        <v>54</v>
      </c>
      <c r="AV29" s="31">
        <v>0.97599999999999998</v>
      </c>
      <c r="AW29" s="14">
        <v>97.299184366512762</v>
      </c>
      <c r="AX29" s="12">
        <v>0.19204421689079404</v>
      </c>
      <c r="AY29">
        <v>46</v>
      </c>
      <c r="AZ29">
        <f t="shared" si="10"/>
        <v>-20</v>
      </c>
      <c r="BA29" s="37">
        <f t="shared" si="11"/>
        <v>-15</v>
      </c>
    </row>
    <row r="30" spans="1:53" ht="14" x14ac:dyDescent="0.3">
      <c r="A30" s="7" t="s">
        <v>87</v>
      </c>
      <c r="B30" s="7" t="s">
        <v>656</v>
      </c>
      <c r="C30" s="7" t="s">
        <v>657</v>
      </c>
      <c r="D30" s="7" t="s">
        <v>87</v>
      </c>
      <c r="E30" s="20">
        <v>1067</v>
      </c>
      <c r="F30" s="19">
        <v>1018</v>
      </c>
      <c r="G30" s="21">
        <f t="shared" si="0"/>
        <v>-4.5923149015932523E-2</v>
      </c>
      <c r="H30" s="13">
        <v>121.5870361522535</v>
      </c>
      <c r="I30" s="13">
        <v>129.51845139668097</v>
      </c>
      <c r="J30" s="13">
        <v>135.4670947030497</v>
      </c>
      <c r="K30" s="13">
        <v>132.93284130713675</v>
      </c>
      <c r="L30" s="13">
        <v>128.8560666137985</v>
      </c>
      <c r="M30" s="13">
        <v>114.44836258269089</v>
      </c>
      <c r="N30" s="13">
        <v>104.11899313501139</v>
      </c>
      <c r="O30" s="13">
        <v>101.7275747508305</v>
      </c>
      <c r="P30" s="13">
        <v>91.40821693093784</v>
      </c>
      <c r="Q30" s="13">
        <v>96.536796536796501</v>
      </c>
      <c r="R30" s="13">
        <v>107.90286298244995</v>
      </c>
      <c r="S30" s="13">
        <v>113.52578626777</v>
      </c>
      <c r="T30" s="13">
        <v>117.8223185265438</v>
      </c>
      <c r="U30" s="13">
        <v>125.67339958664294</v>
      </c>
      <c r="V30" s="13">
        <v>132.1275291232372</v>
      </c>
      <c r="W30" s="13">
        <f t="shared" si="1"/>
        <v>129.87635588978023</v>
      </c>
      <c r="X30" s="13">
        <f t="shared" si="2"/>
        <v>2.2511732334569672</v>
      </c>
      <c r="Y30" s="12">
        <v>6.2E-2</v>
      </c>
      <c r="Z30" s="12">
        <v>0.41599999999999998</v>
      </c>
      <c r="AA30" s="12">
        <v>2.9000000000000001E-2</v>
      </c>
      <c r="AB30">
        <v>41</v>
      </c>
      <c r="AC30" s="12">
        <v>0.98699999999999999</v>
      </c>
      <c r="AD30" s="13">
        <f t="shared" si="3"/>
        <v>116.23109184085169</v>
      </c>
      <c r="AE30" s="12">
        <f t="shared" si="4"/>
        <v>0.13676579158485022</v>
      </c>
      <c r="AF30">
        <f t="shared" si="5"/>
        <v>30</v>
      </c>
      <c r="AG30">
        <f t="shared" si="6"/>
        <v>87</v>
      </c>
      <c r="AH30">
        <f t="shared" si="7"/>
        <v>66</v>
      </c>
      <c r="AI30">
        <f t="shared" si="12"/>
        <v>74</v>
      </c>
      <c r="AJ30">
        <f t="shared" si="8"/>
        <v>257</v>
      </c>
      <c r="AK30">
        <f t="shared" si="9"/>
        <v>26</v>
      </c>
      <c r="AL30" s="13">
        <v>82265</v>
      </c>
      <c r="AM30">
        <v>36</v>
      </c>
      <c r="AN30" s="12">
        <v>0.7314079981417676</v>
      </c>
      <c r="AO30" s="12">
        <v>0.18938484766365996</v>
      </c>
      <c r="AP30" s="12">
        <v>0.30076264952963494</v>
      </c>
      <c r="AQ30" s="12">
        <v>0.24370261677671803</v>
      </c>
      <c r="AR30" s="31">
        <v>4.8000000000000001E-2</v>
      </c>
      <c r="AS30" s="31">
        <v>0.39</v>
      </c>
      <c r="AT30" s="31">
        <v>6.0999999999999999E-2</v>
      </c>
      <c r="AU30" s="32">
        <v>52</v>
      </c>
      <c r="AV30" s="31">
        <v>0.97799999999999998</v>
      </c>
      <c r="AW30" s="14">
        <v>108.94694107839007</v>
      </c>
      <c r="AX30" s="12">
        <v>0.15352848223813614</v>
      </c>
      <c r="AY30">
        <v>32</v>
      </c>
      <c r="AZ30">
        <f t="shared" si="10"/>
        <v>-6</v>
      </c>
      <c r="BA30" s="37">
        <f t="shared" si="11"/>
        <v>-11</v>
      </c>
    </row>
    <row r="31" spans="1:53" ht="14" x14ac:dyDescent="0.3">
      <c r="A31" s="7" t="s">
        <v>138</v>
      </c>
      <c r="B31" s="7" t="s">
        <v>818</v>
      </c>
      <c r="C31" s="7" t="s">
        <v>819</v>
      </c>
      <c r="D31" s="7" t="s">
        <v>138</v>
      </c>
      <c r="E31" s="20">
        <v>271</v>
      </c>
      <c r="F31" s="19">
        <v>265</v>
      </c>
      <c r="G31" s="21">
        <f t="shared" si="0"/>
        <v>-2.2140221402214021E-2</v>
      </c>
      <c r="H31" s="13">
        <v>122.50572422517391</v>
      </c>
      <c r="I31" s="13">
        <v>131.72737361695977</v>
      </c>
      <c r="J31" s="13">
        <v>140.59068448023424</v>
      </c>
      <c r="K31" s="13">
        <v>153.64731823560231</v>
      </c>
      <c r="L31" s="13">
        <v>123.95942723374461</v>
      </c>
      <c r="M31" s="13">
        <v>101.9319526627218</v>
      </c>
      <c r="N31" s="13">
        <v>81.977878985035701</v>
      </c>
      <c r="O31" s="13">
        <v>77.223267342297447</v>
      </c>
      <c r="P31" s="13">
        <v>68.423868312757193</v>
      </c>
      <c r="Q31" s="13">
        <v>72.885531398623499</v>
      </c>
      <c r="R31" s="13">
        <v>76.741440377803997</v>
      </c>
      <c r="S31" s="13">
        <v>93.516924842226004</v>
      </c>
      <c r="T31" s="13">
        <v>99.446749301747104</v>
      </c>
      <c r="U31" s="13">
        <v>107.6630778974034</v>
      </c>
      <c r="V31" s="13">
        <v>121.2305084745762</v>
      </c>
      <c r="W31" s="13">
        <f t="shared" si="1"/>
        <v>137.11777513949255</v>
      </c>
      <c r="X31" s="13">
        <f t="shared" si="2"/>
        <v>-15.887266664916353</v>
      </c>
      <c r="Y31" s="12">
        <v>0.29099999999999998</v>
      </c>
      <c r="Z31" s="12">
        <v>0.158</v>
      </c>
      <c r="AA31" s="12">
        <v>3.4000000000000002E-2</v>
      </c>
      <c r="AB31">
        <v>72</v>
      </c>
      <c r="AC31" s="12">
        <v>0.98699999999999999</v>
      </c>
      <c r="AD31" s="13">
        <f t="shared" si="3"/>
        <v>94.342048104795126</v>
      </c>
      <c r="AE31" s="12">
        <f t="shared" si="4"/>
        <v>0.28501035232893585</v>
      </c>
      <c r="AF31">
        <f t="shared" si="5"/>
        <v>101</v>
      </c>
      <c r="AG31">
        <f t="shared" si="6"/>
        <v>25</v>
      </c>
      <c r="AH31">
        <f t="shared" si="7"/>
        <v>66</v>
      </c>
      <c r="AI31">
        <f t="shared" si="12"/>
        <v>63</v>
      </c>
      <c r="AJ31">
        <f t="shared" si="8"/>
        <v>255</v>
      </c>
      <c r="AK31">
        <f t="shared" si="9"/>
        <v>28</v>
      </c>
      <c r="AL31" s="13">
        <v>58431</v>
      </c>
      <c r="AM31">
        <v>83</v>
      </c>
      <c r="AN31" s="12">
        <v>0.75437788018433183</v>
      </c>
      <c r="AO31" s="12">
        <v>0.10184331797235023</v>
      </c>
      <c r="AP31" s="12">
        <v>0.295852534562212</v>
      </c>
      <c r="AQ31" s="12">
        <v>0.26223453370267774</v>
      </c>
      <c r="AR31" s="31">
        <v>0.17699999999999999</v>
      </c>
      <c r="AS31" s="31">
        <v>0.1</v>
      </c>
      <c r="AT31" s="31">
        <v>9.6000000000000002E-2</v>
      </c>
      <c r="AU31" s="32">
        <v>56</v>
      </c>
      <c r="AV31" s="31">
        <v>0.98099999999999998</v>
      </c>
      <c r="AW31" s="14">
        <v>85.647661480100155</v>
      </c>
      <c r="AX31" s="12">
        <v>0.25704632253641185</v>
      </c>
      <c r="AY31">
        <v>15</v>
      </c>
      <c r="AZ31">
        <f t="shared" si="10"/>
        <v>13</v>
      </c>
      <c r="BA31" s="37">
        <f t="shared" si="11"/>
        <v>16</v>
      </c>
    </row>
    <row r="32" spans="1:53" ht="14" x14ac:dyDescent="0.3">
      <c r="A32" s="24" t="s">
        <v>45</v>
      </c>
      <c r="B32" s="24" t="s">
        <v>728</v>
      </c>
      <c r="C32" s="24" t="s">
        <v>729</v>
      </c>
      <c r="D32" s="24" t="s">
        <v>45</v>
      </c>
      <c r="E32" s="25">
        <v>1381</v>
      </c>
      <c r="F32" s="26">
        <v>1271</v>
      </c>
      <c r="G32" s="27">
        <f t="shared" si="0"/>
        <v>-7.9652425778421437E-2</v>
      </c>
      <c r="H32" s="28">
        <v>112.6543209876543</v>
      </c>
      <c r="I32" s="28">
        <v>118.2217360333774</v>
      </c>
      <c r="J32" s="28">
        <v>125.27964205816551</v>
      </c>
      <c r="K32" s="28">
        <v>126.3541233446218</v>
      </c>
      <c r="L32" s="28">
        <v>116.53301408736185</v>
      </c>
      <c r="M32" s="28">
        <v>92.97435897435895</v>
      </c>
      <c r="N32" s="28">
        <v>75.172311798371112</v>
      </c>
      <c r="O32" s="28">
        <v>76.237182345073506</v>
      </c>
      <c r="P32" s="28">
        <v>69.164882226980694</v>
      </c>
      <c r="Q32" s="28">
        <v>76.137418755803097</v>
      </c>
      <c r="R32" s="28">
        <v>90.071013448678258</v>
      </c>
      <c r="S32" s="28">
        <v>94.879518072289102</v>
      </c>
      <c r="T32" s="28">
        <v>101.89286663147244</v>
      </c>
      <c r="U32" s="28">
        <v>110.3073437745534</v>
      </c>
      <c r="V32" s="28">
        <v>117.8370066632496</v>
      </c>
      <c r="W32" s="28">
        <f t="shared" si="1"/>
        <v>120.62745560595476</v>
      </c>
      <c r="X32" s="28">
        <f t="shared" si="2"/>
        <v>-2.7904489427051686</v>
      </c>
      <c r="Y32" s="29">
        <v>5.8000000000000003E-2</v>
      </c>
      <c r="Z32" s="29">
        <v>0.25900000000000001</v>
      </c>
      <c r="AA32" s="29">
        <v>5.1999999999999998E-2</v>
      </c>
      <c r="AB32" s="30">
        <v>49</v>
      </c>
      <c r="AC32" s="29">
        <v>0.99299999999999999</v>
      </c>
      <c r="AD32" s="28">
        <f t="shared" si="3"/>
        <v>99.287685481748298</v>
      </c>
      <c r="AE32" s="29">
        <f t="shared" si="4"/>
        <v>0.18682398619223684</v>
      </c>
      <c r="AF32" s="30">
        <f t="shared" si="5"/>
        <v>75</v>
      </c>
      <c r="AG32" s="30">
        <f t="shared" si="6"/>
        <v>61</v>
      </c>
      <c r="AH32" s="30">
        <f t="shared" si="7"/>
        <v>93</v>
      </c>
      <c r="AI32" s="30">
        <f t="shared" si="12"/>
        <v>24</v>
      </c>
      <c r="AJ32" s="30">
        <f t="shared" si="8"/>
        <v>253</v>
      </c>
      <c r="AK32" s="30">
        <f t="shared" si="9"/>
        <v>29</v>
      </c>
      <c r="AL32" s="28">
        <v>62974</v>
      </c>
      <c r="AM32" s="30">
        <v>73</v>
      </c>
      <c r="AN32" s="29">
        <v>0.76279991030719785</v>
      </c>
      <c r="AO32" s="29">
        <v>0.17277076014649825</v>
      </c>
      <c r="AP32" s="29">
        <v>0.2995365871888781</v>
      </c>
      <c r="AQ32" s="29">
        <v>0.28504380075452396</v>
      </c>
      <c r="AR32" s="31">
        <v>6.2E-2</v>
      </c>
      <c r="AS32" s="31">
        <v>0.23699999999999999</v>
      </c>
      <c r="AT32" s="31">
        <v>0.107</v>
      </c>
      <c r="AU32" s="32">
        <v>51</v>
      </c>
      <c r="AV32" s="31">
        <v>0.98499999999999999</v>
      </c>
      <c r="AW32" s="14">
        <v>90.745204227060725</v>
      </c>
      <c r="AX32" s="12">
        <v>0.21557215848613559</v>
      </c>
      <c r="AY32">
        <v>9</v>
      </c>
      <c r="AZ32">
        <f t="shared" si="10"/>
        <v>20</v>
      </c>
      <c r="BA32" s="37">
        <f t="shared" si="11"/>
        <v>-2</v>
      </c>
    </row>
    <row r="33" spans="1:53" ht="14" x14ac:dyDescent="0.3">
      <c r="A33" s="7" t="s">
        <v>136</v>
      </c>
      <c r="B33" s="7" t="s">
        <v>706</v>
      </c>
      <c r="C33" s="7" t="s">
        <v>707</v>
      </c>
      <c r="D33" s="7" t="s">
        <v>136</v>
      </c>
      <c r="E33" s="20">
        <v>504</v>
      </c>
      <c r="F33" s="19">
        <v>560</v>
      </c>
      <c r="G33" s="21">
        <f t="shared" si="0"/>
        <v>0.1111111111111111</v>
      </c>
      <c r="H33" s="13">
        <v>124.8163265306122</v>
      </c>
      <c r="I33" s="13">
        <v>130.35456336178589</v>
      </c>
      <c r="J33" s="13">
        <v>133.6985224620488</v>
      </c>
      <c r="K33" s="13">
        <v>136.01089412362376</v>
      </c>
      <c r="L33" s="13">
        <v>128.5714285714285</v>
      </c>
      <c r="M33" s="13">
        <v>111.67662186825945</v>
      </c>
      <c r="N33" s="13">
        <v>103.01332174920356</v>
      </c>
      <c r="O33" s="13">
        <v>98.588235294117595</v>
      </c>
      <c r="P33" s="13">
        <v>90.084275645834992</v>
      </c>
      <c r="Q33" s="13">
        <v>91.183768792876904</v>
      </c>
      <c r="R33" s="13">
        <v>102.7462121212121</v>
      </c>
      <c r="S33" s="13">
        <v>108.3988095238095</v>
      </c>
      <c r="T33" s="13">
        <v>111.84926184926179</v>
      </c>
      <c r="U33" s="13">
        <v>121.75</v>
      </c>
      <c r="V33" s="13">
        <v>128.9398280802292</v>
      </c>
      <c r="W33" s="13">
        <f t="shared" si="1"/>
        <v>131.22007661951767</v>
      </c>
      <c r="X33" s="13">
        <f t="shared" si="2"/>
        <v>-2.2802485392884648</v>
      </c>
      <c r="Y33" s="12">
        <v>0.107</v>
      </c>
      <c r="Z33" s="12">
        <v>0.47</v>
      </c>
      <c r="AA33" s="12">
        <v>4.2999999999999997E-2</v>
      </c>
      <c r="AB33">
        <v>44</v>
      </c>
      <c r="AC33" s="12">
        <v>0.98899999999999999</v>
      </c>
      <c r="AD33" s="13">
        <f t="shared" si="3"/>
        <v>111.18607087357084</v>
      </c>
      <c r="AE33" s="12">
        <f t="shared" si="4"/>
        <v>0.15967609132304061</v>
      </c>
      <c r="AF33">
        <f t="shared" si="5"/>
        <v>56</v>
      </c>
      <c r="AG33">
        <f t="shared" si="6"/>
        <v>77</v>
      </c>
      <c r="AH33">
        <f t="shared" si="7"/>
        <v>75</v>
      </c>
      <c r="AI33">
        <f t="shared" si="12"/>
        <v>42</v>
      </c>
      <c r="AJ33">
        <f t="shared" si="8"/>
        <v>250</v>
      </c>
      <c r="AK33">
        <f t="shared" si="9"/>
        <v>30</v>
      </c>
      <c r="AL33" s="13">
        <v>65108</v>
      </c>
      <c r="AM33">
        <v>64</v>
      </c>
      <c r="AN33" s="12">
        <v>0.7070389591404137</v>
      </c>
      <c r="AO33" s="12">
        <v>0.14531101527666107</v>
      </c>
      <c r="AP33" s="12">
        <v>0.30326730502156274</v>
      </c>
      <c r="AQ33" s="12">
        <v>0.23627858325827353</v>
      </c>
      <c r="AR33" s="31">
        <v>8.2000000000000003E-2</v>
      </c>
      <c r="AS33" s="31">
        <v>0.44700000000000001</v>
      </c>
      <c r="AT33" s="31">
        <v>6.2E-2</v>
      </c>
      <c r="AU33" s="32">
        <v>55</v>
      </c>
      <c r="AV33" s="31">
        <v>0.97899999999999998</v>
      </c>
      <c r="AW33" s="14">
        <v>103.54451307179008</v>
      </c>
      <c r="AX33" s="12">
        <v>0.17582280690805499</v>
      </c>
      <c r="AY33">
        <v>26</v>
      </c>
      <c r="AZ33">
        <f t="shared" si="10"/>
        <v>4</v>
      </c>
      <c r="BA33" s="37">
        <f t="shared" si="11"/>
        <v>-11</v>
      </c>
    </row>
    <row r="34" spans="1:53" s="30" customFormat="1" ht="14" x14ac:dyDescent="0.3">
      <c r="A34" s="7" t="s">
        <v>228</v>
      </c>
      <c r="B34" s="7" t="s">
        <v>726</v>
      </c>
      <c r="C34" s="7" t="s">
        <v>727</v>
      </c>
      <c r="D34" s="7" t="s">
        <v>228</v>
      </c>
      <c r="E34" s="20">
        <v>516</v>
      </c>
      <c r="F34" s="19">
        <v>511</v>
      </c>
      <c r="G34" s="21">
        <f t="shared" si="0"/>
        <v>-9.6899224806201549E-3</v>
      </c>
      <c r="H34" s="13">
        <v>121.89990817263541</v>
      </c>
      <c r="I34" s="13">
        <v>131.171875</v>
      </c>
      <c r="J34" s="13">
        <v>133.42046709271585</v>
      </c>
      <c r="K34" s="13">
        <v>134.70040485829949</v>
      </c>
      <c r="L34" s="13">
        <v>120.9259259259259</v>
      </c>
      <c r="M34" s="13">
        <v>102.47079497839431</v>
      </c>
      <c r="N34" s="13">
        <v>89.186176142697803</v>
      </c>
      <c r="O34" s="13">
        <v>92.684659090908994</v>
      </c>
      <c r="P34" s="13">
        <v>79.788452053829303</v>
      </c>
      <c r="Q34" s="13">
        <v>87.498417738410552</v>
      </c>
      <c r="R34" s="13">
        <v>103.3099382369455</v>
      </c>
      <c r="S34" s="13">
        <v>107.012987012987</v>
      </c>
      <c r="T34" s="13">
        <v>111.96276993337304</v>
      </c>
      <c r="U34" s="13">
        <v>118.7648456057007</v>
      </c>
      <c r="V34" s="13">
        <v>125.57427258805509</v>
      </c>
      <c r="W34" s="13">
        <f t="shared" si="1"/>
        <v>130.29816378091269</v>
      </c>
      <c r="X34" s="13">
        <f t="shared" si="2"/>
        <v>-4.7238911928575931</v>
      </c>
      <c r="Y34" s="12">
        <v>0.26</v>
      </c>
      <c r="Z34" s="12">
        <v>0.32700000000000001</v>
      </c>
      <c r="AA34" s="12">
        <v>3.5000000000000003E-2</v>
      </c>
      <c r="AB34">
        <v>46</v>
      </c>
      <c r="AC34" s="12">
        <v>0.99</v>
      </c>
      <c r="AD34" s="13">
        <f t="shared" si="3"/>
        <v>110.26263519725156</v>
      </c>
      <c r="AE34" s="12">
        <f t="shared" si="4"/>
        <v>0.13886515013369827</v>
      </c>
      <c r="AF34">
        <f t="shared" si="5"/>
        <v>34</v>
      </c>
      <c r="AG34">
        <f t="shared" si="6"/>
        <v>69</v>
      </c>
      <c r="AH34">
        <f t="shared" si="7"/>
        <v>80</v>
      </c>
      <c r="AI34">
        <f t="shared" si="12"/>
        <v>60</v>
      </c>
      <c r="AJ34">
        <f t="shared" si="8"/>
        <v>243</v>
      </c>
      <c r="AK34">
        <f t="shared" si="9"/>
        <v>31</v>
      </c>
      <c r="AL34" s="13">
        <v>79117</v>
      </c>
      <c r="AM34">
        <v>41</v>
      </c>
      <c r="AN34" s="12">
        <v>0.91421329693897446</v>
      </c>
      <c r="AO34" s="12">
        <v>0</v>
      </c>
      <c r="AP34" s="12">
        <v>7.4673425619029052E-2</v>
      </c>
      <c r="AQ34" s="12">
        <v>0.29827798277982781</v>
      </c>
      <c r="AR34" s="31">
        <v>0.30499999999999999</v>
      </c>
      <c r="AS34" s="31">
        <v>0.307</v>
      </c>
      <c r="AT34" s="31">
        <v>3.9E-2</v>
      </c>
      <c r="AU34" s="32">
        <v>50</v>
      </c>
      <c r="AV34" s="31">
        <v>0.98499999999999999</v>
      </c>
      <c r="AW34" s="14">
        <v>102.44602823042902</v>
      </c>
      <c r="AX34" s="12">
        <v>0.15973722406194785</v>
      </c>
      <c r="AY34">
        <v>3</v>
      </c>
      <c r="AZ34">
        <f t="shared" si="10"/>
        <v>28</v>
      </c>
      <c r="BA34" s="37">
        <f t="shared" si="11"/>
        <v>-4</v>
      </c>
    </row>
    <row r="35" spans="1:53" ht="14" x14ac:dyDescent="0.3">
      <c r="A35" s="7" t="s">
        <v>154</v>
      </c>
      <c r="B35" s="7" t="s">
        <v>766</v>
      </c>
      <c r="C35" s="7" t="s">
        <v>767</v>
      </c>
      <c r="D35" s="7" t="s">
        <v>154</v>
      </c>
      <c r="E35" s="20">
        <v>160</v>
      </c>
      <c r="F35" s="19">
        <v>144</v>
      </c>
      <c r="G35" s="21">
        <f t="shared" si="0"/>
        <v>-0.1</v>
      </c>
      <c r="H35" s="13">
        <v>120.44513410860401</v>
      </c>
      <c r="I35" s="13">
        <v>125.51996993441165</v>
      </c>
      <c r="J35" s="13">
        <v>132.18479467258601</v>
      </c>
      <c r="K35" s="13">
        <v>128.44008425651421</v>
      </c>
      <c r="L35" s="13">
        <v>125.9854771784232</v>
      </c>
      <c r="M35" s="13">
        <v>118.35792712092875</v>
      </c>
      <c r="N35" s="13">
        <v>97.226186608496505</v>
      </c>
      <c r="O35" s="13">
        <v>69.649680577944906</v>
      </c>
      <c r="P35" s="13">
        <v>68.721366097459295</v>
      </c>
      <c r="Q35" s="13">
        <v>85.913897280966694</v>
      </c>
      <c r="R35" s="13">
        <v>96.805421103581807</v>
      </c>
      <c r="S35" s="13">
        <v>105.4043694902261</v>
      </c>
      <c r="T35" s="13">
        <v>107.76074962781325</v>
      </c>
      <c r="U35" s="13">
        <v>110.96166778749151</v>
      </c>
      <c r="V35" s="13">
        <v>121.89194288324425</v>
      </c>
      <c r="W35" s="13">
        <f t="shared" si="1"/>
        <v>126.64749574302897</v>
      </c>
      <c r="X35" s="13">
        <f t="shared" si="2"/>
        <v>-4.7555528597847143</v>
      </c>
      <c r="Y35" s="12">
        <v>5.6000000000000001E-2</v>
      </c>
      <c r="Z35" s="12">
        <v>0.41</v>
      </c>
      <c r="AA35" s="12">
        <v>7.0000000000000001E-3</v>
      </c>
      <c r="AB35">
        <v>55</v>
      </c>
      <c r="AC35" s="12">
        <v>0.98099999999999998</v>
      </c>
      <c r="AD35" s="13">
        <f t="shared" si="3"/>
        <v>105.23305200227816</v>
      </c>
      <c r="AE35" s="12">
        <f t="shared" si="4"/>
        <v>0.15830473947106899</v>
      </c>
      <c r="AF35">
        <f t="shared" si="5"/>
        <v>55</v>
      </c>
      <c r="AG35">
        <f t="shared" si="6"/>
        <v>47</v>
      </c>
      <c r="AH35">
        <f t="shared" si="7"/>
        <v>36</v>
      </c>
      <c r="AI35">
        <f t="shared" si="12"/>
        <v>102</v>
      </c>
      <c r="AJ35">
        <f t="shared" si="8"/>
        <v>240</v>
      </c>
      <c r="AK35">
        <f t="shared" si="9"/>
        <v>32</v>
      </c>
      <c r="AL35" s="13">
        <v>50156</v>
      </c>
      <c r="AM35">
        <v>94</v>
      </c>
      <c r="AN35" s="12">
        <v>0.48425987943737442</v>
      </c>
      <c r="AO35" s="12">
        <v>0.39138200491181069</v>
      </c>
      <c r="AP35" s="12">
        <v>0.38490734538959587</v>
      </c>
      <c r="AQ35" s="12">
        <v>0.19871541501976284</v>
      </c>
      <c r="AR35" s="31">
        <v>6.9000000000000006E-2</v>
      </c>
      <c r="AS35" s="31">
        <v>0.41299999999999998</v>
      </c>
      <c r="AT35" s="31">
        <v>9.4E-2</v>
      </c>
      <c r="AU35" s="32">
        <v>79</v>
      </c>
      <c r="AV35" s="31">
        <v>0.96299999999999997</v>
      </c>
      <c r="AW35" s="14">
        <v>98.971109375646961</v>
      </c>
      <c r="AX35" s="12">
        <v>0.12115210678637667</v>
      </c>
      <c r="AY35">
        <v>102</v>
      </c>
      <c r="AZ35">
        <f t="shared" si="10"/>
        <v>-70</v>
      </c>
      <c r="BA35" s="37">
        <f t="shared" si="11"/>
        <v>-24</v>
      </c>
    </row>
    <row r="36" spans="1:53" ht="14" x14ac:dyDescent="0.3">
      <c r="A36" s="7" t="s">
        <v>753</v>
      </c>
      <c r="B36" s="7" t="s">
        <v>754</v>
      </c>
      <c r="C36" s="7" t="s">
        <v>755</v>
      </c>
      <c r="D36" s="7" t="s">
        <v>259</v>
      </c>
      <c r="E36" s="20">
        <v>357</v>
      </c>
      <c r="F36" s="19">
        <v>383</v>
      </c>
      <c r="G36" s="21">
        <f t="shared" ref="G36:G67" si="13">(F36-E36)/E36</f>
        <v>7.2829131652661069E-2</v>
      </c>
      <c r="H36" s="13">
        <v>126.18420399655921</v>
      </c>
      <c r="I36" s="13">
        <v>127.6522593320235</v>
      </c>
      <c r="J36" s="13">
        <v>126.3463915200721</v>
      </c>
      <c r="K36" s="13">
        <v>127.5664099741505</v>
      </c>
      <c r="L36" s="13">
        <v>121.51772341487759</v>
      </c>
      <c r="M36" s="13">
        <v>101.34333087819664</v>
      </c>
      <c r="N36" s="13">
        <v>83.3333333333333</v>
      </c>
      <c r="O36" s="13">
        <v>81.113084665482504</v>
      </c>
      <c r="P36" s="13">
        <v>76.066072866344541</v>
      </c>
      <c r="Q36" s="13">
        <v>86.323628977657407</v>
      </c>
      <c r="R36" s="13">
        <v>95.887594242631906</v>
      </c>
      <c r="S36" s="13">
        <v>98.579040852575403</v>
      </c>
      <c r="T36" s="13">
        <v>102.6526162790697</v>
      </c>
      <c r="U36" s="13">
        <v>108.35143292760864</v>
      </c>
      <c r="V36" s="13">
        <v>119.13912375096071</v>
      </c>
      <c r="W36" s="13">
        <f t="shared" ref="W36:W67" si="14">AVERAGE(H36:K36)</f>
        <v>126.93731620570134</v>
      </c>
      <c r="X36" s="13">
        <f t="shared" ref="X36:X67" si="15">V36-W36</f>
        <v>-7.7981924547406294</v>
      </c>
      <c r="Y36" s="12">
        <v>0.21099999999999999</v>
      </c>
      <c r="Z36" s="12">
        <v>0.214</v>
      </c>
      <c r="AA36" s="12">
        <v>2.5999999999999999E-2</v>
      </c>
      <c r="AB36">
        <v>52</v>
      </c>
      <c r="AC36" s="12">
        <v>0.98199999999999998</v>
      </c>
      <c r="AD36" s="13">
        <f t="shared" ref="AD36:AD67" si="16">AVERAGE(R36:U36)</f>
        <v>101.36767107547142</v>
      </c>
      <c r="AE36" s="12">
        <f t="shared" ref="AE36:AE67" si="17">(V36-AD36)/AD36</f>
        <v>0.17531677000113655</v>
      </c>
      <c r="AF36">
        <f t="shared" ref="AF36:AF67" si="18">RANK(AE36, $AE$4:$AE$106, 1)</f>
        <v>69</v>
      </c>
      <c r="AG36">
        <f t="shared" ref="AG36:AG67" si="19">RANK(AB36, $AB$4:$AB$106, 0)</f>
        <v>52</v>
      </c>
      <c r="AH36">
        <f t="shared" ref="AH36:AH67" si="20">RANK(AC36, $AC$4:$AC$106, 1)</f>
        <v>41</v>
      </c>
      <c r="AI36">
        <f t="shared" ref="AI36:AI67" si="21">RANK(AA36, $AA$4:$AA$106, 0)</f>
        <v>78</v>
      </c>
      <c r="AJ36">
        <f t="shared" ref="AJ36:AJ67" si="22">SUM(AF36:AI36)</f>
        <v>240</v>
      </c>
      <c r="AK36">
        <f t="shared" ref="AK36:AK67" si="23">RANK(AJ36,AJ$3:AJ$106,0)</f>
        <v>32</v>
      </c>
      <c r="AL36" s="13">
        <v>92546</v>
      </c>
      <c r="AM36">
        <v>23</v>
      </c>
      <c r="AN36" s="12">
        <v>0.96493873704052779</v>
      </c>
      <c r="AO36" s="12">
        <v>2.4505183788878417E-2</v>
      </c>
      <c r="AP36" s="12">
        <v>0.10688030160226202</v>
      </c>
      <c r="AQ36" s="12">
        <v>0.30926615812193248</v>
      </c>
      <c r="AR36" s="31">
        <v>0.123</v>
      </c>
      <c r="AS36" s="31">
        <v>0.21299999999999999</v>
      </c>
      <c r="AT36" s="31">
        <v>9.1999999999999998E-2</v>
      </c>
      <c r="AU36" s="32">
        <v>65</v>
      </c>
      <c r="AV36" s="31">
        <v>0.96699999999999997</v>
      </c>
      <c r="AW36" s="14">
        <v>95.860720087983609</v>
      </c>
      <c r="AX36" s="12">
        <v>0.13030063646674794</v>
      </c>
      <c r="AY36">
        <v>95</v>
      </c>
      <c r="AZ36">
        <f t="shared" ref="AZ36:AZ67" si="24">AK36-AY36</f>
        <v>-63</v>
      </c>
      <c r="BA36" s="37">
        <f t="shared" ref="BA36:BA67" si="25">AB36-AU36</f>
        <v>-13</v>
      </c>
    </row>
    <row r="37" spans="1:53" ht="14" x14ac:dyDescent="0.3">
      <c r="A37" s="7" t="s">
        <v>193</v>
      </c>
      <c r="B37" s="7" t="s">
        <v>722</v>
      </c>
      <c r="C37" s="7" t="s">
        <v>723</v>
      </c>
      <c r="D37" s="7" t="s">
        <v>193</v>
      </c>
      <c r="E37" s="20">
        <v>344</v>
      </c>
      <c r="F37" s="19">
        <v>349</v>
      </c>
      <c r="G37" s="21">
        <f t="shared" si="13"/>
        <v>1.4534883720930232E-2</v>
      </c>
      <c r="H37" s="13">
        <v>115.52808854401951</v>
      </c>
      <c r="I37" s="13">
        <v>125.02425742024346</v>
      </c>
      <c r="J37" s="13">
        <v>124.020979020979</v>
      </c>
      <c r="K37" s="13">
        <v>124.4601889338731</v>
      </c>
      <c r="L37" s="13">
        <v>115.64933367360271</v>
      </c>
      <c r="M37" s="13">
        <v>96.102150537634344</v>
      </c>
      <c r="N37" s="13">
        <v>80.826239916379095</v>
      </c>
      <c r="O37" s="13">
        <v>76.675026872088793</v>
      </c>
      <c r="P37" s="13">
        <v>73.597056117755201</v>
      </c>
      <c r="Q37" s="13">
        <v>76.941576941576898</v>
      </c>
      <c r="R37" s="13">
        <v>91.341135378191694</v>
      </c>
      <c r="S37" s="13">
        <v>97.020753713901598</v>
      </c>
      <c r="T37" s="13">
        <v>102.0710059171597</v>
      </c>
      <c r="U37" s="13">
        <v>109.4742606790799</v>
      </c>
      <c r="V37" s="13">
        <v>115.6198347107438</v>
      </c>
      <c r="W37" s="13">
        <f t="shared" si="14"/>
        <v>122.25837847977877</v>
      </c>
      <c r="X37" s="13">
        <f t="shared" si="15"/>
        <v>-6.6385437690349676</v>
      </c>
      <c r="Y37" s="12">
        <v>0.14599999999999999</v>
      </c>
      <c r="Z37" s="12">
        <v>0.19500000000000001</v>
      </c>
      <c r="AA37" s="12">
        <v>4.2999999999999997E-2</v>
      </c>
      <c r="AB37">
        <v>45</v>
      </c>
      <c r="AC37" s="12">
        <v>0.98799999999999999</v>
      </c>
      <c r="AD37" s="13">
        <f t="shared" si="16"/>
        <v>99.97678892208323</v>
      </c>
      <c r="AE37" s="12">
        <f t="shared" si="17"/>
        <v>0.15646677551178362</v>
      </c>
      <c r="AF37">
        <f t="shared" si="18"/>
        <v>52</v>
      </c>
      <c r="AG37">
        <f t="shared" si="19"/>
        <v>73</v>
      </c>
      <c r="AH37">
        <f t="shared" si="20"/>
        <v>72</v>
      </c>
      <c r="AI37">
        <f t="shared" si="21"/>
        <v>42</v>
      </c>
      <c r="AJ37">
        <f t="shared" si="22"/>
        <v>239</v>
      </c>
      <c r="AK37">
        <f t="shared" si="23"/>
        <v>34</v>
      </c>
      <c r="AL37" s="13">
        <v>70254</v>
      </c>
      <c r="AM37">
        <v>56</v>
      </c>
      <c r="AN37" s="12">
        <v>0.73460107482430759</v>
      </c>
      <c r="AO37" s="12">
        <v>0.11058288548987184</v>
      </c>
      <c r="AP37" s="12">
        <v>0.28730880529144276</v>
      </c>
      <c r="AQ37" s="12">
        <v>0.29437428243398395</v>
      </c>
      <c r="AR37" s="31">
        <v>0.108</v>
      </c>
      <c r="AS37" s="31">
        <v>0.157</v>
      </c>
      <c r="AT37" s="31">
        <v>7.0000000000000007E-2</v>
      </c>
      <c r="AU37" s="32">
        <v>55</v>
      </c>
      <c r="AV37" s="31">
        <v>0.97799999999999998</v>
      </c>
      <c r="AW37" s="14">
        <v>91.843617987707475</v>
      </c>
      <c r="AX37" s="12">
        <v>0.19196372135222448</v>
      </c>
      <c r="AY37">
        <v>26</v>
      </c>
      <c r="AZ37">
        <f t="shared" si="24"/>
        <v>8</v>
      </c>
      <c r="BA37" s="37">
        <f t="shared" si="25"/>
        <v>-10</v>
      </c>
    </row>
    <row r="38" spans="1:53" ht="14" x14ac:dyDescent="0.3">
      <c r="A38" s="7" t="s">
        <v>736</v>
      </c>
      <c r="B38" s="7" t="s">
        <v>737</v>
      </c>
      <c r="C38" s="7" t="s">
        <v>738</v>
      </c>
      <c r="D38" s="7" t="s">
        <v>300</v>
      </c>
      <c r="E38" s="20">
        <v>337</v>
      </c>
      <c r="F38" s="19">
        <v>359</v>
      </c>
      <c r="G38" s="21">
        <f t="shared" si="13"/>
        <v>6.5281899109792291E-2</v>
      </c>
      <c r="H38" s="13">
        <v>117.1655399395125</v>
      </c>
      <c r="I38" s="13">
        <v>123.048094940662</v>
      </c>
      <c r="J38" s="13">
        <v>133.98414092245849</v>
      </c>
      <c r="K38" s="13">
        <v>129.03811759445554</v>
      </c>
      <c r="L38" s="13">
        <v>124.173407202216</v>
      </c>
      <c r="M38" s="13">
        <v>100.3009027081243</v>
      </c>
      <c r="N38" s="13">
        <v>86.317135549872106</v>
      </c>
      <c r="O38" s="13">
        <v>84.632590900437805</v>
      </c>
      <c r="P38" s="13">
        <v>70.328638497652506</v>
      </c>
      <c r="Q38" s="13">
        <v>80.364608355224789</v>
      </c>
      <c r="R38" s="13">
        <v>89.870955760562907</v>
      </c>
      <c r="S38" s="13">
        <v>96.944770857814305</v>
      </c>
      <c r="T38" s="13">
        <v>107.50853242320809</v>
      </c>
      <c r="U38" s="13">
        <v>115.6842105263157</v>
      </c>
      <c r="V38" s="13">
        <v>122.29729729729721</v>
      </c>
      <c r="W38" s="13">
        <f t="shared" si="14"/>
        <v>125.80897334927212</v>
      </c>
      <c r="X38" s="13">
        <f t="shared" si="15"/>
        <v>-3.5116760519749164</v>
      </c>
      <c r="Y38" s="12">
        <v>3.0000000000000001E-3</v>
      </c>
      <c r="Z38" s="12">
        <v>3.9E-2</v>
      </c>
      <c r="AA38" s="12">
        <v>7.0000000000000007E-2</v>
      </c>
      <c r="AB38">
        <v>43</v>
      </c>
      <c r="AC38" s="12">
        <v>0.98699999999999999</v>
      </c>
      <c r="AD38" s="13">
        <f t="shared" si="16"/>
        <v>102.50211739197525</v>
      </c>
      <c r="AE38" s="12">
        <f t="shared" si="17"/>
        <v>0.19311971702617431</v>
      </c>
      <c r="AF38">
        <f t="shared" si="18"/>
        <v>81</v>
      </c>
      <c r="AG38">
        <f t="shared" si="19"/>
        <v>79</v>
      </c>
      <c r="AH38">
        <f t="shared" si="20"/>
        <v>66</v>
      </c>
      <c r="AI38">
        <f t="shared" si="21"/>
        <v>12</v>
      </c>
      <c r="AJ38">
        <f t="shared" si="22"/>
        <v>238</v>
      </c>
      <c r="AK38">
        <f t="shared" si="23"/>
        <v>35</v>
      </c>
      <c r="AL38" s="13">
        <v>55607</v>
      </c>
      <c r="AM38">
        <v>87</v>
      </c>
      <c r="AN38" s="12">
        <v>0.72507769543389911</v>
      </c>
      <c r="AO38" s="12">
        <v>9.9928281137939279E-2</v>
      </c>
      <c r="AP38" s="12">
        <v>0.33062395409992829</v>
      </c>
      <c r="AQ38" s="12">
        <v>0.23872042325968745</v>
      </c>
      <c r="AR38" s="31">
        <v>3.0000000000000001E-3</v>
      </c>
      <c r="AS38" s="31">
        <v>4.8000000000000001E-2</v>
      </c>
      <c r="AT38" s="31">
        <v>0.13100000000000001</v>
      </c>
      <c r="AU38" s="32">
        <v>51</v>
      </c>
      <c r="AV38" s="31">
        <v>0.97899999999999998</v>
      </c>
      <c r="AW38" s="14">
        <v>93.672216849202528</v>
      </c>
      <c r="AX38" s="12">
        <v>0.23498956699774706</v>
      </c>
      <c r="AY38">
        <v>34</v>
      </c>
      <c r="AZ38">
        <f t="shared" si="24"/>
        <v>1</v>
      </c>
      <c r="BA38" s="37">
        <f t="shared" si="25"/>
        <v>-8</v>
      </c>
    </row>
    <row r="39" spans="1:53" ht="14" x14ac:dyDescent="0.3">
      <c r="A39" s="7" t="s">
        <v>294</v>
      </c>
      <c r="B39" s="7" t="s">
        <v>734</v>
      </c>
      <c r="C39" s="7" t="s">
        <v>735</v>
      </c>
      <c r="D39" s="7" t="s">
        <v>294</v>
      </c>
      <c r="E39" s="20">
        <v>469</v>
      </c>
      <c r="F39" s="19">
        <v>457</v>
      </c>
      <c r="G39" s="21">
        <f t="shared" si="13"/>
        <v>-2.5586353944562899E-2</v>
      </c>
      <c r="H39" s="13">
        <v>127.5045537340619</v>
      </c>
      <c r="I39" s="13">
        <v>135.93958348095515</v>
      </c>
      <c r="J39" s="13">
        <v>142.29791560752409</v>
      </c>
      <c r="K39" s="13">
        <v>140.35216559639292</v>
      </c>
      <c r="L39" s="13">
        <v>135.77793493635073</v>
      </c>
      <c r="M39" s="13">
        <v>127.78799556256195</v>
      </c>
      <c r="N39" s="13">
        <v>115.1363636363636</v>
      </c>
      <c r="O39" s="13">
        <v>112.8048780487804</v>
      </c>
      <c r="P39" s="13">
        <v>100.07147962830589</v>
      </c>
      <c r="Q39" s="13">
        <v>103.18331503841929</v>
      </c>
      <c r="R39" s="13">
        <v>115.32125205930799</v>
      </c>
      <c r="S39" s="13">
        <v>119.2908653846153</v>
      </c>
      <c r="T39" s="13">
        <v>123.21617336152215</v>
      </c>
      <c r="U39" s="13">
        <v>125.60582421298571</v>
      </c>
      <c r="V39" s="13">
        <v>134.8690753331596</v>
      </c>
      <c r="W39" s="13">
        <f t="shared" si="14"/>
        <v>136.52355460473353</v>
      </c>
      <c r="X39" s="13">
        <f t="shared" si="15"/>
        <v>-1.6544792715739334</v>
      </c>
      <c r="Y39" s="12">
        <v>1.0999999999999999E-2</v>
      </c>
      <c r="Z39" s="12">
        <v>0.41399999999999998</v>
      </c>
      <c r="AA39" s="12">
        <v>2.1999999999999999E-2</v>
      </c>
      <c r="AB39">
        <v>45</v>
      </c>
      <c r="AC39" s="12">
        <v>0.98599999999999999</v>
      </c>
      <c r="AD39" s="13">
        <f t="shared" si="16"/>
        <v>120.85852875460779</v>
      </c>
      <c r="AE39" s="12">
        <f t="shared" si="17"/>
        <v>0.11592517899170315</v>
      </c>
      <c r="AF39">
        <f t="shared" si="18"/>
        <v>14</v>
      </c>
      <c r="AG39">
        <f t="shared" si="19"/>
        <v>73</v>
      </c>
      <c r="AH39">
        <f t="shared" si="20"/>
        <v>61</v>
      </c>
      <c r="AI39">
        <f t="shared" si="21"/>
        <v>86</v>
      </c>
      <c r="AJ39">
        <f t="shared" si="22"/>
        <v>234</v>
      </c>
      <c r="AK39">
        <f t="shared" si="23"/>
        <v>36</v>
      </c>
      <c r="AL39" s="13">
        <v>79252</v>
      </c>
      <c r="AM39">
        <v>40</v>
      </c>
      <c r="AN39" s="12">
        <v>0.81882998171846433</v>
      </c>
      <c r="AO39" s="12">
        <v>0.13244972577696526</v>
      </c>
      <c r="AP39" s="12">
        <v>0.18427787934186471</v>
      </c>
      <c r="AQ39" s="12">
        <v>0.2119378829332203</v>
      </c>
      <c r="AR39" s="31">
        <v>1.4999999999999999E-2</v>
      </c>
      <c r="AS39" s="31">
        <v>0.38200000000000001</v>
      </c>
      <c r="AT39" s="31">
        <v>6.2E-2</v>
      </c>
      <c r="AU39" s="32">
        <v>53</v>
      </c>
      <c r="AV39" s="31">
        <v>0.97099999999999997</v>
      </c>
      <c r="AW39" s="14">
        <v>115.25290146096617</v>
      </c>
      <c r="AX39" s="12">
        <v>8.8305776566086236E-2</v>
      </c>
      <c r="AY39">
        <v>69</v>
      </c>
      <c r="AZ39">
        <f t="shared" si="24"/>
        <v>-33</v>
      </c>
      <c r="BA39" s="37">
        <f t="shared" si="25"/>
        <v>-8</v>
      </c>
    </row>
    <row r="40" spans="1:53" ht="14" x14ac:dyDescent="0.3">
      <c r="A40" s="7" t="s">
        <v>296</v>
      </c>
      <c r="B40" s="7" t="s">
        <v>762</v>
      </c>
      <c r="C40" s="7" t="s">
        <v>763</v>
      </c>
      <c r="D40" s="7" t="s">
        <v>296</v>
      </c>
      <c r="E40" s="20">
        <v>112</v>
      </c>
      <c r="F40" s="19">
        <v>124</v>
      </c>
      <c r="G40" s="21">
        <f t="shared" si="13"/>
        <v>0.10714285714285714</v>
      </c>
      <c r="H40" s="13">
        <v>123.07692307692299</v>
      </c>
      <c r="I40" s="13">
        <v>116.45564537363734</v>
      </c>
      <c r="J40" s="13">
        <v>123.14600768456989</v>
      </c>
      <c r="K40" s="13">
        <v>128.71608341440876</v>
      </c>
      <c r="L40" s="13">
        <v>106.6</v>
      </c>
      <c r="M40" s="13">
        <v>92.592592592592496</v>
      </c>
      <c r="N40" s="13">
        <v>86.177640162707647</v>
      </c>
      <c r="O40" s="13">
        <v>87.744503862150907</v>
      </c>
      <c r="P40" s="13">
        <v>76.923076923076906</v>
      </c>
      <c r="Q40" s="13">
        <v>65.692307692307651</v>
      </c>
      <c r="R40" s="13">
        <v>80.399239543726196</v>
      </c>
      <c r="S40" s="13">
        <v>93.867403314917098</v>
      </c>
      <c r="T40" s="13">
        <v>95.14292878635905</v>
      </c>
      <c r="U40" s="13">
        <v>107.87019065959545</v>
      </c>
      <c r="V40" s="13">
        <v>113.78767847699625</v>
      </c>
      <c r="W40" s="13">
        <f t="shared" si="14"/>
        <v>122.84866488738476</v>
      </c>
      <c r="X40" s="13">
        <f t="shared" si="15"/>
        <v>-9.0609864103885087</v>
      </c>
      <c r="Y40" s="12">
        <v>0.218</v>
      </c>
      <c r="Z40" s="12">
        <v>5.6000000000000001E-2</v>
      </c>
      <c r="AA40" s="12">
        <v>4.8000000000000001E-2</v>
      </c>
      <c r="AB40">
        <v>82</v>
      </c>
      <c r="AC40" s="12">
        <v>0.999</v>
      </c>
      <c r="AD40" s="13">
        <f t="shared" si="16"/>
        <v>94.319940576149449</v>
      </c>
      <c r="AE40" s="12">
        <f t="shared" si="17"/>
        <v>0.20640108318483799</v>
      </c>
      <c r="AF40">
        <f t="shared" si="18"/>
        <v>89</v>
      </c>
      <c r="AG40">
        <f t="shared" si="19"/>
        <v>15</v>
      </c>
      <c r="AH40">
        <f t="shared" si="20"/>
        <v>99</v>
      </c>
      <c r="AI40">
        <f t="shared" si="21"/>
        <v>29</v>
      </c>
      <c r="AJ40">
        <f t="shared" si="22"/>
        <v>232</v>
      </c>
      <c r="AK40">
        <f t="shared" si="23"/>
        <v>37</v>
      </c>
      <c r="AL40" s="13">
        <v>63224</v>
      </c>
      <c r="AM40">
        <v>71</v>
      </c>
      <c r="AN40" s="12">
        <v>0.78639744952178536</v>
      </c>
      <c r="AO40" s="12">
        <v>3.1880977683315624E-2</v>
      </c>
      <c r="AP40" s="12">
        <v>0.37619553666312433</v>
      </c>
      <c r="AQ40" s="12">
        <v>0.36615499812804192</v>
      </c>
      <c r="AR40" s="31">
        <v>0.13400000000000001</v>
      </c>
      <c r="AS40" s="31">
        <v>5.3999999999999999E-2</v>
      </c>
      <c r="AT40" s="31">
        <v>9.8000000000000004E-2</v>
      </c>
      <c r="AU40" s="32">
        <v>87</v>
      </c>
      <c r="AV40" s="31">
        <v>0.96799999999999997</v>
      </c>
      <c r="AW40" s="14">
        <v>83.775469834327495</v>
      </c>
      <c r="AX40" s="12">
        <v>0.28761069168477527</v>
      </c>
      <c r="AY40">
        <v>77</v>
      </c>
      <c r="AZ40">
        <f t="shared" si="24"/>
        <v>-40</v>
      </c>
      <c r="BA40" s="37">
        <f t="shared" si="25"/>
        <v>-5</v>
      </c>
    </row>
    <row r="41" spans="1:53" ht="14" x14ac:dyDescent="0.3">
      <c r="A41" s="7" t="s">
        <v>131</v>
      </c>
      <c r="B41" s="7" t="s">
        <v>747</v>
      </c>
      <c r="C41" s="7" t="s">
        <v>748</v>
      </c>
      <c r="D41" s="7" t="s">
        <v>131</v>
      </c>
      <c r="E41" s="20">
        <v>386</v>
      </c>
      <c r="F41" s="19">
        <v>425</v>
      </c>
      <c r="G41" s="21">
        <f t="shared" si="13"/>
        <v>0.10103626943005181</v>
      </c>
      <c r="H41" s="13">
        <v>116.7785247007797</v>
      </c>
      <c r="I41" s="13">
        <v>129.15554836796849</v>
      </c>
      <c r="J41" s="13">
        <v>137.62890037083582</v>
      </c>
      <c r="K41" s="13">
        <v>135.62433011789921</v>
      </c>
      <c r="L41" s="13">
        <v>130.3145523677843</v>
      </c>
      <c r="M41" s="13">
        <v>109.00140646976089</v>
      </c>
      <c r="N41" s="13">
        <v>91.660401002506205</v>
      </c>
      <c r="O41" s="13">
        <v>92.156862745097996</v>
      </c>
      <c r="P41" s="13">
        <v>81.707317073170699</v>
      </c>
      <c r="Q41" s="13">
        <v>88.637648388920198</v>
      </c>
      <c r="R41" s="13">
        <v>101.5037593984962</v>
      </c>
      <c r="S41" s="13">
        <v>104.6365914786967</v>
      </c>
      <c r="T41" s="13">
        <v>110.4524728165555</v>
      </c>
      <c r="U41" s="13">
        <v>118.8888888888888</v>
      </c>
      <c r="V41" s="13">
        <v>124.62859426560695</v>
      </c>
      <c r="W41" s="13">
        <f t="shared" si="14"/>
        <v>129.79682588937081</v>
      </c>
      <c r="X41" s="13">
        <f t="shared" si="15"/>
        <v>-5.1682316237638588</v>
      </c>
      <c r="Y41" s="12">
        <v>0.13200000000000001</v>
      </c>
      <c r="Z41" s="12">
        <v>0.53600000000000003</v>
      </c>
      <c r="AA41" s="12">
        <v>3.1E-2</v>
      </c>
      <c r="AB41">
        <v>51</v>
      </c>
      <c r="AC41" s="12">
        <v>0.98699999999999999</v>
      </c>
      <c r="AD41" s="13">
        <f t="shared" si="16"/>
        <v>108.8704281456593</v>
      </c>
      <c r="AE41" s="12">
        <f t="shared" si="17"/>
        <v>0.14474239137614642</v>
      </c>
      <c r="AF41">
        <f t="shared" si="18"/>
        <v>41</v>
      </c>
      <c r="AG41">
        <f t="shared" si="19"/>
        <v>56</v>
      </c>
      <c r="AH41">
        <f t="shared" si="20"/>
        <v>66</v>
      </c>
      <c r="AI41">
        <f t="shared" si="21"/>
        <v>68</v>
      </c>
      <c r="AJ41">
        <f t="shared" si="22"/>
        <v>231</v>
      </c>
      <c r="AK41">
        <f t="shared" si="23"/>
        <v>38</v>
      </c>
      <c r="AL41" s="13">
        <v>82880</v>
      </c>
      <c r="AM41">
        <v>35</v>
      </c>
      <c r="AN41" s="12">
        <v>0.92138304037087115</v>
      </c>
      <c r="AO41" s="12">
        <v>7.5333204558624689E-3</v>
      </c>
      <c r="AP41" s="12">
        <v>0.13386130963878695</v>
      </c>
      <c r="AQ41" s="12">
        <v>0.27389169572333311</v>
      </c>
      <c r="AR41" s="31">
        <v>0.11700000000000001</v>
      </c>
      <c r="AS41" s="31">
        <v>0.49</v>
      </c>
      <c r="AT41" s="31">
        <v>7.8E-2</v>
      </c>
      <c r="AU41" s="32">
        <v>62</v>
      </c>
      <c r="AV41" s="31">
        <v>0.97899999999999998</v>
      </c>
      <c r="AW41" s="14">
        <v>101.30761802066715</v>
      </c>
      <c r="AX41" s="12">
        <v>0.17123443506516731</v>
      </c>
      <c r="AY41">
        <v>46</v>
      </c>
      <c r="AZ41">
        <f t="shared" si="24"/>
        <v>-8</v>
      </c>
      <c r="BA41" s="37">
        <f t="shared" si="25"/>
        <v>-11</v>
      </c>
    </row>
    <row r="42" spans="1:53" ht="14" x14ac:dyDescent="0.3">
      <c r="A42" s="7" t="s">
        <v>103</v>
      </c>
      <c r="B42" s="7" t="s">
        <v>708</v>
      </c>
      <c r="C42" s="7" t="s">
        <v>709</v>
      </c>
      <c r="D42" s="7" t="s">
        <v>103</v>
      </c>
      <c r="E42" s="20">
        <v>602</v>
      </c>
      <c r="F42" s="19">
        <v>600</v>
      </c>
      <c r="G42" s="21">
        <f t="shared" si="13"/>
        <v>-3.3222591362126247E-3</v>
      </c>
      <c r="H42" s="13">
        <v>117.0713495575221</v>
      </c>
      <c r="I42" s="13">
        <v>126.1904761904761</v>
      </c>
      <c r="J42" s="13">
        <v>129.49855246366872</v>
      </c>
      <c r="K42" s="13">
        <v>127.6773127835621</v>
      </c>
      <c r="L42" s="13">
        <v>122.7837164823511</v>
      </c>
      <c r="M42" s="13">
        <v>108.4158415841584</v>
      </c>
      <c r="N42" s="13">
        <v>93.628808864265906</v>
      </c>
      <c r="O42" s="13">
        <v>89.744789042695643</v>
      </c>
      <c r="P42" s="13">
        <v>77.848801906252447</v>
      </c>
      <c r="Q42" s="13">
        <v>83.174904942965696</v>
      </c>
      <c r="R42" s="13">
        <v>96.504739336492804</v>
      </c>
      <c r="S42" s="13">
        <v>103.6410400224203</v>
      </c>
      <c r="T42" s="13">
        <v>110.383064516129</v>
      </c>
      <c r="U42" s="13">
        <v>114.7610921501706</v>
      </c>
      <c r="V42" s="13">
        <v>123.001526809976</v>
      </c>
      <c r="W42" s="13">
        <f t="shared" si="14"/>
        <v>125.10942274880726</v>
      </c>
      <c r="X42" s="13">
        <f t="shared" si="15"/>
        <v>-2.1078959388312626</v>
      </c>
      <c r="Y42" s="12">
        <v>8.3000000000000004E-2</v>
      </c>
      <c r="Z42" s="12">
        <v>0.27300000000000002</v>
      </c>
      <c r="AA42" s="12">
        <v>4.8000000000000001E-2</v>
      </c>
      <c r="AB42">
        <v>50</v>
      </c>
      <c r="AC42" s="12">
        <v>0.99199999999999999</v>
      </c>
      <c r="AD42" s="13">
        <f t="shared" si="16"/>
        <v>106.32248400630317</v>
      </c>
      <c r="AE42" s="12">
        <f t="shared" si="17"/>
        <v>0.15687220778893801</v>
      </c>
      <c r="AF42">
        <f t="shared" si="18"/>
        <v>53</v>
      </c>
      <c r="AG42">
        <f t="shared" si="19"/>
        <v>58</v>
      </c>
      <c r="AH42">
        <f t="shared" si="20"/>
        <v>89</v>
      </c>
      <c r="AI42">
        <f t="shared" si="21"/>
        <v>29</v>
      </c>
      <c r="AJ42">
        <f t="shared" si="22"/>
        <v>229</v>
      </c>
      <c r="AK42">
        <f t="shared" si="23"/>
        <v>39</v>
      </c>
      <c r="AL42" s="13">
        <v>87925</v>
      </c>
      <c r="AM42">
        <v>27</v>
      </c>
      <c r="AN42" s="12">
        <v>0.92172774869109952</v>
      </c>
      <c r="AO42" s="12">
        <v>3.638743455497382E-2</v>
      </c>
      <c r="AP42" s="12">
        <v>0.12447643979057592</v>
      </c>
      <c r="AQ42" s="12">
        <v>0.31310077169547362</v>
      </c>
      <c r="AR42" s="31">
        <v>6.7000000000000004E-2</v>
      </c>
      <c r="AS42" s="31">
        <v>0.28999999999999998</v>
      </c>
      <c r="AT42" s="31">
        <v>7.4999999999999997E-2</v>
      </c>
      <c r="AU42" s="32">
        <v>51</v>
      </c>
      <c r="AV42" s="31">
        <v>0.98199999999999998</v>
      </c>
      <c r="AW42" s="14">
        <v>98.425937204501963</v>
      </c>
      <c r="AX42" s="12">
        <v>0.16695279154554366</v>
      </c>
      <c r="AY42">
        <v>14</v>
      </c>
      <c r="AZ42">
        <f t="shared" si="24"/>
        <v>25</v>
      </c>
      <c r="BA42" s="37">
        <f t="shared" si="25"/>
        <v>-1</v>
      </c>
    </row>
    <row r="43" spans="1:53" ht="14" x14ac:dyDescent="0.3">
      <c r="A43" s="7" t="s">
        <v>139</v>
      </c>
      <c r="B43" s="7" t="s">
        <v>775</v>
      </c>
      <c r="C43" s="7" t="s">
        <v>776</v>
      </c>
      <c r="D43" s="7" t="s">
        <v>139</v>
      </c>
      <c r="E43" s="20">
        <v>116</v>
      </c>
      <c r="F43" s="19">
        <v>114</v>
      </c>
      <c r="G43" s="21">
        <f t="shared" si="13"/>
        <v>-1.7241379310344827E-2</v>
      </c>
      <c r="H43" s="13">
        <v>119.050833867864</v>
      </c>
      <c r="I43" s="13">
        <v>129.75860864597769</v>
      </c>
      <c r="J43" s="13">
        <v>134.52082971203424</v>
      </c>
      <c r="K43" s="13">
        <v>137.42071881606759</v>
      </c>
      <c r="L43" s="13">
        <v>119.48424068767901</v>
      </c>
      <c r="M43" s="13">
        <v>103.38759348878131</v>
      </c>
      <c r="N43" s="13">
        <v>94.127289758534545</v>
      </c>
      <c r="O43" s="13">
        <v>81.19315063002125</v>
      </c>
      <c r="P43" s="13">
        <v>80.826357630345854</v>
      </c>
      <c r="Q43" s="13">
        <v>83.098591549295705</v>
      </c>
      <c r="R43" s="13">
        <v>95.5555555555555</v>
      </c>
      <c r="S43" s="13">
        <v>98.108747044917195</v>
      </c>
      <c r="T43" s="13">
        <v>105.93754072014934</v>
      </c>
      <c r="U43" s="13">
        <v>114.62955779674159</v>
      </c>
      <c r="V43" s="13">
        <v>121.3235294117647</v>
      </c>
      <c r="W43" s="13">
        <f t="shared" si="14"/>
        <v>130.18774776048588</v>
      </c>
      <c r="X43" s="13">
        <f t="shared" si="15"/>
        <v>-8.864218348721181</v>
      </c>
      <c r="Y43" s="12">
        <v>0.105</v>
      </c>
      <c r="Z43" s="12">
        <v>0.114</v>
      </c>
      <c r="AA43" s="12">
        <v>2.5999999999999999E-2</v>
      </c>
      <c r="AB43">
        <v>56</v>
      </c>
      <c r="AC43" s="12">
        <v>0.98199999999999998</v>
      </c>
      <c r="AD43" s="13">
        <f t="shared" si="16"/>
        <v>103.55785027934091</v>
      </c>
      <c r="AE43" s="12">
        <f t="shared" si="17"/>
        <v>0.17155318582320858</v>
      </c>
      <c r="AF43">
        <f t="shared" si="18"/>
        <v>65</v>
      </c>
      <c r="AG43">
        <f t="shared" si="19"/>
        <v>43</v>
      </c>
      <c r="AH43">
        <f t="shared" si="20"/>
        <v>41</v>
      </c>
      <c r="AI43">
        <f t="shared" si="21"/>
        <v>78</v>
      </c>
      <c r="AJ43">
        <f t="shared" si="22"/>
        <v>227</v>
      </c>
      <c r="AK43">
        <f t="shared" si="23"/>
        <v>40</v>
      </c>
      <c r="AL43" s="13">
        <v>68252</v>
      </c>
      <c r="AM43">
        <v>59</v>
      </c>
      <c r="AN43" s="12">
        <v>0.77072718851320055</v>
      </c>
      <c r="AO43" s="12">
        <v>6.2528948587308938E-2</v>
      </c>
      <c r="AP43" s="12">
        <v>0.29180176007410841</v>
      </c>
      <c r="AQ43" s="12">
        <v>0.31322033898305085</v>
      </c>
      <c r="AR43" s="31">
        <v>6.0999999999999999E-2</v>
      </c>
      <c r="AS43" s="31">
        <v>8.6999999999999994E-2</v>
      </c>
      <c r="AT43" s="31">
        <v>5.1999999999999998E-2</v>
      </c>
      <c r="AU43" s="32">
        <v>81</v>
      </c>
      <c r="AV43" s="31">
        <v>0.97099999999999997</v>
      </c>
      <c r="AW43" s="14">
        <v>95.675108717479432</v>
      </c>
      <c r="AX43" s="12">
        <v>0.19811264741002865</v>
      </c>
      <c r="AY43">
        <v>51</v>
      </c>
      <c r="AZ43">
        <f t="shared" si="24"/>
        <v>-11</v>
      </c>
      <c r="BA43" s="37">
        <f t="shared" si="25"/>
        <v>-25</v>
      </c>
    </row>
    <row r="44" spans="1:53" ht="14" x14ac:dyDescent="0.3">
      <c r="A44" s="7" t="s">
        <v>93</v>
      </c>
      <c r="B44" s="7" t="s">
        <v>730</v>
      </c>
      <c r="C44" s="7" t="s">
        <v>731</v>
      </c>
      <c r="D44" s="7" t="s">
        <v>93</v>
      </c>
      <c r="E44" s="20">
        <v>499</v>
      </c>
      <c r="F44" s="19">
        <v>592</v>
      </c>
      <c r="G44" s="21">
        <f t="shared" si="13"/>
        <v>0.18637274549098196</v>
      </c>
      <c r="H44" s="13">
        <v>114.0429338103756</v>
      </c>
      <c r="I44" s="13">
        <v>118.1212121212121</v>
      </c>
      <c r="J44" s="13">
        <v>121.9846500681069</v>
      </c>
      <c r="K44" s="13">
        <v>117.4496644295302</v>
      </c>
      <c r="L44" s="13">
        <v>113.28585126291935</v>
      </c>
      <c r="M44" s="13">
        <v>92.454882472781151</v>
      </c>
      <c r="N44" s="13">
        <v>79.227696404793605</v>
      </c>
      <c r="O44" s="13">
        <v>82.03125</v>
      </c>
      <c r="P44" s="13">
        <v>68.844060198527004</v>
      </c>
      <c r="Q44" s="13">
        <v>76.426048945402044</v>
      </c>
      <c r="R44" s="13">
        <v>86.441375647755905</v>
      </c>
      <c r="S44" s="13">
        <v>94.1481923439936</v>
      </c>
      <c r="T44" s="13">
        <v>100.16741071428569</v>
      </c>
      <c r="U44" s="13">
        <v>105.7602487918795</v>
      </c>
      <c r="V44" s="13">
        <v>114.4692359702501</v>
      </c>
      <c r="W44" s="13">
        <f t="shared" si="14"/>
        <v>117.8996151073062</v>
      </c>
      <c r="X44" s="13">
        <f t="shared" si="15"/>
        <v>-3.4303791370561072</v>
      </c>
      <c r="Y44" s="12">
        <v>0.11700000000000001</v>
      </c>
      <c r="Z44" s="12">
        <v>0.24199999999999999</v>
      </c>
      <c r="AA44" s="12">
        <v>4.1000000000000002E-2</v>
      </c>
      <c r="AB44">
        <v>51</v>
      </c>
      <c r="AC44" s="12">
        <v>0.98299999999999998</v>
      </c>
      <c r="AD44" s="13">
        <f t="shared" si="16"/>
        <v>96.629306874478672</v>
      </c>
      <c r="AE44" s="12">
        <f t="shared" si="17"/>
        <v>0.18462234360167218</v>
      </c>
      <c r="AF44">
        <f t="shared" si="18"/>
        <v>73</v>
      </c>
      <c r="AG44">
        <f t="shared" si="19"/>
        <v>56</v>
      </c>
      <c r="AH44">
        <f t="shared" si="20"/>
        <v>48</v>
      </c>
      <c r="AI44">
        <f t="shared" si="21"/>
        <v>47</v>
      </c>
      <c r="AJ44">
        <f t="shared" si="22"/>
        <v>224</v>
      </c>
      <c r="AK44">
        <f t="shared" si="23"/>
        <v>41</v>
      </c>
      <c r="AL44" s="13">
        <v>77938</v>
      </c>
      <c r="AM44">
        <v>44</v>
      </c>
      <c r="AN44" s="12">
        <v>0.84172225591267436</v>
      </c>
      <c r="AO44" s="12">
        <v>7.422680412371134E-2</v>
      </c>
      <c r="AP44" s="12">
        <v>0.2536082474226804</v>
      </c>
      <c r="AQ44" s="12">
        <v>0.28073674829181344</v>
      </c>
      <c r="AR44" s="31">
        <v>0.124</v>
      </c>
      <c r="AS44" s="31">
        <v>0.24399999999999999</v>
      </c>
      <c r="AT44" s="31">
        <v>7.3999999999999996E-2</v>
      </c>
      <c r="AU44" s="32">
        <v>60</v>
      </c>
      <c r="AV44" s="31">
        <v>0.98099999999999998</v>
      </c>
      <c r="AW44" s="14">
        <v>89.295756912859304</v>
      </c>
      <c r="AX44" s="12">
        <v>0.18566464306414243</v>
      </c>
      <c r="AY44">
        <v>28</v>
      </c>
      <c r="AZ44">
        <f t="shared" si="24"/>
        <v>13</v>
      </c>
      <c r="BA44" s="37">
        <f t="shared" si="25"/>
        <v>-9</v>
      </c>
    </row>
    <row r="45" spans="1:53" ht="14" x14ac:dyDescent="0.3">
      <c r="A45" s="7" t="s">
        <v>246</v>
      </c>
      <c r="B45" s="7" t="s">
        <v>638</v>
      </c>
      <c r="C45" s="7" t="s">
        <v>639</v>
      </c>
      <c r="D45" s="7" t="s">
        <v>246</v>
      </c>
      <c r="E45" s="20">
        <v>511</v>
      </c>
      <c r="F45" s="19">
        <v>504</v>
      </c>
      <c r="G45" s="21">
        <f t="shared" si="13"/>
        <v>-1.3698630136986301E-2</v>
      </c>
      <c r="H45" s="13">
        <v>120.10180112113085</v>
      </c>
      <c r="I45" s="13">
        <v>126.0823956662723</v>
      </c>
      <c r="J45" s="13">
        <v>130.17405817835001</v>
      </c>
      <c r="K45" s="13">
        <v>129.05618837943905</v>
      </c>
      <c r="L45" s="13">
        <v>126.36368670621165</v>
      </c>
      <c r="M45" s="13">
        <v>114.8174788226234</v>
      </c>
      <c r="N45" s="13">
        <v>104.3526785714285</v>
      </c>
      <c r="O45" s="13">
        <v>99.230769230769198</v>
      </c>
      <c r="P45" s="13">
        <v>89.573923759156301</v>
      </c>
      <c r="Q45" s="13">
        <v>91.851851851851805</v>
      </c>
      <c r="R45" s="13">
        <v>105.70977960803569</v>
      </c>
      <c r="S45" s="13">
        <v>111.5537848605577</v>
      </c>
      <c r="T45" s="13">
        <v>116.6</v>
      </c>
      <c r="U45" s="13">
        <v>122.60772977891969</v>
      </c>
      <c r="V45" s="13">
        <v>128.3279679204789</v>
      </c>
      <c r="W45" s="13">
        <f t="shared" si="14"/>
        <v>126.35361083629806</v>
      </c>
      <c r="X45" s="13">
        <f t="shared" si="15"/>
        <v>1.9743570841808378</v>
      </c>
      <c r="Y45" s="12">
        <v>0.13300000000000001</v>
      </c>
      <c r="Z45" s="12">
        <v>0.39900000000000002</v>
      </c>
      <c r="AA45" s="12">
        <v>0.03</v>
      </c>
      <c r="AB45">
        <v>46</v>
      </c>
      <c r="AC45" s="12">
        <v>0.98499999999999999</v>
      </c>
      <c r="AD45" s="13">
        <f t="shared" si="16"/>
        <v>114.11782356187827</v>
      </c>
      <c r="AE45" s="12">
        <f t="shared" si="17"/>
        <v>0.12452169096000541</v>
      </c>
      <c r="AF45">
        <f t="shared" si="18"/>
        <v>22</v>
      </c>
      <c r="AG45">
        <f t="shared" si="19"/>
        <v>69</v>
      </c>
      <c r="AH45">
        <f t="shared" si="20"/>
        <v>57</v>
      </c>
      <c r="AI45">
        <f t="shared" si="21"/>
        <v>73</v>
      </c>
      <c r="AJ45">
        <f t="shared" si="22"/>
        <v>221</v>
      </c>
      <c r="AK45">
        <f t="shared" si="23"/>
        <v>42</v>
      </c>
      <c r="AL45" s="13">
        <v>90448</v>
      </c>
      <c r="AM45">
        <v>25</v>
      </c>
      <c r="AN45" s="12">
        <v>0.90488922841864017</v>
      </c>
      <c r="AO45" s="12">
        <v>4.6473134708428829E-2</v>
      </c>
      <c r="AP45" s="12">
        <v>0.13394448688566335</v>
      </c>
      <c r="AQ45" s="12">
        <v>0.304428125412251</v>
      </c>
      <c r="AR45" s="31">
        <v>0.11799999999999999</v>
      </c>
      <c r="AS45" s="31">
        <v>0.34300000000000003</v>
      </c>
      <c r="AT45" s="31">
        <v>2.7E-2</v>
      </c>
      <c r="AU45" s="32">
        <v>56</v>
      </c>
      <c r="AV45" s="31">
        <v>0.98</v>
      </c>
      <c r="AW45" s="14">
        <v>106.42885408011131</v>
      </c>
      <c r="AX45" s="12">
        <v>0.15160595896152221</v>
      </c>
      <c r="AY45">
        <v>17</v>
      </c>
      <c r="AZ45">
        <f t="shared" si="24"/>
        <v>25</v>
      </c>
      <c r="BA45" s="37">
        <f t="shared" si="25"/>
        <v>-10</v>
      </c>
    </row>
    <row r="46" spans="1:53" ht="14" x14ac:dyDescent="0.3">
      <c r="A46" s="7" t="s">
        <v>195</v>
      </c>
      <c r="B46" s="7" t="s">
        <v>827</v>
      </c>
      <c r="C46" s="7" t="s">
        <v>828</v>
      </c>
      <c r="D46" s="7" t="s">
        <v>195</v>
      </c>
      <c r="E46" s="20">
        <v>112</v>
      </c>
      <c r="F46" s="19">
        <v>114</v>
      </c>
      <c r="G46" s="21">
        <f t="shared" si="13"/>
        <v>1.7857142857142856E-2</v>
      </c>
      <c r="H46" s="13">
        <v>132.92282430213459</v>
      </c>
      <c r="I46" s="13">
        <v>144.5741758241758</v>
      </c>
      <c r="J46" s="13">
        <v>130.58100152589901</v>
      </c>
      <c r="K46" s="13">
        <v>153.66289458010721</v>
      </c>
      <c r="L46" s="13">
        <v>121.5833333333333</v>
      </c>
      <c r="M46" s="13">
        <v>96.186094529320698</v>
      </c>
      <c r="N46" s="13">
        <v>98.339438339438303</v>
      </c>
      <c r="O46" s="13">
        <v>83.2012678288431</v>
      </c>
      <c r="P46" s="13">
        <v>75.836820083681999</v>
      </c>
      <c r="Q46" s="13">
        <v>82.971800433839405</v>
      </c>
      <c r="R46" s="13">
        <v>86.560186988702696</v>
      </c>
      <c r="S46" s="13">
        <v>90.76100713120934</v>
      </c>
      <c r="T46" s="13">
        <v>93.277880571909151</v>
      </c>
      <c r="U46" s="13">
        <v>103.0591775325977</v>
      </c>
      <c r="V46" s="13">
        <v>108.5327599852626</v>
      </c>
      <c r="W46" s="13">
        <f t="shared" si="14"/>
        <v>140.43522405807914</v>
      </c>
      <c r="X46" s="13">
        <f t="shared" si="15"/>
        <v>-31.902464072816542</v>
      </c>
      <c r="Y46" s="12">
        <v>5.2999999999999999E-2</v>
      </c>
      <c r="Z46" s="12">
        <v>7.9000000000000001E-2</v>
      </c>
      <c r="AA46" s="12">
        <v>4.3999999999999997E-2</v>
      </c>
      <c r="AB46">
        <v>49</v>
      </c>
      <c r="AC46" s="12">
        <v>0.98599999999999999</v>
      </c>
      <c r="AD46" s="13">
        <f t="shared" si="16"/>
        <v>93.414563056104726</v>
      </c>
      <c r="AE46" s="12">
        <f t="shared" si="17"/>
        <v>0.16183982919320508</v>
      </c>
      <c r="AF46">
        <f t="shared" si="18"/>
        <v>58</v>
      </c>
      <c r="AG46">
        <f t="shared" si="19"/>
        <v>61</v>
      </c>
      <c r="AH46">
        <f t="shared" si="20"/>
        <v>61</v>
      </c>
      <c r="AI46">
        <f t="shared" si="21"/>
        <v>40</v>
      </c>
      <c r="AJ46">
        <f t="shared" si="22"/>
        <v>220</v>
      </c>
      <c r="AK46">
        <f t="shared" si="23"/>
        <v>43</v>
      </c>
      <c r="AL46" s="13">
        <v>63485</v>
      </c>
      <c r="AM46">
        <v>70</v>
      </c>
      <c r="AN46" s="12">
        <v>0.8240384615384615</v>
      </c>
      <c r="AO46" s="12">
        <v>2.0192307692307693E-2</v>
      </c>
      <c r="AP46" s="12">
        <v>0.19326923076923078</v>
      </c>
      <c r="AQ46" s="12">
        <v>0.36512170723574527</v>
      </c>
      <c r="AR46" s="31">
        <v>0.08</v>
      </c>
      <c r="AS46" s="31">
        <v>9.8000000000000004E-2</v>
      </c>
      <c r="AT46" s="31">
        <v>5.3999999999999999E-2</v>
      </c>
      <c r="AU46" s="32">
        <v>55</v>
      </c>
      <c r="AV46" s="31">
        <v>0.98299999999999998</v>
      </c>
      <c r="AW46" s="14">
        <v>88.392718781415141</v>
      </c>
      <c r="AX46" s="12">
        <v>0.16592383347152154</v>
      </c>
      <c r="AY46">
        <v>7</v>
      </c>
      <c r="AZ46">
        <f t="shared" si="24"/>
        <v>36</v>
      </c>
      <c r="BA46" s="37">
        <f t="shared" si="25"/>
        <v>-6</v>
      </c>
    </row>
    <row r="47" spans="1:53" ht="14" x14ac:dyDescent="0.3">
      <c r="A47" s="7" t="s">
        <v>110</v>
      </c>
      <c r="B47" s="7" t="s">
        <v>632</v>
      </c>
      <c r="C47" s="7" t="s">
        <v>633</v>
      </c>
      <c r="D47" s="7" t="s">
        <v>110</v>
      </c>
      <c r="E47" s="20">
        <v>457</v>
      </c>
      <c r="F47" s="19">
        <v>422</v>
      </c>
      <c r="G47" s="21">
        <f t="shared" si="13"/>
        <v>-7.6586433260393869E-2</v>
      </c>
      <c r="H47" s="13">
        <v>125.44744310105925</v>
      </c>
      <c r="I47" s="13">
        <v>133.92894736842106</v>
      </c>
      <c r="J47" s="13">
        <v>138.24272209902119</v>
      </c>
      <c r="K47" s="13">
        <v>144.80738568179714</v>
      </c>
      <c r="L47" s="13">
        <v>142.44486661089422</v>
      </c>
      <c r="M47" s="13">
        <v>127.51142455105864</v>
      </c>
      <c r="N47" s="13">
        <v>116.1377454207489</v>
      </c>
      <c r="O47" s="13">
        <v>115.0162619453056</v>
      </c>
      <c r="P47" s="13">
        <v>99.910357639757052</v>
      </c>
      <c r="Q47" s="13">
        <v>107.5638506876227</v>
      </c>
      <c r="R47" s="13">
        <v>120.412182125949</v>
      </c>
      <c r="S47" s="13">
        <v>125.29966306347231</v>
      </c>
      <c r="T47" s="13">
        <v>127.906976744186</v>
      </c>
      <c r="U47" s="13">
        <v>138.26561356486366</v>
      </c>
      <c r="V47" s="13">
        <v>147.8873239436619</v>
      </c>
      <c r="W47" s="13">
        <f t="shared" si="14"/>
        <v>135.60662456257467</v>
      </c>
      <c r="X47" s="13">
        <f t="shared" si="15"/>
        <v>12.280699381087231</v>
      </c>
      <c r="Y47" s="12">
        <v>2.5999999999999999E-2</v>
      </c>
      <c r="Z47" s="12">
        <v>0.14899999999999999</v>
      </c>
      <c r="AA47" s="12">
        <v>1.7000000000000001E-2</v>
      </c>
      <c r="AB47">
        <v>63</v>
      </c>
      <c r="AC47" s="12">
        <v>0.98199999999999998</v>
      </c>
      <c r="AD47" s="13">
        <f t="shared" si="16"/>
        <v>127.97110887461774</v>
      </c>
      <c r="AE47" s="12">
        <f t="shared" si="17"/>
        <v>0.15563055789848212</v>
      </c>
      <c r="AF47">
        <f t="shared" si="18"/>
        <v>51</v>
      </c>
      <c r="AG47">
        <f t="shared" si="19"/>
        <v>31</v>
      </c>
      <c r="AH47">
        <f t="shared" si="20"/>
        <v>41</v>
      </c>
      <c r="AI47">
        <f t="shared" si="21"/>
        <v>97</v>
      </c>
      <c r="AJ47">
        <f t="shared" si="22"/>
        <v>220</v>
      </c>
      <c r="AK47">
        <f t="shared" si="23"/>
        <v>43</v>
      </c>
      <c r="AL47" s="13">
        <v>81534</v>
      </c>
      <c r="AM47">
        <v>37</v>
      </c>
      <c r="AN47" s="12">
        <v>0.77843907916900623</v>
      </c>
      <c r="AO47" s="12">
        <v>0.12857944974733296</v>
      </c>
      <c r="AP47" s="12">
        <v>0.23065693430656933</v>
      </c>
      <c r="AQ47" s="12">
        <v>0.19610850186906931</v>
      </c>
      <c r="AR47" s="31">
        <v>1.0999999999999999E-2</v>
      </c>
      <c r="AS47" s="31">
        <v>0.16200000000000001</v>
      </c>
      <c r="AT47" s="31">
        <v>5.2999999999999999E-2</v>
      </c>
      <c r="AU47" s="32">
        <v>71</v>
      </c>
      <c r="AV47" s="31">
        <v>0.97</v>
      </c>
      <c r="AW47" s="14">
        <v>120.2956681553075</v>
      </c>
      <c r="AX47" s="12">
        <v>0.14753453636950223</v>
      </c>
      <c r="AY47">
        <v>75</v>
      </c>
      <c r="AZ47">
        <f t="shared" si="24"/>
        <v>-32</v>
      </c>
      <c r="BA47" s="37">
        <f t="shared" si="25"/>
        <v>-8</v>
      </c>
    </row>
    <row r="48" spans="1:53" ht="14" x14ac:dyDescent="0.3">
      <c r="A48" s="7" t="s">
        <v>38</v>
      </c>
      <c r="B48" s="7" t="s">
        <v>690</v>
      </c>
      <c r="C48" s="7" t="s">
        <v>691</v>
      </c>
      <c r="D48" s="7" t="s">
        <v>38</v>
      </c>
      <c r="E48" s="20">
        <v>1344</v>
      </c>
      <c r="F48" s="19">
        <v>1298</v>
      </c>
      <c r="G48" s="21">
        <f t="shared" si="13"/>
        <v>-3.4226190476190479E-2</v>
      </c>
      <c r="H48" s="13">
        <v>115.87975512319245</v>
      </c>
      <c r="I48" s="13">
        <v>125.6803562592775</v>
      </c>
      <c r="J48" s="13">
        <v>130.8333351860415</v>
      </c>
      <c r="K48" s="13">
        <v>131.17373827429225</v>
      </c>
      <c r="L48" s="13">
        <v>124.85008347869601</v>
      </c>
      <c r="M48" s="13">
        <v>108.64009569898315</v>
      </c>
      <c r="N48" s="13">
        <v>94.863467932748904</v>
      </c>
      <c r="O48" s="13">
        <v>94.981132075471606</v>
      </c>
      <c r="P48" s="13">
        <v>84.57234113157449</v>
      </c>
      <c r="Q48" s="13">
        <v>92.885861274084803</v>
      </c>
      <c r="R48" s="13">
        <v>103.20111821930105</v>
      </c>
      <c r="S48" s="13">
        <v>110.62293729372929</v>
      </c>
      <c r="T48" s="13">
        <v>114.2604055272483</v>
      </c>
      <c r="U48" s="13">
        <v>118.1485992691839</v>
      </c>
      <c r="V48" s="13">
        <v>127.0358306188925</v>
      </c>
      <c r="W48" s="13">
        <f t="shared" si="14"/>
        <v>125.89179621070092</v>
      </c>
      <c r="X48" s="13">
        <f t="shared" si="15"/>
        <v>1.1440344081915867</v>
      </c>
      <c r="Y48" s="12">
        <v>0.16800000000000001</v>
      </c>
      <c r="Z48" s="12">
        <v>0.35699999999999998</v>
      </c>
      <c r="AA48" s="12">
        <v>4.4999999999999998E-2</v>
      </c>
      <c r="AB48">
        <v>50</v>
      </c>
      <c r="AC48" s="12">
        <v>0.99299999999999999</v>
      </c>
      <c r="AD48" s="13">
        <f t="shared" si="16"/>
        <v>111.55826507736563</v>
      </c>
      <c r="AE48" s="12">
        <f t="shared" si="17"/>
        <v>0.13873974761792129</v>
      </c>
      <c r="AF48">
        <f t="shared" si="18"/>
        <v>32</v>
      </c>
      <c r="AG48">
        <f t="shared" si="19"/>
        <v>58</v>
      </c>
      <c r="AH48">
        <f t="shared" si="20"/>
        <v>93</v>
      </c>
      <c r="AI48">
        <f t="shared" si="21"/>
        <v>36</v>
      </c>
      <c r="AJ48">
        <f t="shared" si="22"/>
        <v>219</v>
      </c>
      <c r="AK48">
        <f t="shared" si="23"/>
        <v>45</v>
      </c>
      <c r="AL48" s="13">
        <v>76027</v>
      </c>
      <c r="AM48">
        <v>47</v>
      </c>
      <c r="AN48" s="12">
        <v>0.84073889166250626</v>
      </c>
      <c r="AO48" s="12">
        <v>5.024281759179413E-2</v>
      </c>
      <c r="AP48" s="12">
        <v>0.14205963781600328</v>
      </c>
      <c r="AQ48" s="12">
        <v>0.26617295430393201</v>
      </c>
      <c r="AR48" s="31">
        <v>0.13900000000000001</v>
      </c>
      <c r="AS48" s="31">
        <v>0.32300000000000001</v>
      </c>
      <c r="AT48" s="31">
        <v>7.6999999999999999E-2</v>
      </c>
      <c r="AU48" s="32">
        <v>56</v>
      </c>
      <c r="AV48" s="31">
        <v>0.98399999999999999</v>
      </c>
      <c r="AW48" s="14">
        <v>105.24258057859086</v>
      </c>
      <c r="AX48" s="12">
        <v>0.12263115005010121</v>
      </c>
      <c r="AY48">
        <v>38</v>
      </c>
      <c r="AZ48">
        <f t="shared" si="24"/>
        <v>7</v>
      </c>
      <c r="BA48" s="37">
        <f t="shared" si="25"/>
        <v>-6</v>
      </c>
    </row>
    <row r="49" spans="1:53" ht="14" x14ac:dyDescent="0.3">
      <c r="A49" s="7" t="s">
        <v>319</v>
      </c>
      <c r="B49" s="7" t="s">
        <v>640</v>
      </c>
      <c r="C49" s="7" t="s">
        <v>641</v>
      </c>
      <c r="D49" s="7" t="s">
        <v>319</v>
      </c>
      <c r="E49" s="20">
        <v>297</v>
      </c>
      <c r="F49" s="19">
        <v>275</v>
      </c>
      <c r="G49" s="21">
        <f t="shared" si="13"/>
        <v>-7.407407407407407E-2</v>
      </c>
      <c r="H49" s="13">
        <v>119.2434210526315</v>
      </c>
      <c r="I49" s="13">
        <v>124.8624862486248</v>
      </c>
      <c r="J49" s="13">
        <v>128.5288982405873</v>
      </c>
      <c r="K49" s="13">
        <v>131.30081300813001</v>
      </c>
      <c r="L49" s="13">
        <v>124.3878550440744</v>
      </c>
      <c r="M49" s="13">
        <v>111.3952239677119</v>
      </c>
      <c r="N49" s="13">
        <v>101.95916114790285</v>
      </c>
      <c r="O49" s="13">
        <v>102.68955978685125</v>
      </c>
      <c r="P49" s="13">
        <v>90.472440944881797</v>
      </c>
      <c r="Q49" s="13">
        <v>92.160681510323457</v>
      </c>
      <c r="R49" s="13">
        <v>104.64657627669645</v>
      </c>
      <c r="S49" s="13">
        <v>107.2030651340996</v>
      </c>
      <c r="T49" s="13">
        <v>114.9116064565718</v>
      </c>
      <c r="U49" s="13">
        <v>123.7649505980239</v>
      </c>
      <c r="V49" s="13">
        <v>130.64516129032251</v>
      </c>
      <c r="W49" s="13">
        <f t="shared" si="14"/>
        <v>125.9839046374934</v>
      </c>
      <c r="X49" s="13">
        <f t="shared" si="15"/>
        <v>4.6612566528291097</v>
      </c>
      <c r="Y49" s="12">
        <v>6.5000000000000002E-2</v>
      </c>
      <c r="Z49" s="12">
        <v>0.29799999999999999</v>
      </c>
      <c r="AA49" s="12">
        <v>2.9000000000000001E-2</v>
      </c>
      <c r="AB49">
        <v>53</v>
      </c>
      <c r="AC49" s="12">
        <v>0.98099999999999998</v>
      </c>
      <c r="AD49" s="13">
        <f t="shared" si="16"/>
        <v>112.63154961634794</v>
      </c>
      <c r="AE49" s="12">
        <f t="shared" si="17"/>
        <v>0.15993397707244164</v>
      </c>
      <c r="AF49">
        <f t="shared" si="18"/>
        <v>57</v>
      </c>
      <c r="AG49">
        <f t="shared" si="19"/>
        <v>51</v>
      </c>
      <c r="AH49">
        <f t="shared" si="20"/>
        <v>36</v>
      </c>
      <c r="AI49">
        <f t="shared" si="21"/>
        <v>74</v>
      </c>
      <c r="AJ49">
        <f t="shared" si="22"/>
        <v>218</v>
      </c>
      <c r="AK49">
        <f t="shared" si="23"/>
        <v>46</v>
      </c>
      <c r="AL49" s="13">
        <v>79600</v>
      </c>
      <c r="AM49">
        <v>39</v>
      </c>
      <c r="AN49" s="12">
        <v>0.82498807820696229</v>
      </c>
      <c r="AO49" s="12">
        <v>0.12279446828803052</v>
      </c>
      <c r="AP49" s="12">
        <v>0.20577014783023367</v>
      </c>
      <c r="AQ49" s="12">
        <v>0.30128762832782319</v>
      </c>
      <c r="AR49" s="31">
        <v>0.17499999999999999</v>
      </c>
      <c r="AS49" s="31">
        <v>0.24199999999999999</v>
      </c>
      <c r="AT49" s="31">
        <v>2.7E-2</v>
      </c>
      <c r="AU49" s="32">
        <v>64</v>
      </c>
      <c r="AV49" s="31">
        <v>0.97899999999999998</v>
      </c>
      <c r="AW49" s="14">
        <v>104.73048234442282</v>
      </c>
      <c r="AX49" s="12">
        <v>0.18048977885881812</v>
      </c>
      <c r="AY49">
        <v>22</v>
      </c>
      <c r="AZ49">
        <f t="shared" si="24"/>
        <v>24</v>
      </c>
      <c r="BA49" s="37">
        <f t="shared" si="25"/>
        <v>-11</v>
      </c>
    </row>
    <row r="50" spans="1:53" ht="14" x14ac:dyDescent="0.3">
      <c r="A50" s="7" t="s">
        <v>165</v>
      </c>
      <c r="B50" s="7" t="s">
        <v>756</v>
      </c>
      <c r="C50" s="7" t="s">
        <v>757</v>
      </c>
      <c r="D50" s="7" t="s">
        <v>165</v>
      </c>
      <c r="E50" s="20">
        <v>604</v>
      </c>
      <c r="F50" s="19">
        <v>622</v>
      </c>
      <c r="G50" s="21">
        <f t="shared" si="13"/>
        <v>2.9801324503311258E-2</v>
      </c>
      <c r="H50" s="13">
        <v>121.7125382262996</v>
      </c>
      <c r="I50" s="13">
        <v>127.85114045618241</v>
      </c>
      <c r="J50" s="13">
        <v>132.93862624236874</v>
      </c>
      <c r="K50" s="13">
        <v>131.04383190239491</v>
      </c>
      <c r="L50" s="13">
        <v>120.72405220633929</v>
      </c>
      <c r="M50" s="13">
        <v>112.11630514253096</v>
      </c>
      <c r="N50" s="13">
        <v>95.945359930615695</v>
      </c>
      <c r="O50" s="13">
        <v>92.616863259064999</v>
      </c>
      <c r="P50" s="13">
        <v>79.109500178391812</v>
      </c>
      <c r="Q50" s="13">
        <v>84.914720109029503</v>
      </c>
      <c r="R50" s="13">
        <v>95.5830798203679</v>
      </c>
      <c r="S50" s="13">
        <v>104.16420741285884</v>
      </c>
      <c r="T50" s="13">
        <v>106.10079575596809</v>
      </c>
      <c r="U50" s="13">
        <v>113.6363636363636</v>
      </c>
      <c r="V50" s="13">
        <v>122.71991087686955</v>
      </c>
      <c r="W50" s="13">
        <f t="shared" si="14"/>
        <v>128.3865342068114</v>
      </c>
      <c r="X50" s="13">
        <f t="shared" si="15"/>
        <v>-5.6666233299418565</v>
      </c>
      <c r="Y50" s="12">
        <v>1.2999999999999999E-2</v>
      </c>
      <c r="Z50" s="12">
        <v>0.27700000000000002</v>
      </c>
      <c r="AA50" s="12">
        <v>4.2000000000000003E-2</v>
      </c>
      <c r="AB50">
        <v>49</v>
      </c>
      <c r="AC50" s="12">
        <v>0.98299999999999998</v>
      </c>
      <c r="AD50" s="13">
        <f t="shared" si="16"/>
        <v>104.87111165638962</v>
      </c>
      <c r="AE50" s="12">
        <f t="shared" si="17"/>
        <v>0.17019748278211788</v>
      </c>
      <c r="AF50">
        <f t="shared" si="18"/>
        <v>64</v>
      </c>
      <c r="AG50">
        <f t="shared" si="19"/>
        <v>61</v>
      </c>
      <c r="AH50">
        <f t="shared" si="20"/>
        <v>48</v>
      </c>
      <c r="AI50">
        <f t="shared" si="21"/>
        <v>44</v>
      </c>
      <c r="AJ50">
        <f t="shared" si="22"/>
        <v>217</v>
      </c>
      <c r="AK50">
        <f t="shared" si="23"/>
        <v>47</v>
      </c>
      <c r="AL50" s="13">
        <v>62527</v>
      </c>
      <c r="AM50">
        <v>74</v>
      </c>
      <c r="AN50" s="12">
        <v>0.72623373191517471</v>
      </c>
      <c r="AO50" s="12">
        <v>0.16647948734888024</v>
      </c>
      <c r="AP50" s="12">
        <v>0.27052916694193035</v>
      </c>
      <c r="AQ50" s="12">
        <v>0.23356379635449404</v>
      </c>
      <c r="AR50" s="31">
        <v>0.01</v>
      </c>
      <c r="AS50" s="31">
        <v>0.27100000000000002</v>
      </c>
      <c r="AT50" s="31">
        <v>9.8000000000000004E-2</v>
      </c>
      <c r="AU50" s="32">
        <v>62</v>
      </c>
      <c r="AV50" s="31">
        <v>0.96699999999999997</v>
      </c>
      <c r="AW50" s="14">
        <v>97.690700774556078</v>
      </c>
      <c r="AX50" s="12">
        <v>0.16322600549878161</v>
      </c>
      <c r="AY50">
        <v>84</v>
      </c>
      <c r="AZ50">
        <f t="shared" si="24"/>
        <v>-37</v>
      </c>
      <c r="BA50" s="37">
        <f t="shared" si="25"/>
        <v>-13</v>
      </c>
    </row>
    <row r="51" spans="1:53" ht="14" x14ac:dyDescent="0.3">
      <c r="A51" s="7" t="s">
        <v>160</v>
      </c>
      <c r="B51" s="7" t="s">
        <v>654</v>
      </c>
      <c r="C51" s="7" t="s">
        <v>655</v>
      </c>
      <c r="D51" s="7" t="s">
        <v>160</v>
      </c>
      <c r="E51" s="20">
        <v>1462</v>
      </c>
      <c r="F51" s="19">
        <v>1512</v>
      </c>
      <c r="G51" s="21">
        <f t="shared" si="13"/>
        <v>3.4199726402188782E-2</v>
      </c>
      <c r="H51" s="13">
        <v>121.11101978190585</v>
      </c>
      <c r="I51" s="13">
        <v>126.5839867438801</v>
      </c>
      <c r="J51" s="13">
        <v>133.74092472296519</v>
      </c>
      <c r="K51" s="13">
        <v>135.10344827586201</v>
      </c>
      <c r="L51" s="13">
        <v>132.79577286924246</v>
      </c>
      <c r="M51" s="13">
        <v>124.279948297727</v>
      </c>
      <c r="N51" s="13">
        <v>112.6840317100792</v>
      </c>
      <c r="O51" s="13">
        <v>112.33185102834901</v>
      </c>
      <c r="P51" s="13">
        <v>100.05181941016265</v>
      </c>
      <c r="Q51" s="13">
        <v>103.02269046471781</v>
      </c>
      <c r="R51" s="13">
        <v>110.5390672319806</v>
      </c>
      <c r="S51" s="13">
        <v>117.08843174178645</v>
      </c>
      <c r="T51" s="13">
        <v>118.403247631935</v>
      </c>
      <c r="U51" s="13">
        <v>125.34783448098324</v>
      </c>
      <c r="V51" s="13">
        <v>131.81818181818181</v>
      </c>
      <c r="W51" s="13">
        <f t="shared" si="14"/>
        <v>129.1348448811533</v>
      </c>
      <c r="X51" s="13">
        <f t="shared" si="15"/>
        <v>2.6833369370285141</v>
      </c>
      <c r="Y51" s="12">
        <v>7.0999999999999994E-2</v>
      </c>
      <c r="Z51" s="12">
        <v>0.434</v>
      </c>
      <c r="AA51" s="12">
        <v>2.7E-2</v>
      </c>
      <c r="AB51">
        <v>46</v>
      </c>
      <c r="AC51" s="12">
        <v>0.98399999999999999</v>
      </c>
      <c r="AD51" s="13">
        <f t="shared" si="16"/>
        <v>117.84464527167133</v>
      </c>
      <c r="AE51" s="12">
        <f t="shared" si="17"/>
        <v>0.11857591419870468</v>
      </c>
      <c r="AF51">
        <f t="shared" si="18"/>
        <v>17</v>
      </c>
      <c r="AG51">
        <f t="shared" si="19"/>
        <v>69</v>
      </c>
      <c r="AH51">
        <f t="shared" si="20"/>
        <v>52</v>
      </c>
      <c r="AI51">
        <f t="shared" si="21"/>
        <v>77</v>
      </c>
      <c r="AJ51">
        <f t="shared" si="22"/>
        <v>215</v>
      </c>
      <c r="AK51">
        <f t="shared" si="23"/>
        <v>48</v>
      </c>
      <c r="AL51" s="13">
        <v>92680</v>
      </c>
      <c r="AM51">
        <v>22</v>
      </c>
      <c r="AN51" s="12">
        <v>0.90122068743976869</v>
      </c>
      <c r="AO51" s="12">
        <v>5.6818181818181816E-2</v>
      </c>
      <c r="AP51" s="12">
        <v>0.15599903629938966</v>
      </c>
      <c r="AQ51" s="12">
        <v>0.25948817878727909</v>
      </c>
      <c r="AR51" s="31">
        <v>3.1E-2</v>
      </c>
      <c r="AS51" s="31">
        <v>0.4</v>
      </c>
      <c r="AT51" s="31">
        <v>5.0999999999999997E-2</v>
      </c>
      <c r="AU51" s="32">
        <v>61</v>
      </c>
      <c r="AV51" s="31">
        <v>0.97399999999999998</v>
      </c>
      <c r="AW51" s="14">
        <v>112.26335926760497</v>
      </c>
      <c r="AX51" s="12">
        <v>0.11655160952549513</v>
      </c>
      <c r="AY51">
        <v>60</v>
      </c>
      <c r="AZ51">
        <f t="shared" si="24"/>
        <v>-12</v>
      </c>
      <c r="BA51" s="37">
        <f t="shared" si="25"/>
        <v>-15</v>
      </c>
    </row>
    <row r="52" spans="1:53" ht="14" x14ac:dyDescent="0.3">
      <c r="A52" s="7" t="s">
        <v>333</v>
      </c>
      <c r="B52" s="7" t="s">
        <v>694</v>
      </c>
      <c r="C52" s="7" t="s">
        <v>695</v>
      </c>
      <c r="D52" s="7" t="s">
        <v>333</v>
      </c>
      <c r="E52" s="20">
        <v>130</v>
      </c>
      <c r="F52" s="19">
        <v>134</v>
      </c>
      <c r="G52" s="21">
        <f t="shared" si="13"/>
        <v>3.0769230769230771E-2</v>
      </c>
      <c r="H52" s="13">
        <v>118.94294307865346</v>
      </c>
      <c r="I52" s="13">
        <v>121.9135802469135</v>
      </c>
      <c r="J52" s="13">
        <v>127.19024005463875</v>
      </c>
      <c r="K52" s="13">
        <v>130.55772994129154</v>
      </c>
      <c r="L52" s="13">
        <v>121.10606060606059</v>
      </c>
      <c r="M52" s="13">
        <v>101.9754404698344</v>
      </c>
      <c r="N52" s="13">
        <v>92.303596734991103</v>
      </c>
      <c r="O52" s="13">
        <v>83.249327956989191</v>
      </c>
      <c r="P52" s="13">
        <v>81.466395112016201</v>
      </c>
      <c r="Q52" s="13">
        <v>80.9743634216793</v>
      </c>
      <c r="R52" s="13">
        <v>96.893491124260294</v>
      </c>
      <c r="S52" s="13">
        <v>100.6585136406396</v>
      </c>
      <c r="T52" s="13">
        <v>107.69230769230759</v>
      </c>
      <c r="U52" s="13">
        <v>117.461430575035</v>
      </c>
      <c r="V52" s="13">
        <v>118.7492648356172</v>
      </c>
      <c r="W52" s="13">
        <f t="shared" si="14"/>
        <v>124.65112333037432</v>
      </c>
      <c r="X52" s="13">
        <f t="shared" si="15"/>
        <v>-5.9018584947571213</v>
      </c>
      <c r="Y52" s="12">
        <v>9.7000000000000003E-2</v>
      </c>
      <c r="Z52" s="12">
        <v>8.2000000000000003E-2</v>
      </c>
      <c r="AA52" s="12">
        <v>1.4999999999999999E-2</v>
      </c>
      <c r="AB52">
        <v>47</v>
      </c>
      <c r="AC52" s="12">
        <v>0.97899999999999998</v>
      </c>
      <c r="AD52" s="13">
        <f t="shared" si="16"/>
        <v>105.67643575806062</v>
      </c>
      <c r="AE52" s="12">
        <f t="shared" si="17"/>
        <v>0.12370618845894818</v>
      </c>
      <c r="AF52">
        <f t="shared" si="18"/>
        <v>21</v>
      </c>
      <c r="AG52">
        <f t="shared" si="19"/>
        <v>66</v>
      </c>
      <c r="AH52">
        <f t="shared" si="20"/>
        <v>27</v>
      </c>
      <c r="AI52">
        <f t="shared" si="21"/>
        <v>99</v>
      </c>
      <c r="AJ52">
        <f t="shared" si="22"/>
        <v>213</v>
      </c>
      <c r="AK52">
        <f t="shared" si="23"/>
        <v>49</v>
      </c>
      <c r="AL52">
        <v>77708</v>
      </c>
      <c r="AM52">
        <v>45</v>
      </c>
      <c r="AN52" s="12">
        <v>0.87260224393774888</v>
      </c>
      <c r="AO52" s="12">
        <v>4.6326456749909518E-2</v>
      </c>
      <c r="AP52" s="12">
        <v>0.15779949330437928</v>
      </c>
      <c r="AQ52" s="12">
        <v>0.26602192134107028</v>
      </c>
      <c r="AR52" s="31">
        <v>3.1E-2</v>
      </c>
      <c r="AS52" s="31">
        <v>9.2999999999999999E-2</v>
      </c>
      <c r="AT52" s="31">
        <v>0.11600000000000001</v>
      </c>
      <c r="AU52" s="32">
        <v>70</v>
      </c>
      <c r="AV52" s="31">
        <v>0.97399999999999998</v>
      </c>
      <c r="AW52" s="14">
        <v>96.554668969721689</v>
      </c>
      <c r="AX52" s="12">
        <v>0.21652771252179839</v>
      </c>
      <c r="AY52">
        <v>72</v>
      </c>
      <c r="AZ52">
        <f t="shared" si="24"/>
        <v>-23</v>
      </c>
      <c r="BA52" s="37">
        <f t="shared" si="25"/>
        <v>-23</v>
      </c>
    </row>
    <row r="53" spans="1:53" ht="14" x14ac:dyDescent="0.3">
      <c r="A53" s="7" t="s">
        <v>326</v>
      </c>
      <c r="B53" s="7" t="s">
        <v>712</v>
      </c>
      <c r="C53" s="7" t="s">
        <v>713</v>
      </c>
      <c r="D53" s="7" t="s">
        <v>326</v>
      </c>
      <c r="E53" s="20">
        <v>396</v>
      </c>
      <c r="F53" s="19">
        <v>393</v>
      </c>
      <c r="G53" s="21">
        <f t="shared" si="13"/>
        <v>-7.575757575757576E-3</v>
      </c>
      <c r="H53" s="13">
        <v>124.6240601503759</v>
      </c>
      <c r="I53" s="13">
        <v>133.71559633027519</v>
      </c>
      <c r="J53" s="13">
        <v>141.1026968501487</v>
      </c>
      <c r="K53" s="13">
        <v>140</v>
      </c>
      <c r="L53" s="13">
        <v>137.32920208237374</v>
      </c>
      <c r="M53" s="13">
        <v>121.6300940438871</v>
      </c>
      <c r="N53" s="13">
        <v>107.65815709162965</v>
      </c>
      <c r="O53" s="13">
        <v>104.12214888776064</v>
      </c>
      <c r="P53" s="13">
        <v>93.668393782383404</v>
      </c>
      <c r="Q53" s="13">
        <v>94.68965615285461</v>
      </c>
      <c r="R53" s="13">
        <v>106.4791562029131</v>
      </c>
      <c r="S53" s="13">
        <v>111.1570247933884</v>
      </c>
      <c r="T53" s="13">
        <v>117.0411985018726</v>
      </c>
      <c r="U53" s="13">
        <v>126.19727047146395</v>
      </c>
      <c r="V53" s="13">
        <v>136.9521912350597</v>
      </c>
      <c r="W53" s="13">
        <f t="shared" si="14"/>
        <v>134.86058833269996</v>
      </c>
      <c r="X53" s="13">
        <f t="shared" si="15"/>
        <v>2.0916029023597389</v>
      </c>
      <c r="Y53" s="12">
        <v>5.0000000000000001E-3</v>
      </c>
      <c r="Z53" s="12">
        <v>0.219</v>
      </c>
      <c r="AA53" s="12">
        <v>6.6000000000000003E-2</v>
      </c>
      <c r="AB53">
        <v>43</v>
      </c>
      <c r="AC53" s="12">
        <v>0.98199999999999998</v>
      </c>
      <c r="AD53" s="13">
        <f t="shared" si="16"/>
        <v>115.21866249240952</v>
      </c>
      <c r="AE53" s="12">
        <f t="shared" si="17"/>
        <v>0.18862854569312468</v>
      </c>
      <c r="AF53">
        <f t="shared" si="18"/>
        <v>78</v>
      </c>
      <c r="AG53">
        <f t="shared" si="19"/>
        <v>79</v>
      </c>
      <c r="AH53">
        <f t="shared" si="20"/>
        <v>41</v>
      </c>
      <c r="AI53">
        <f t="shared" si="21"/>
        <v>14</v>
      </c>
      <c r="AJ53">
        <f t="shared" si="22"/>
        <v>212</v>
      </c>
      <c r="AK53">
        <f t="shared" si="23"/>
        <v>50</v>
      </c>
      <c r="AL53" s="13">
        <v>62205</v>
      </c>
      <c r="AM53">
        <v>77</v>
      </c>
      <c r="AN53" s="12">
        <v>0.72777886305919126</v>
      </c>
      <c r="AO53" s="12">
        <v>0.1792342254346552</v>
      </c>
      <c r="AP53" s="12">
        <v>0.3097284625903497</v>
      </c>
      <c r="AQ53" s="12">
        <v>0.23473228378323688</v>
      </c>
      <c r="AR53" s="31">
        <v>0.01</v>
      </c>
      <c r="AS53" s="31">
        <v>0.20899999999999999</v>
      </c>
      <c r="AT53" s="31">
        <v>5.5E-2</v>
      </c>
      <c r="AU53" s="32">
        <v>50</v>
      </c>
      <c r="AV53" s="31">
        <v>0.97899999999999998</v>
      </c>
      <c r="AW53" s="14">
        <v>107.34175891275719</v>
      </c>
      <c r="AX53" s="12">
        <v>0.17565867887474923</v>
      </c>
      <c r="AY53">
        <v>8</v>
      </c>
      <c r="AZ53">
        <f t="shared" si="24"/>
        <v>42</v>
      </c>
      <c r="BA53" s="37">
        <f t="shared" si="25"/>
        <v>-7</v>
      </c>
    </row>
    <row r="54" spans="1:53" ht="14" x14ac:dyDescent="0.3">
      <c r="A54" s="7" t="s">
        <v>224</v>
      </c>
      <c r="B54" s="7" t="s">
        <v>702</v>
      </c>
      <c r="C54" s="7" t="s">
        <v>703</v>
      </c>
      <c r="D54" s="7" t="s">
        <v>224</v>
      </c>
      <c r="E54" s="20">
        <v>553</v>
      </c>
      <c r="F54" s="19">
        <v>516</v>
      </c>
      <c r="G54" s="21">
        <f t="shared" si="13"/>
        <v>-6.6907775768535266E-2</v>
      </c>
      <c r="H54" s="13">
        <v>121.43113730505455</v>
      </c>
      <c r="I54" s="13">
        <v>129.4052007526808</v>
      </c>
      <c r="J54" s="13">
        <v>132.70775401069514</v>
      </c>
      <c r="K54" s="13">
        <v>132.2001888574126</v>
      </c>
      <c r="L54" s="13">
        <v>124.47033898305079</v>
      </c>
      <c r="M54" s="13">
        <v>108.9976309197466</v>
      </c>
      <c r="N54" s="13">
        <v>95.988027979553351</v>
      </c>
      <c r="O54" s="13">
        <v>92.110671974411602</v>
      </c>
      <c r="P54" s="13">
        <v>82.295713451146455</v>
      </c>
      <c r="Q54" s="13">
        <v>84.921303985842201</v>
      </c>
      <c r="R54" s="13">
        <v>99.338942307692307</v>
      </c>
      <c r="S54" s="13">
        <v>104.30246926415501</v>
      </c>
      <c r="T54" s="13">
        <v>110.6719367588932</v>
      </c>
      <c r="U54" s="13">
        <v>119.15896345991339</v>
      </c>
      <c r="V54" s="13">
        <v>123.63423184423701</v>
      </c>
      <c r="W54" s="13">
        <f t="shared" si="14"/>
        <v>128.93607023146077</v>
      </c>
      <c r="X54" s="13">
        <f t="shared" si="15"/>
        <v>-5.3018383872237678</v>
      </c>
      <c r="Y54" s="12">
        <v>6.0000000000000001E-3</v>
      </c>
      <c r="Z54" s="12">
        <v>0.39700000000000002</v>
      </c>
      <c r="AA54" s="12">
        <v>5.1999999999999998E-2</v>
      </c>
      <c r="AB54">
        <v>43</v>
      </c>
      <c r="AC54" s="12">
        <v>0.98799999999999999</v>
      </c>
      <c r="AD54" s="13">
        <f t="shared" si="16"/>
        <v>108.36807794766347</v>
      </c>
      <c r="AE54" s="12">
        <f t="shared" si="17"/>
        <v>0.14087316288793417</v>
      </c>
      <c r="AF54">
        <f t="shared" si="18"/>
        <v>37</v>
      </c>
      <c r="AG54">
        <f t="shared" si="19"/>
        <v>79</v>
      </c>
      <c r="AH54">
        <f t="shared" si="20"/>
        <v>72</v>
      </c>
      <c r="AI54">
        <f t="shared" si="21"/>
        <v>24</v>
      </c>
      <c r="AJ54">
        <f t="shared" si="22"/>
        <v>212</v>
      </c>
      <c r="AK54">
        <f t="shared" si="23"/>
        <v>50</v>
      </c>
      <c r="AL54" s="13">
        <v>67036</v>
      </c>
      <c r="AM54">
        <v>62</v>
      </c>
      <c r="AN54" s="12">
        <v>0.79150994089199356</v>
      </c>
      <c r="AO54" s="12">
        <v>0.1320974386530539</v>
      </c>
      <c r="AP54" s="12">
        <v>0.25004477879276377</v>
      </c>
      <c r="AQ54" s="12">
        <v>0.22621184919210055</v>
      </c>
      <c r="AR54" s="31">
        <v>7.0000000000000001E-3</v>
      </c>
      <c r="AS54" s="31">
        <v>0.36699999999999999</v>
      </c>
      <c r="AT54" s="31">
        <v>9.6000000000000002E-2</v>
      </c>
      <c r="AU54" s="32">
        <v>48</v>
      </c>
      <c r="AV54" s="31">
        <v>0.98</v>
      </c>
      <c r="AW54" s="14">
        <v>99.808663079145688</v>
      </c>
      <c r="AX54" s="12">
        <v>0.19387395626593473</v>
      </c>
      <c r="AY54">
        <v>17</v>
      </c>
      <c r="AZ54">
        <f t="shared" si="24"/>
        <v>33</v>
      </c>
      <c r="BA54" s="37">
        <f t="shared" si="25"/>
        <v>-5</v>
      </c>
    </row>
    <row r="55" spans="1:53" ht="14" x14ac:dyDescent="0.3">
      <c r="A55" s="7" t="s">
        <v>293</v>
      </c>
      <c r="B55" s="7" t="s">
        <v>716</v>
      </c>
      <c r="C55" s="7" t="s">
        <v>717</v>
      </c>
      <c r="D55" s="7" t="s">
        <v>293</v>
      </c>
      <c r="E55" s="20">
        <v>817</v>
      </c>
      <c r="F55" s="19">
        <v>807</v>
      </c>
      <c r="G55" s="21">
        <f t="shared" si="13"/>
        <v>-1.2239902080783354E-2</v>
      </c>
      <c r="H55" s="13">
        <v>118.3098591549295</v>
      </c>
      <c r="I55" s="13">
        <v>123.67346938775511</v>
      </c>
      <c r="J55" s="13">
        <v>130.6693762441937</v>
      </c>
      <c r="K55" s="13">
        <v>128.86385671898927</v>
      </c>
      <c r="L55" s="13">
        <v>123.31536388140159</v>
      </c>
      <c r="M55" s="13">
        <v>110.7464161716546</v>
      </c>
      <c r="N55" s="13">
        <v>96.254740439072151</v>
      </c>
      <c r="O55" s="13">
        <v>95.093051884572148</v>
      </c>
      <c r="P55" s="13">
        <v>83.956160125712898</v>
      </c>
      <c r="Q55" s="13">
        <v>87.7202323330106</v>
      </c>
      <c r="R55" s="13">
        <v>100.07849293563569</v>
      </c>
      <c r="S55" s="13">
        <v>103.7181996086105</v>
      </c>
      <c r="T55" s="13">
        <v>108.8838482033556</v>
      </c>
      <c r="U55" s="13">
        <v>115.3461538461538</v>
      </c>
      <c r="V55" s="13">
        <v>121.93160520652046</v>
      </c>
      <c r="W55" s="13">
        <f t="shared" si="14"/>
        <v>125.37914037646689</v>
      </c>
      <c r="X55" s="13">
        <f t="shared" si="15"/>
        <v>-3.4475351699464341</v>
      </c>
      <c r="Y55" s="12">
        <v>2.4E-2</v>
      </c>
      <c r="Z55" s="12">
        <v>0.45200000000000001</v>
      </c>
      <c r="AA55" s="12">
        <v>0.04</v>
      </c>
      <c r="AB55">
        <v>47</v>
      </c>
      <c r="AC55" s="12">
        <v>0.98599999999999999</v>
      </c>
      <c r="AD55" s="13">
        <f t="shared" si="16"/>
        <v>107.00667364843889</v>
      </c>
      <c r="AE55" s="12">
        <f t="shared" si="17"/>
        <v>0.13947664242994909</v>
      </c>
      <c r="AF55">
        <f t="shared" si="18"/>
        <v>35</v>
      </c>
      <c r="AG55">
        <f t="shared" si="19"/>
        <v>66</v>
      </c>
      <c r="AH55">
        <f t="shared" si="20"/>
        <v>61</v>
      </c>
      <c r="AI55">
        <f t="shared" si="21"/>
        <v>49</v>
      </c>
      <c r="AJ55">
        <f t="shared" si="22"/>
        <v>211</v>
      </c>
      <c r="AK55">
        <f t="shared" si="23"/>
        <v>52</v>
      </c>
      <c r="AL55" s="13">
        <v>78731</v>
      </c>
      <c r="AM55">
        <v>42</v>
      </c>
      <c r="AN55" s="12">
        <v>0.85783040488922846</v>
      </c>
      <c r="AO55" s="12">
        <v>9.8166539343009937E-2</v>
      </c>
      <c r="AP55" s="12">
        <v>0.23666921313980138</v>
      </c>
      <c r="AQ55" s="12">
        <v>0.29281753839078112</v>
      </c>
      <c r="AR55" s="31">
        <v>3.5000000000000003E-2</v>
      </c>
      <c r="AS55" s="31">
        <v>0.38100000000000001</v>
      </c>
      <c r="AT55" s="31">
        <v>8.2000000000000003E-2</v>
      </c>
      <c r="AU55" s="32">
        <v>59</v>
      </c>
      <c r="AV55" s="31">
        <v>0.97699999999999998</v>
      </c>
      <c r="AW55" s="14">
        <v>100.10019327015311</v>
      </c>
      <c r="AX55" s="12">
        <v>0.15230700439163461</v>
      </c>
      <c r="AY55">
        <v>62</v>
      </c>
      <c r="AZ55">
        <f t="shared" si="24"/>
        <v>-10</v>
      </c>
      <c r="BA55" s="37">
        <f t="shared" si="25"/>
        <v>-12</v>
      </c>
    </row>
    <row r="56" spans="1:53" ht="14" x14ac:dyDescent="0.3">
      <c r="A56" s="7" t="s">
        <v>322</v>
      </c>
      <c r="B56" s="7" t="s">
        <v>630</v>
      </c>
      <c r="C56" s="7" t="s">
        <v>631</v>
      </c>
      <c r="D56" s="7" t="s">
        <v>322</v>
      </c>
      <c r="E56" s="20">
        <v>100</v>
      </c>
      <c r="F56" s="19">
        <v>103</v>
      </c>
      <c r="G56" s="21">
        <f t="shared" si="13"/>
        <v>0.03</v>
      </c>
      <c r="H56" s="13">
        <v>187.3031042901988</v>
      </c>
      <c r="I56" s="13">
        <v>203.5881513635176</v>
      </c>
      <c r="J56" s="13">
        <v>213.96396396396389</v>
      </c>
      <c r="K56" s="13">
        <v>191.55555555555554</v>
      </c>
      <c r="L56" s="13">
        <v>219.12435311326703</v>
      </c>
      <c r="M56" s="13">
        <v>178.60036760459059</v>
      </c>
      <c r="N56" s="13">
        <v>175.48382989559457</v>
      </c>
      <c r="O56" s="13">
        <v>169.35483870967741</v>
      </c>
      <c r="P56" s="13">
        <v>153.7348972629226</v>
      </c>
      <c r="Q56" s="13">
        <v>154.79452054794521</v>
      </c>
      <c r="R56" s="13">
        <v>174.21586715867156</v>
      </c>
      <c r="S56" s="13">
        <v>204.741343701886</v>
      </c>
      <c r="T56" s="13">
        <v>207.04419889502759</v>
      </c>
      <c r="U56" s="13">
        <v>214.86654862613938</v>
      </c>
      <c r="V56" s="13">
        <v>313.96648044692728</v>
      </c>
      <c r="W56" s="13">
        <f t="shared" si="14"/>
        <v>199.10269379330896</v>
      </c>
      <c r="X56" s="13">
        <f t="shared" si="15"/>
        <v>114.86378665361832</v>
      </c>
      <c r="Y56" s="12">
        <v>0.35899999999999999</v>
      </c>
      <c r="Z56" s="22">
        <v>0.58299999999999996</v>
      </c>
      <c r="AA56" s="12">
        <v>1.9E-2</v>
      </c>
      <c r="AB56">
        <v>144</v>
      </c>
      <c r="AC56" s="12">
        <v>0.97099999999999997</v>
      </c>
      <c r="AD56" s="13">
        <f t="shared" si="16"/>
        <v>200.21698959543113</v>
      </c>
      <c r="AE56" s="12">
        <f t="shared" si="17"/>
        <v>0.56813106161142612</v>
      </c>
      <c r="AF56">
        <f t="shared" si="18"/>
        <v>103</v>
      </c>
      <c r="AG56">
        <f t="shared" si="19"/>
        <v>1</v>
      </c>
      <c r="AH56">
        <f t="shared" si="20"/>
        <v>12</v>
      </c>
      <c r="AI56">
        <f t="shared" si="21"/>
        <v>93</v>
      </c>
      <c r="AJ56">
        <f t="shared" si="22"/>
        <v>209</v>
      </c>
      <c r="AK56">
        <f t="shared" si="23"/>
        <v>53</v>
      </c>
      <c r="AL56" s="13">
        <v>67835</v>
      </c>
      <c r="AM56">
        <v>60</v>
      </c>
      <c r="AN56" s="12">
        <v>0.61486158329286056</v>
      </c>
      <c r="AO56" s="12">
        <v>0.29966002914035939</v>
      </c>
      <c r="AP56" s="12">
        <v>0.39873725109276348</v>
      </c>
      <c r="AQ56" s="12">
        <v>0.15602496399423907</v>
      </c>
      <c r="AR56" s="31">
        <v>0.12</v>
      </c>
      <c r="AS56" s="31">
        <v>0.32</v>
      </c>
      <c r="AT56" s="31">
        <v>0.01</v>
      </c>
      <c r="AU56" s="32">
        <v>137</v>
      </c>
      <c r="AV56" s="31">
        <v>0.92500000000000004</v>
      </c>
      <c r="AW56" s="14">
        <v>185.19898257588261</v>
      </c>
      <c r="AX56" s="12">
        <v>0.16019292135204311</v>
      </c>
      <c r="AY56">
        <v>81</v>
      </c>
      <c r="AZ56">
        <f t="shared" si="24"/>
        <v>-28</v>
      </c>
      <c r="BA56" s="37">
        <f t="shared" si="25"/>
        <v>7</v>
      </c>
    </row>
    <row r="57" spans="1:53" ht="14" x14ac:dyDescent="0.3">
      <c r="A57" s="7" t="s">
        <v>824</v>
      </c>
      <c r="B57" s="7" t="s">
        <v>825</v>
      </c>
      <c r="C57" s="7" t="s">
        <v>826</v>
      </c>
      <c r="D57" s="7" t="s">
        <v>255</v>
      </c>
      <c r="E57" s="20">
        <v>156</v>
      </c>
      <c r="F57" s="19">
        <v>227</v>
      </c>
      <c r="G57" s="21">
        <f t="shared" si="13"/>
        <v>0.45512820512820512</v>
      </c>
      <c r="H57" s="13">
        <v>154.00778210116729</v>
      </c>
      <c r="I57" s="13">
        <v>138.53097152390944</v>
      </c>
      <c r="J57" s="13">
        <v>123.784674404879</v>
      </c>
      <c r="K57" s="13">
        <v>119.09476661951901</v>
      </c>
      <c r="L57" s="13">
        <v>116.62011173184349</v>
      </c>
      <c r="M57" s="13">
        <v>94.739436870394741</v>
      </c>
      <c r="N57" s="13">
        <v>81.205486383466109</v>
      </c>
      <c r="O57" s="13">
        <v>78.252520403264498</v>
      </c>
      <c r="P57" s="13">
        <v>69.637772600789447</v>
      </c>
      <c r="Q57" s="13">
        <v>75.324819603444951</v>
      </c>
      <c r="R57" s="13">
        <v>82.477435418611805</v>
      </c>
      <c r="S57" s="13">
        <v>91.2483596609801</v>
      </c>
      <c r="T57" s="13">
        <v>101.14863472580345</v>
      </c>
      <c r="U57" s="13">
        <v>103.57812312275524</v>
      </c>
      <c r="V57" s="13">
        <v>111.81482387475535</v>
      </c>
      <c r="W57" s="13">
        <f t="shared" si="14"/>
        <v>133.8545486623687</v>
      </c>
      <c r="X57" s="13">
        <f t="shared" si="15"/>
        <v>-22.039724787613352</v>
      </c>
      <c r="Y57" s="12">
        <v>0.19800000000000001</v>
      </c>
      <c r="Z57" s="12">
        <v>0.17199999999999999</v>
      </c>
      <c r="AA57" s="12">
        <v>4.8000000000000001E-2</v>
      </c>
      <c r="AB57">
        <v>56</v>
      </c>
      <c r="AC57" s="12">
        <v>0.98699999999999999</v>
      </c>
      <c r="AD57" s="13">
        <f t="shared" si="16"/>
        <v>94.613138232037656</v>
      </c>
      <c r="AE57" s="12">
        <f t="shared" si="17"/>
        <v>0.18181075022087051</v>
      </c>
      <c r="AF57">
        <f t="shared" si="18"/>
        <v>71</v>
      </c>
      <c r="AG57">
        <f t="shared" si="19"/>
        <v>43</v>
      </c>
      <c r="AH57">
        <f t="shared" si="20"/>
        <v>66</v>
      </c>
      <c r="AI57">
        <f t="shared" si="21"/>
        <v>29</v>
      </c>
      <c r="AJ57">
        <f t="shared" si="22"/>
        <v>209</v>
      </c>
      <c r="AK57">
        <f t="shared" si="23"/>
        <v>53</v>
      </c>
      <c r="AL57" s="13">
        <v>71833</v>
      </c>
      <c r="AM57">
        <v>52</v>
      </c>
      <c r="AN57" s="12">
        <v>0.83216510903426788</v>
      </c>
      <c r="AO57" s="12">
        <v>7.0093457943925233E-3</v>
      </c>
      <c r="AP57" s="12">
        <v>0.15809968847352024</v>
      </c>
      <c r="AQ57" s="12">
        <v>0.25926430517711174</v>
      </c>
      <c r="AR57" s="31">
        <v>0.122</v>
      </c>
      <c r="AS57" s="31">
        <v>0.128</v>
      </c>
      <c r="AT57" s="31">
        <v>0.17299999999999999</v>
      </c>
      <c r="AU57" s="32">
        <v>63</v>
      </c>
      <c r="AV57" s="31">
        <v>0.99099999999999999</v>
      </c>
      <c r="AW57" s="14">
        <v>87.549812352210068</v>
      </c>
      <c r="AX57" s="12">
        <v>0.18307647200960064</v>
      </c>
      <c r="AY57">
        <v>44</v>
      </c>
      <c r="AZ57">
        <f t="shared" si="24"/>
        <v>9</v>
      </c>
      <c r="BA57" s="37">
        <f t="shared" si="25"/>
        <v>-7</v>
      </c>
    </row>
    <row r="58" spans="1:53" ht="14" x14ac:dyDescent="0.3">
      <c r="A58" s="7" t="s">
        <v>779</v>
      </c>
      <c r="B58" t="s">
        <v>915</v>
      </c>
      <c r="C58" t="s">
        <v>916</v>
      </c>
      <c r="D58" s="7" t="s">
        <v>261</v>
      </c>
      <c r="E58" s="20">
        <v>3904</v>
      </c>
      <c r="F58" s="19">
        <v>3841</v>
      </c>
      <c r="G58" s="21">
        <f t="shared" si="13"/>
        <v>-1.6137295081967214E-2</v>
      </c>
      <c r="H58" s="13">
        <v>134.94318181818181</v>
      </c>
      <c r="I58" s="13">
        <v>144.59224985540769</v>
      </c>
      <c r="J58" s="13">
        <v>153.4170153417015</v>
      </c>
      <c r="K58" s="13">
        <v>152.4486571879936</v>
      </c>
      <c r="L58" s="13">
        <v>142.08333333333329</v>
      </c>
      <c r="M58" s="13">
        <v>100.8064516129032</v>
      </c>
      <c r="N58" s="13">
        <v>82.294117647058798</v>
      </c>
      <c r="O58" s="13">
        <v>84.098862642169706</v>
      </c>
      <c r="P58" s="13">
        <v>71.097706308188549</v>
      </c>
      <c r="Q58" s="13">
        <v>83.722014925373102</v>
      </c>
      <c r="R58" s="13">
        <v>99.727810139704701</v>
      </c>
      <c r="S58" s="13">
        <v>110.43461519505161</v>
      </c>
      <c r="T58" s="13">
        <v>120.4665824871538</v>
      </c>
      <c r="U58" s="13">
        <v>129.54303931987241</v>
      </c>
      <c r="V58" s="13">
        <v>139.21580601457555</v>
      </c>
      <c r="W58" s="13">
        <f t="shared" si="14"/>
        <v>146.35027605082115</v>
      </c>
      <c r="X58" s="13">
        <f t="shared" si="15"/>
        <v>-7.1344700362456024</v>
      </c>
      <c r="Y58" s="12">
        <v>1.0999999999999999E-2</v>
      </c>
      <c r="Z58" s="12">
        <v>0.152</v>
      </c>
      <c r="AA58" s="12">
        <v>6.2E-2</v>
      </c>
      <c r="AB58">
        <v>52</v>
      </c>
      <c r="AC58" s="12">
        <v>0.98299999999999998</v>
      </c>
      <c r="AD58" s="13">
        <f t="shared" si="16"/>
        <v>115.04301178544563</v>
      </c>
      <c r="AE58" s="12">
        <f t="shared" si="17"/>
        <v>0.21011962268696516</v>
      </c>
      <c r="AF58">
        <f t="shared" si="18"/>
        <v>91</v>
      </c>
      <c r="AG58">
        <f t="shared" si="19"/>
        <v>52</v>
      </c>
      <c r="AH58">
        <f t="shared" si="20"/>
        <v>48</v>
      </c>
      <c r="AI58">
        <f t="shared" si="21"/>
        <v>16</v>
      </c>
      <c r="AJ58">
        <f t="shared" si="22"/>
        <v>207</v>
      </c>
      <c r="AK58">
        <f t="shared" si="23"/>
        <v>55</v>
      </c>
      <c r="AL58" s="13">
        <v>48757</v>
      </c>
      <c r="AM58">
        <v>96</v>
      </c>
      <c r="AN58" s="12">
        <v>0.54082734449676073</v>
      </c>
      <c r="AO58" s="12">
        <v>0.22343965730874074</v>
      </c>
      <c r="AP58" s="12">
        <v>0.50687683647821002</v>
      </c>
      <c r="AQ58" s="12">
        <v>0.25132268855726114</v>
      </c>
      <c r="AR58" s="31">
        <v>1.2E-2</v>
      </c>
      <c r="AS58" s="31">
        <v>0.14000000000000001</v>
      </c>
      <c r="AT58" s="31">
        <v>0.108</v>
      </c>
      <c r="AU58" s="32">
        <v>63</v>
      </c>
      <c r="AV58" s="31">
        <v>0.97099999999999997</v>
      </c>
      <c r="AW58" s="14">
        <v>103.5877556868208</v>
      </c>
      <c r="AX58" s="12">
        <v>0.25098119575572514</v>
      </c>
      <c r="AY58">
        <v>60</v>
      </c>
      <c r="AZ58">
        <f t="shared" si="24"/>
        <v>-5</v>
      </c>
      <c r="BA58" s="37">
        <f t="shared" si="25"/>
        <v>-11</v>
      </c>
    </row>
    <row r="59" spans="1:53" ht="14" x14ac:dyDescent="0.3">
      <c r="A59" s="7" t="s">
        <v>313</v>
      </c>
      <c r="B59" s="7" t="s">
        <v>743</v>
      </c>
      <c r="C59" s="7" t="s">
        <v>744</v>
      </c>
      <c r="D59" s="7" t="s">
        <v>313</v>
      </c>
      <c r="E59" s="20">
        <v>212</v>
      </c>
      <c r="F59" s="19">
        <v>227</v>
      </c>
      <c r="G59" s="21">
        <f t="shared" si="13"/>
        <v>7.0754716981132074E-2</v>
      </c>
      <c r="H59" s="13">
        <v>127.156862745098</v>
      </c>
      <c r="I59" s="13">
        <v>131.83170995670991</v>
      </c>
      <c r="J59" s="13">
        <v>137.5558035714285</v>
      </c>
      <c r="K59" s="13">
        <v>135.7466063348416</v>
      </c>
      <c r="L59" s="13">
        <v>127.14276819071335</v>
      </c>
      <c r="M59" s="13">
        <v>118.94987468671675</v>
      </c>
      <c r="N59" s="13">
        <v>102.80047024016125</v>
      </c>
      <c r="O59" s="13">
        <v>96.652719665271903</v>
      </c>
      <c r="P59" s="13">
        <v>88.598059244126603</v>
      </c>
      <c r="Q59" s="13">
        <v>91.265397536394104</v>
      </c>
      <c r="R59" s="13">
        <v>100.27427938381379</v>
      </c>
      <c r="S59" s="13">
        <v>110.7789985159653</v>
      </c>
      <c r="T59" s="13">
        <v>114.37015898899301</v>
      </c>
      <c r="U59" s="13">
        <v>118.9903846153846</v>
      </c>
      <c r="V59" s="13">
        <v>129.96165943050835</v>
      </c>
      <c r="W59" s="13">
        <f t="shared" si="14"/>
        <v>133.07274565201951</v>
      </c>
      <c r="X59" s="13">
        <f t="shared" si="15"/>
        <v>-3.1110862215111581</v>
      </c>
      <c r="Y59" s="12">
        <v>1.7999999999999999E-2</v>
      </c>
      <c r="Z59" s="12">
        <v>0.39600000000000002</v>
      </c>
      <c r="AA59" s="12">
        <v>6.2E-2</v>
      </c>
      <c r="AB59">
        <v>52</v>
      </c>
      <c r="AC59" s="12">
        <v>0.98899999999999999</v>
      </c>
      <c r="AD59" s="13">
        <f t="shared" si="16"/>
        <v>111.10345537603918</v>
      </c>
      <c r="AE59" s="12">
        <f t="shared" si="17"/>
        <v>0.16973553154257859</v>
      </c>
      <c r="AF59">
        <f t="shared" si="18"/>
        <v>63</v>
      </c>
      <c r="AG59">
        <f t="shared" si="19"/>
        <v>52</v>
      </c>
      <c r="AH59">
        <f t="shared" si="20"/>
        <v>75</v>
      </c>
      <c r="AI59">
        <f t="shared" si="21"/>
        <v>16</v>
      </c>
      <c r="AJ59">
        <f t="shared" si="22"/>
        <v>206</v>
      </c>
      <c r="AK59">
        <f t="shared" si="23"/>
        <v>56</v>
      </c>
      <c r="AL59" s="13">
        <v>71518</v>
      </c>
      <c r="AM59">
        <v>54</v>
      </c>
      <c r="AN59" s="12">
        <v>0.79255222524977298</v>
      </c>
      <c r="AO59" s="12">
        <v>7.2661217075386017E-2</v>
      </c>
      <c r="AP59" s="12">
        <v>0.18110808356039965</v>
      </c>
      <c r="AQ59" s="12">
        <v>0.21429673041332511</v>
      </c>
      <c r="AR59" s="31">
        <v>6.0999999999999999E-2</v>
      </c>
      <c r="AS59" s="31">
        <v>0.51400000000000001</v>
      </c>
      <c r="AT59" s="31">
        <v>6.6000000000000003E-2</v>
      </c>
      <c r="AU59" s="32">
        <v>57</v>
      </c>
      <c r="AV59" s="31">
        <v>0.98</v>
      </c>
      <c r="AW59" s="14">
        <v>104.17220860629155</v>
      </c>
      <c r="AX59" s="12">
        <v>0.14224692177831103</v>
      </c>
      <c r="AY59">
        <v>42</v>
      </c>
      <c r="AZ59">
        <f t="shared" si="24"/>
        <v>14</v>
      </c>
      <c r="BA59" s="37">
        <f t="shared" si="25"/>
        <v>-5</v>
      </c>
    </row>
    <row r="60" spans="1:53" ht="14" x14ac:dyDescent="0.3">
      <c r="A60" s="7" t="s">
        <v>784</v>
      </c>
      <c r="B60" s="7" t="s">
        <v>785</v>
      </c>
      <c r="C60" s="7" t="s">
        <v>786</v>
      </c>
      <c r="D60" s="7" t="s">
        <v>324</v>
      </c>
      <c r="E60" s="20">
        <v>288</v>
      </c>
      <c r="F60" s="19">
        <v>318</v>
      </c>
      <c r="G60" s="21">
        <f t="shared" si="13"/>
        <v>0.10416666666666667</v>
      </c>
      <c r="H60" s="13">
        <v>120.4472843450479</v>
      </c>
      <c r="I60" s="13">
        <v>129.3386096256684</v>
      </c>
      <c r="J60" s="13">
        <v>141.21840570317559</v>
      </c>
      <c r="K60" s="13">
        <v>131.32382493686606</v>
      </c>
      <c r="L60" s="13">
        <v>128.75674196605885</v>
      </c>
      <c r="M60" s="13">
        <v>105.9790209790209</v>
      </c>
      <c r="N60" s="13">
        <v>89.989157932779094</v>
      </c>
      <c r="O60" s="13">
        <v>86.320266272189301</v>
      </c>
      <c r="P60" s="13">
        <v>78.465686274509807</v>
      </c>
      <c r="Q60" s="13">
        <v>82.567158037518951</v>
      </c>
      <c r="R60" s="13">
        <v>89.9</v>
      </c>
      <c r="S60" s="13">
        <v>98.637879911045147</v>
      </c>
      <c r="T60" s="13">
        <v>106.06060606060601</v>
      </c>
      <c r="U60" s="13">
        <v>116.10608020698569</v>
      </c>
      <c r="V60" s="13">
        <v>124.84904784022289</v>
      </c>
      <c r="W60" s="13">
        <f t="shared" si="14"/>
        <v>130.58203115268947</v>
      </c>
      <c r="X60" s="13">
        <f t="shared" si="15"/>
        <v>-5.7329833124665726</v>
      </c>
      <c r="Y60" s="12">
        <v>6.0000000000000001E-3</v>
      </c>
      <c r="Z60" s="12">
        <v>0.19500000000000001</v>
      </c>
      <c r="AA60" s="12">
        <v>7.4999999999999997E-2</v>
      </c>
      <c r="AB60">
        <v>46</v>
      </c>
      <c r="AC60" s="12">
        <v>0.98</v>
      </c>
      <c r="AD60" s="13">
        <f t="shared" si="16"/>
        <v>102.6761415446592</v>
      </c>
      <c r="AE60" s="12">
        <f t="shared" si="17"/>
        <v>0.2159499369765423</v>
      </c>
      <c r="AF60">
        <f t="shared" si="18"/>
        <v>96</v>
      </c>
      <c r="AG60">
        <f t="shared" si="19"/>
        <v>69</v>
      </c>
      <c r="AH60">
        <f t="shared" si="20"/>
        <v>33</v>
      </c>
      <c r="AI60">
        <f t="shared" si="21"/>
        <v>7</v>
      </c>
      <c r="AJ60">
        <f t="shared" si="22"/>
        <v>205</v>
      </c>
      <c r="AK60">
        <f t="shared" si="23"/>
        <v>57</v>
      </c>
      <c r="AL60" s="13">
        <v>47710</v>
      </c>
      <c r="AM60">
        <v>98</v>
      </c>
      <c r="AN60" s="12">
        <v>0.56191744340878824</v>
      </c>
      <c r="AO60" s="12">
        <v>0.28277448250817094</v>
      </c>
      <c r="AP60" s="12">
        <v>0.41689868054714924</v>
      </c>
      <c r="AQ60" s="12">
        <v>0.22847430108072453</v>
      </c>
      <c r="AR60" s="31">
        <v>3.1E-2</v>
      </c>
      <c r="AS60" s="31">
        <v>0.191</v>
      </c>
      <c r="AT60" s="31">
        <v>0.08</v>
      </c>
      <c r="AU60" s="32">
        <v>62</v>
      </c>
      <c r="AV60" s="31">
        <v>0.97299999999999998</v>
      </c>
      <c r="AW60" s="14">
        <v>94.291411002292534</v>
      </c>
      <c r="AX60" s="12">
        <v>0.23135372535853529</v>
      </c>
      <c r="AY60">
        <v>39</v>
      </c>
      <c r="AZ60">
        <f t="shared" si="24"/>
        <v>18</v>
      </c>
      <c r="BA60" s="37">
        <f t="shared" si="25"/>
        <v>-16</v>
      </c>
    </row>
    <row r="61" spans="1:53" ht="14" x14ac:dyDescent="0.3">
      <c r="A61" s="7" t="s">
        <v>152</v>
      </c>
      <c r="B61" s="7" t="s">
        <v>808</v>
      </c>
      <c r="C61" s="7" t="s">
        <v>809</v>
      </c>
      <c r="D61" s="7" t="s">
        <v>152</v>
      </c>
      <c r="E61" s="20">
        <v>138</v>
      </c>
      <c r="F61" s="19">
        <v>129</v>
      </c>
      <c r="G61" s="21">
        <f t="shared" si="13"/>
        <v>-6.5217391304347824E-2</v>
      </c>
      <c r="H61" s="13">
        <v>144.49851167879979</v>
      </c>
      <c r="I61" s="13">
        <v>149.2095277759831</v>
      </c>
      <c r="J61" s="13">
        <v>140.5714285714285</v>
      </c>
      <c r="K61" s="13">
        <v>130.4945054945054</v>
      </c>
      <c r="L61" s="13">
        <v>116.0648489314664</v>
      </c>
      <c r="M61" s="13">
        <v>108.76508161816891</v>
      </c>
      <c r="N61" s="13">
        <v>93.164794007490599</v>
      </c>
      <c r="O61" s="13">
        <v>85.714285714285694</v>
      </c>
      <c r="P61" s="13">
        <v>80.960357342266803</v>
      </c>
      <c r="Q61" s="13">
        <v>77.683615819208995</v>
      </c>
      <c r="R61" s="13">
        <v>85.608321532919206</v>
      </c>
      <c r="S61" s="13">
        <v>93.537414965986301</v>
      </c>
      <c r="T61" s="13">
        <v>100.4905522298273</v>
      </c>
      <c r="U61" s="13">
        <v>114.5462605115253</v>
      </c>
      <c r="V61" s="13">
        <v>119.61429487864851</v>
      </c>
      <c r="W61" s="13">
        <f t="shared" si="14"/>
        <v>141.19349338017921</v>
      </c>
      <c r="X61" s="13">
        <f t="shared" si="15"/>
        <v>-21.579198501530698</v>
      </c>
      <c r="Y61" s="12">
        <v>0.16300000000000001</v>
      </c>
      <c r="Z61" s="12">
        <v>0.16300000000000001</v>
      </c>
      <c r="AA61" s="12">
        <v>3.1E-2</v>
      </c>
      <c r="AB61">
        <v>76</v>
      </c>
      <c r="AC61" s="12">
        <v>0.97699999999999998</v>
      </c>
      <c r="AD61" s="13">
        <f t="shared" si="16"/>
        <v>98.545637310064521</v>
      </c>
      <c r="AE61" s="12">
        <f t="shared" si="17"/>
        <v>0.21379594412985986</v>
      </c>
      <c r="AF61">
        <f t="shared" si="18"/>
        <v>95</v>
      </c>
      <c r="AG61">
        <f t="shared" si="19"/>
        <v>18</v>
      </c>
      <c r="AH61">
        <f t="shared" si="20"/>
        <v>21</v>
      </c>
      <c r="AI61">
        <f t="shared" si="21"/>
        <v>68</v>
      </c>
      <c r="AJ61">
        <f t="shared" si="22"/>
        <v>202</v>
      </c>
      <c r="AK61">
        <f t="shared" si="23"/>
        <v>58</v>
      </c>
      <c r="AL61" s="13">
        <v>60839</v>
      </c>
      <c r="AM61">
        <v>80</v>
      </c>
      <c r="AN61" s="12">
        <v>0.8066561014263075</v>
      </c>
      <c r="AO61" s="12">
        <v>2.9582673005810883E-2</v>
      </c>
      <c r="AP61" s="12">
        <v>0.14315900686740624</v>
      </c>
      <c r="AQ61" s="12">
        <v>0.2196060674666063</v>
      </c>
      <c r="AR61" s="31">
        <v>0.13</v>
      </c>
      <c r="AS61" s="31">
        <v>0.13800000000000001</v>
      </c>
      <c r="AT61" s="31">
        <v>0.16700000000000001</v>
      </c>
      <c r="AU61" s="32">
        <v>93</v>
      </c>
      <c r="AV61" s="31">
        <v>0.95499999999999996</v>
      </c>
      <c r="AW61" s="14">
        <v>89.329976136985451</v>
      </c>
      <c r="AX61" s="12">
        <v>0.28228244834490124</v>
      </c>
      <c r="AY61">
        <v>94</v>
      </c>
      <c r="AZ61">
        <f t="shared" si="24"/>
        <v>-36</v>
      </c>
      <c r="BA61" s="37">
        <f t="shared" si="25"/>
        <v>-17</v>
      </c>
    </row>
    <row r="62" spans="1:53" ht="14" x14ac:dyDescent="0.3">
      <c r="A62" s="7" t="s">
        <v>22</v>
      </c>
      <c r="B62" s="7" t="s">
        <v>672</v>
      </c>
      <c r="C62" s="7" t="s">
        <v>673</v>
      </c>
      <c r="D62" s="7" t="s">
        <v>22</v>
      </c>
      <c r="E62" s="20">
        <v>566</v>
      </c>
      <c r="F62" s="19">
        <v>567</v>
      </c>
      <c r="G62" s="21">
        <f t="shared" si="13"/>
        <v>1.7667844522968198E-3</v>
      </c>
      <c r="H62" s="13">
        <v>116.8465227817745</v>
      </c>
      <c r="I62" s="13">
        <v>120.72301951779561</v>
      </c>
      <c r="J62" s="13">
        <v>130.50840756944805</v>
      </c>
      <c r="K62" s="13">
        <v>131.09698647407254</v>
      </c>
      <c r="L62" s="13">
        <v>125.8338386901152</v>
      </c>
      <c r="M62" s="13">
        <v>107.32260228034869</v>
      </c>
      <c r="N62" s="13">
        <v>95.485417499001102</v>
      </c>
      <c r="O62" s="13">
        <v>91.986455981941305</v>
      </c>
      <c r="P62" s="13">
        <v>83.549210498388561</v>
      </c>
      <c r="Q62" s="13">
        <v>92.135605311903504</v>
      </c>
      <c r="R62" s="13">
        <v>101.87190430094611</v>
      </c>
      <c r="S62" s="13">
        <v>106.3262195121951</v>
      </c>
      <c r="T62" s="13">
        <v>110.2532679738562</v>
      </c>
      <c r="U62" s="13">
        <v>118.83647662448089</v>
      </c>
      <c r="V62" s="13">
        <v>126.0553741940239</v>
      </c>
      <c r="W62" s="13">
        <f t="shared" si="14"/>
        <v>124.79373408577268</v>
      </c>
      <c r="X62" s="13">
        <f t="shared" si="15"/>
        <v>1.2616401082512141</v>
      </c>
      <c r="Y62" s="12">
        <v>0.129</v>
      </c>
      <c r="Z62" s="12">
        <v>7.8E-2</v>
      </c>
      <c r="AA62" s="12">
        <v>3.6999999999999998E-2</v>
      </c>
      <c r="AB62">
        <v>61</v>
      </c>
      <c r="AC62" s="12">
        <v>0.98599999999999999</v>
      </c>
      <c r="AD62" s="13">
        <f t="shared" si="16"/>
        <v>109.32196710286958</v>
      </c>
      <c r="AE62" s="12">
        <f t="shared" si="17"/>
        <v>0.15306536768962956</v>
      </c>
      <c r="AF62">
        <f t="shared" si="18"/>
        <v>48</v>
      </c>
      <c r="AG62">
        <f t="shared" si="19"/>
        <v>35</v>
      </c>
      <c r="AH62">
        <f t="shared" si="20"/>
        <v>61</v>
      </c>
      <c r="AI62">
        <f t="shared" si="21"/>
        <v>52</v>
      </c>
      <c r="AJ62">
        <f t="shared" si="22"/>
        <v>196</v>
      </c>
      <c r="AK62">
        <f t="shared" si="23"/>
        <v>59</v>
      </c>
      <c r="AL62" s="13">
        <v>93932</v>
      </c>
      <c r="AM62">
        <v>21</v>
      </c>
      <c r="AN62" s="12">
        <v>0.95482850647425122</v>
      </c>
      <c r="AO62" s="12">
        <v>1.6309182564001184E-2</v>
      </c>
      <c r="AP62" s="12">
        <v>6.9981219729168723E-2</v>
      </c>
      <c r="AQ62" s="12">
        <v>0.29188983614870218</v>
      </c>
      <c r="AR62" s="31">
        <v>0.115</v>
      </c>
      <c r="AS62" s="31">
        <v>7.5999999999999998E-2</v>
      </c>
      <c r="AT62" s="31">
        <v>9.5000000000000001E-2</v>
      </c>
      <c r="AU62" s="32">
        <v>52</v>
      </c>
      <c r="AV62" s="31">
        <v>0.97699999999999998</v>
      </c>
      <c r="AW62" s="14">
        <v>102.64674927472524</v>
      </c>
      <c r="AX62" s="12">
        <v>0.15772274781372023</v>
      </c>
      <c r="AY62">
        <v>48</v>
      </c>
      <c r="AZ62">
        <f t="shared" si="24"/>
        <v>11</v>
      </c>
      <c r="BA62" s="37">
        <f t="shared" si="25"/>
        <v>9</v>
      </c>
    </row>
    <row r="63" spans="1:53" ht="14" x14ac:dyDescent="0.3">
      <c r="A63" s="7" t="s">
        <v>329</v>
      </c>
      <c r="B63" s="7" t="s">
        <v>648</v>
      </c>
      <c r="C63" s="7" t="s">
        <v>649</v>
      </c>
      <c r="D63" s="7" t="s">
        <v>329</v>
      </c>
      <c r="E63" s="20">
        <v>1542</v>
      </c>
      <c r="F63" s="19">
        <v>1545</v>
      </c>
      <c r="G63" s="21">
        <f t="shared" si="13"/>
        <v>1.9455252918287938E-3</v>
      </c>
      <c r="H63" s="13">
        <v>125</v>
      </c>
      <c r="I63" s="13">
        <v>131.48586456278761</v>
      </c>
      <c r="J63" s="13">
        <v>133.46464019851109</v>
      </c>
      <c r="K63" s="13">
        <v>133.09875266808962</v>
      </c>
      <c r="L63" s="13">
        <v>127.5862068965517</v>
      </c>
      <c r="M63" s="13">
        <v>118.5294117647058</v>
      </c>
      <c r="N63" s="13">
        <v>105.8333333333333</v>
      </c>
      <c r="O63" s="13">
        <v>101.7285531370038</v>
      </c>
      <c r="P63" s="13">
        <v>94.739130434782595</v>
      </c>
      <c r="Q63" s="13">
        <v>100.89513387165314</v>
      </c>
      <c r="R63" s="13">
        <v>110.6666666666666</v>
      </c>
      <c r="S63" s="13">
        <v>117.59023354564749</v>
      </c>
      <c r="T63" s="13">
        <v>119.1786621507197</v>
      </c>
      <c r="U63" s="13">
        <v>124.71825694966191</v>
      </c>
      <c r="V63" s="13">
        <v>131.48711937157339</v>
      </c>
      <c r="W63" s="13">
        <f t="shared" si="14"/>
        <v>130.76231435734707</v>
      </c>
      <c r="X63" s="13">
        <f t="shared" si="15"/>
        <v>0.7248050142263196</v>
      </c>
      <c r="Y63" s="12">
        <v>0.14000000000000001</v>
      </c>
      <c r="Z63" s="12">
        <v>0.443</v>
      </c>
      <c r="AA63" s="12">
        <v>2.4E-2</v>
      </c>
      <c r="AB63">
        <v>54</v>
      </c>
      <c r="AC63" s="12">
        <v>0.98399999999999999</v>
      </c>
      <c r="AD63" s="13">
        <f t="shared" si="16"/>
        <v>118.03845482817393</v>
      </c>
      <c r="AE63" s="12">
        <f t="shared" si="17"/>
        <v>0.11393460345593642</v>
      </c>
      <c r="AF63">
        <f t="shared" si="18"/>
        <v>11</v>
      </c>
      <c r="AG63">
        <f t="shared" si="19"/>
        <v>50</v>
      </c>
      <c r="AH63">
        <f t="shared" si="20"/>
        <v>52</v>
      </c>
      <c r="AI63">
        <f t="shared" si="21"/>
        <v>83</v>
      </c>
      <c r="AJ63">
        <f t="shared" si="22"/>
        <v>196</v>
      </c>
      <c r="AK63">
        <f t="shared" si="23"/>
        <v>59</v>
      </c>
      <c r="AL63" s="13">
        <v>99698</v>
      </c>
      <c r="AM63">
        <v>12</v>
      </c>
      <c r="AN63" s="12">
        <v>0.8471673801903653</v>
      </c>
      <c r="AO63" s="12">
        <v>8.0136331518350715E-2</v>
      </c>
      <c r="AP63" s="12">
        <v>0.22224531360405669</v>
      </c>
      <c r="AQ63" s="12">
        <v>0.28148080466596614</v>
      </c>
      <c r="AR63" s="31">
        <v>0.113</v>
      </c>
      <c r="AS63" s="31">
        <v>0.41499999999999998</v>
      </c>
      <c r="AT63" s="31">
        <v>4.8000000000000001E-2</v>
      </c>
      <c r="AU63" s="32">
        <v>57</v>
      </c>
      <c r="AV63" s="31">
        <v>0.97899999999999998</v>
      </c>
      <c r="AW63" s="14">
        <v>112.08267405867173</v>
      </c>
      <c r="AX63" s="12">
        <v>0.11273448815448364</v>
      </c>
      <c r="AY63">
        <v>45</v>
      </c>
      <c r="AZ63">
        <f t="shared" si="24"/>
        <v>14</v>
      </c>
      <c r="BA63" s="37">
        <f t="shared" si="25"/>
        <v>-3</v>
      </c>
    </row>
    <row r="64" spans="1:53" ht="14" x14ac:dyDescent="0.3">
      <c r="A64" s="7" t="s">
        <v>47</v>
      </c>
      <c r="B64" s="7" t="s">
        <v>676</v>
      </c>
      <c r="C64" s="7" t="s">
        <v>677</v>
      </c>
      <c r="D64" s="7" t="s">
        <v>47</v>
      </c>
      <c r="E64" s="20">
        <v>1040</v>
      </c>
      <c r="F64" s="19">
        <v>1071</v>
      </c>
      <c r="G64" s="21">
        <f t="shared" si="13"/>
        <v>2.9807692307692309E-2</v>
      </c>
      <c r="H64" s="13">
        <v>114.72727272727271</v>
      </c>
      <c r="I64" s="13">
        <v>121.3333333333333</v>
      </c>
      <c r="J64" s="13">
        <v>124.13818461573265</v>
      </c>
      <c r="K64" s="13">
        <v>122.90017823665755</v>
      </c>
      <c r="L64" s="13">
        <v>118.0770934869295</v>
      </c>
      <c r="M64" s="13">
        <v>102.50152586157949</v>
      </c>
      <c r="N64" s="13">
        <v>92.851518079575044</v>
      </c>
      <c r="O64" s="13">
        <v>88.27315361406265</v>
      </c>
      <c r="P64" s="13">
        <v>76.073619631901806</v>
      </c>
      <c r="Q64" s="13">
        <v>85.469450526535198</v>
      </c>
      <c r="R64" s="13">
        <v>95.000292596367956</v>
      </c>
      <c r="S64" s="13">
        <v>100.0816993464052</v>
      </c>
      <c r="T64" s="13">
        <v>106.4501890892375</v>
      </c>
      <c r="U64" s="13">
        <v>111.83657716464936</v>
      </c>
      <c r="V64" s="13">
        <v>118.46511398860244</v>
      </c>
      <c r="W64" s="13">
        <f t="shared" si="14"/>
        <v>120.77474222824905</v>
      </c>
      <c r="X64" s="13">
        <f t="shared" si="15"/>
        <v>-2.3096282396466137</v>
      </c>
      <c r="Y64" s="12">
        <v>1.2E-2</v>
      </c>
      <c r="Z64" s="12">
        <v>0.434</v>
      </c>
      <c r="AA64" s="12">
        <v>5.5E-2</v>
      </c>
      <c r="AB64">
        <v>44</v>
      </c>
      <c r="AC64" s="12">
        <v>0.98399999999999999</v>
      </c>
      <c r="AD64" s="13">
        <f t="shared" si="16"/>
        <v>103.342189549165</v>
      </c>
      <c r="AE64" s="12">
        <f t="shared" si="17"/>
        <v>0.14633833969854795</v>
      </c>
      <c r="AF64">
        <f t="shared" si="18"/>
        <v>43</v>
      </c>
      <c r="AG64">
        <f t="shared" si="19"/>
        <v>77</v>
      </c>
      <c r="AH64">
        <f t="shared" si="20"/>
        <v>52</v>
      </c>
      <c r="AI64">
        <f t="shared" si="21"/>
        <v>22</v>
      </c>
      <c r="AJ64">
        <f t="shared" si="22"/>
        <v>194</v>
      </c>
      <c r="AK64">
        <f t="shared" si="23"/>
        <v>61</v>
      </c>
      <c r="AL64" s="13">
        <v>63649</v>
      </c>
      <c r="AM64">
        <v>69</v>
      </c>
      <c r="AN64" s="12">
        <v>0.64668490505310594</v>
      </c>
      <c r="AO64" s="12">
        <v>0.25973607981976182</v>
      </c>
      <c r="AP64" s="12">
        <v>0.35669456066945604</v>
      </c>
      <c r="AQ64" s="12">
        <v>0.23105052648763366</v>
      </c>
      <c r="AR64" s="31">
        <v>3.3000000000000002E-2</v>
      </c>
      <c r="AS64" s="31">
        <v>0.42699999999999999</v>
      </c>
      <c r="AT64" s="31">
        <v>7.8E-2</v>
      </c>
      <c r="AU64" s="32">
        <v>61</v>
      </c>
      <c r="AV64" s="31">
        <v>0.97699999999999998</v>
      </c>
      <c r="AW64" s="14">
        <v>96.750407889636449</v>
      </c>
      <c r="AX64" s="12">
        <v>0.15592874080925587</v>
      </c>
      <c r="AY64">
        <v>57</v>
      </c>
      <c r="AZ64">
        <f t="shared" si="24"/>
        <v>4</v>
      </c>
      <c r="BA64" s="37">
        <f t="shared" si="25"/>
        <v>-17</v>
      </c>
    </row>
    <row r="65" spans="1:53" ht="14" x14ac:dyDescent="0.3">
      <c r="A65" s="7" t="s">
        <v>83</v>
      </c>
      <c r="B65" s="7" t="s">
        <v>741</v>
      </c>
      <c r="C65" s="7" t="s">
        <v>742</v>
      </c>
      <c r="D65" s="7" t="s">
        <v>83</v>
      </c>
      <c r="E65" s="20">
        <v>136</v>
      </c>
      <c r="F65" s="19">
        <v>169</v>
      </c>
      <c r="G65" s="21">
        <f t="shared" si="13"/>
        <v>0.24264705882352941</v>
      </c>
      <c r="H65" s="13">
        <v>116.33418609642271</v>
      </c>
      <c r="I65" s="13">
        <v>134.34089000839629</v>
      </c>
      <c r="J65" s="13">
        <v>145.10560675883249</v>
      </c>
      <c r="K65" s="13">
        <v>147.04850435234147</v>
      </c>
      <c r="L65" s="13">
        <v>133.94447498625615</v>
      </c>
      <c r="M65" s="13">
        <v>119.1113598385723</v>
      </c>
      <c r="N65" s="13">
        <v>100.90098407024016</v>
      </c>
      <c r="O65" s="13">
        <v>97.362146050670603</v>
      </c>
      <c r="P65" s="13">
        <v>91.228070175438503</v>
      </c>
      <c r="Q65" s="13">
        <v>98.397152896657303</v>
      </c>
      <c r="R65" s="13">
        <v>112.0600204478479</v>
      </c>
      <c r="S65" s="13">
        <v>111.88985698317614</v>
      </c>
      <c r="T65" s="13">
        <v>120.00245728924135</v>
      </c>
      <c r="U65" s="13">
        <v>128.4883720930232</v>
      </c>
      <c r="V65" s="13">
        <v>134.9674216568414</v>
      </c>
      <c r="W65" s="13">
        <f t="shared" si="14"/>
        <v>135.70729680399825</v>
      </c>
      <c r="X65" s="13">
        <f t="shared" si="15"/>
        <v>-0.73987514715685165</v>
      </c>
      <c r="Y65" s="12">
        <v>0.249</v>
      </c>
      <c r="Z65" s="12">
        <v>0.11799999999999999</v>
      </c>
      <c r="AA65" s="12">
        <v>3.5999999999999997E-2</v>
      </c>
      <c r="AB65">
        <v>74</v>
      </c>
      <c r="AC65" s="12">
        <v>0.98899999999999999</v>
      </c>
      <c r="AD65" s="13">
        <f t="shared" si="16"/>
        <v>118.11017670332215</v>
      </c>
      <c r="AE65" s="12">
        <f t="shared" si="17"/>
        <v>0.14272474586049017</v>
      </c>
      <c r="AF65">
        <f t="shared" si="18"/>
        <v>39</v>
      </c>
      <c r="AG65">
        <f t="shared" si="19"/>
        <v>21</v>
      </c>
      <c r="AH65">
        <f t="shared" si="20"/>
        <v>75</v>
      </c>
      <c r="AI65">
        <f t="shared" si="21"/>
        <v>57</v>
      </c>
      <c r="AJ65">
        <f t="shared" si="22"/>
        <v>192</v>
      </c>
      <c r="AK65">
        <f t="shared" si="23"/>
        <v>62</v>
      </c>
      <c r="AL65" s="13">
        <v>71635</v>
      </c>
      <c r="AM65">
        <v>53</v>
      </c>
      <c r="AN65" s="12">
        <v>0.83008213552361398</v>
      </c>
      <c r="AO65" s="12">
        <v>5.4928131416837785E-2</v>
      </c>
      <c r="AP65" s="12">
        <v>0.20328542094455851</v>
      </c>
      <c r="AQ65" s="12">
        <v>0.32339975312995944</v>
      </c>
      <c r="AR65" s="31">
        <v>0.25700000000000001</v>
      </c>
      <c r="AS65" s="31">
        <v>0.11799999999999999</v>
      </c>
      <c r="AT65" s="31">
        <v>1.4999999999999999E-2</v>
      </c>
      <c r="AU65" s="32">
        <v>77</v>
      </c>
      <c r="AV65" s="31">
        <v>0.96399999999999997</v>
      </c>
      <c r="AW65" s="14">
        <v>110.58737190423068</v>
      </c>
      <c r="AX65" s="12">
        <v>0.1618720101631034</v>
      </c>
      <c r="AY65">
        <v>59</v>
      </c>
      <c r="AZ65">
        <f t="shared" si="24"/>
        <v>3</v>
      </c>
      <c r="BA65" s="37">
        <f t="shared" si="25"/>
        <v>-3</v>
      </c>
    </row>
    <row r="66" spans="1:53" ht="14" x14ac:dyDescent="0.3">
      <c r="A66" s="24" t="s">
        <v>206</v>
      </c>
      <c r="B66" s="24" t="s">
        <v>650</v>
      </c>
      <c r="C66" s="24" t="s">
        <v>651</v>
      </c>
      <c r="D66" s="24" t="s">
        <v>206</v>
      </c>
      <c r="E66" s="25">
        <v>291</v>
      </c>
      <c r="F66" s="26">
        <v>305</v>
      </c>
      <c r="G66" s="27">
        <f t="shared" si="13"/>
        <v>4.8109965635738834E-2</v>
      </c>
      <c r="H66" s="28">
        <v>108.4919234328723</v>
      </c>
      <c r="I66" s="28">
        <v>111.31796690307326</v>
      </c>
      <c r="J66" s="28">
        <v>115.90524534686971</v>
      </c>
      <c r="K66" s="28">
        <v>115.4545454545454</v>
      </c>
      <c r="L66" s="28">
        <v>110.9772423025435</v>
      </c>
      <c r="M66" s="28">
        <v>93.162499999999994</v>
      </c>
      <c r="N66" s="28">
        <v>90.223880597014897</v>
      </c>
      <c r="O66" s="28">
        <v>77.611940298507406</v>
      </c>
      <c r="P66" s="28">
        <v>64.688715953307295</v>
      </c>
      <c r="Q66" s="28">
        <v>72.559369130268493</v>
      </c>
      <c r="R66" s="28">
        <v>83.698762702914152</v>
      </c>
      <c r="S66" s="28">
        <v>92.207476962416152</v>
      </c>
      <c r="T66" s="28">
        <v>96.808510638297804</v>
      </c>
      <c r="U66" s="28">
        <v>106.59586323113714</v>
      </c>
      <c r="V66" s="28">
        <v>112.0495495495495</v>
      </c>
      <c r="W66" s="28">
        <f t="shared" si="14"/>
        <v>112.79242028434017</v>
      </c>
      <c r="X66" s="28">
        <f t="shared" si="15"/>
        <v>-0.74287073479067089</v>
      </c>
      <c r="Y66" s="29">
        <v>0.13100000000000001</v>
      </c>
      <c r="Z66" s="29">
        <v>0.10199999999999999</v>
      </c>
      <c r="AA66" s="29">
        <v>0.02</v>
      </c>
      <c r="AB66" s="30">
        <v>89</v>
      </c>
      <c r="AC66" s="29">
        <v>0.97599999999999998</v>
      </c>
      <c r="AD66" s="28">
        <f t="shared" si="16"/>
        <v>94.827653383691313</v>
      </c>
      <c r="AE66" s="29">
        <f t="shared" si="17"/>
        <v>0.18161259454744713</v>
      </c>
      <c r="AF66" s="30">
        <f t="shared" si="18"/>
        <v>70</v>
      </c>
      <c r="AG66" s="30">
        <f t="shared" si="19"/>
        <v>11</v>
      </c>
      <c r="AH66" s="30">
        <f t="shared" si="20"/>
        <v>20</v>
      </c>
      <c r="AI66" s="30">
        <f t="shared" si="21"/>
        <v>91</v>
      </c>
      <c r="AJ66" s="30">
        <f t="shared" si="22"/>
        <v>192</v>
      </c>
      <c r="AK66" s="30">
        <f t="shared" si="23"/>
        <v>62</v>
      </c>
      <c r="AL66" s="28">
        <v>53265</v>
      </c>
      <c r="AM66" s="30">
        <v>89</v>
      </c>
      <c r="AN66" s="29">
        <v>0.70460122699386507</v>
      </c>
      <c r="AO66" s="29">
        <v>4.8159509202453987E-2</v>
      </c>
      <c r="AP66" s="29">
        <v>0.39723926380368096</v>
      </c>
      <c r="AQ66" s="29">
        <v>0.28607977671822304</v>
      </c>
      <c r="AR66" s="31">
        <v>0.11600000000000001</v>
      </c>
      <c r="AS66" s="31">
        <v>0.106</v>
      </c>
      <c r="AT66" s="31">
        <v>5.5E-2</v>
      </c>
      <c r="AU66" s="32">
        <v>112</v>
      </c>
      <c r="AV66" s="31">
        <v>0.96499999999999997</v>
      </c>
      <c r="AW66" s="14">
        <v>86.318529858474136</v>
      </c>
      <c r="AX66" s="12">
        <v>0.2349128675605256</v>
      </c>
      <c r="AY66">
        <v>67</v>
      </c>
      <c r="AZ66">
        <f t="shared" si="24"/>
        <v>-5</v>
      </c>
      <c r="BA66" s="37">
        <f t="shared" si="25"/>
        <v>-23</v>
      </c>
    </row>
    <row r="67" spans="1:53" ht="14" x14ac:dyDescent="0.3">
      <c r="A67" s="24" t="s">
        <v>26</v>
      </c>
      <c r="B67" s="24" t="s">
        <v>636</v>
      </c>
      <c r="C67" s="24" t="s">
        <v>637</v>
      </c>
      <c r="D67" s="24" t="s">
        <v>26</v>
      </c>
      <c r="E67" s="25">
        <v>284</v>
      </c>
      <c r="F67" s="26">
        <v>279</v>
      </c>
      <c r="G67" s="27">
        <f t="shared" si="13"/>
        <v>-1.7605633802816902E-2</v>
      </c>
      <c r="H67" s="28">
        <v>108.8333333333333</v>
      </c>
      <c r="I67" s="28">
        <v>115.7622199374544</v>
      </c>
      <c r="J67" s="28">
        <v>119.5137976346911</v>
      </c>
      <c r="K67" s="28">
        <v>118.48780487804871</v>
      </c>
      <c r="L67" s="28">
        <v>112.483473152019</v>
      </c>
      <c r="M67" s="28">
        <v>94.273743016759695</v>
      </c>
      <c r="N67" s="28">
        <v>80.537313432835802</v>
      </c>
      <c r="O67" s="28">
        <v>80.635838150289004</v>
      </c>
      <c r="P67" s="28">
        <v>65.270935960591103</v>
      </c>
      <c r="Q67" s="28">
        <v>70.811855670103</v>
      </c>
      <c r="R67" s="28">
        <v>89.018799084119706</v>
      </c>
      <c r="S67" s="28">
        <v>96.924858510800163</v>
      </c>
      <c r="T67" s="28">
        <v>104.99991135694775</v>
      </c>
      <c r="U67" s="28">
        <v>112.36702127659569</v>
      </c>
      <c r="V67" s="28">
        <v>115.2663934426229</v>
      </c>
      <c r="W67" s="28">
        <f t="shared" si="14"/>
        <v>115.64928894588189</v>
      </c>
      <c r="X67" s="28">
        <f t="shared" si="15"/>
        <v>-0.38289550325899313</v>
      </c>
      <c r="Y67" s="29">
        <v>5.7000000000000002E-2</v>
      </c>
      <c r="Z67" s="29">
        <v>0.14000000000000001</v>
      </c>
      <c r="AA67" s="29">
        <v>7.1999999999999995E-2</v>
      </c>
      <c r="AB67" s="30">
        <v>49</v>
      </c>
      <c r="AC67" s="29">
        <v>0.99</v>
      </c>
      <c r="AD67" s="28">
        <f t="shared" si="16"/>
        <v>100.82764755711582</v>
      </c>
      <c r="AE67" s="29">
        <f t="shared" si="17"/>
        <v>0.14320224893998404</v>
      </c>
      <c r="AF67" s="30">
        <f t="shared" si="18"/>
        <v>40</v>
      </c>
      <c r="AG67" s="30">
        <f t="shared" si="19"/>
        <v>61</v>
      </c>
      <c r="AH67" s="30">
        <f t="shared" si="20"/>
        <v>80</v>
      </c>
      <c r="AI67" s="30">
        <f t="shared" si="21"/>
        <v>10</v>
      </c>
      <c r="AJ67" s="30">
        <f t="shared" si="22"/>
        <v>191</v>
      </c>
      <c r="AK67" s="30">
        <f t="shared" si="23"/>
        <v>64</v>
      </c>
      <c r="AL67" s="28">
        <v>45820</v>
      </c>
      <c r="AM67" s="30">
        <v>100</v>
      </c>
      <c r="AN67" s="29">
        <v>0.58538610572931082</v>
      </c>
      <c r="AO67" s="29">
        <v>0.21477996125103793</v>
      </c>
      <c r="AP67" s="29">
        <v>0.4806255189593136</v>
      </c>
      <c r="AQ67" s="29">
        <v>0.21711899791231734</v>
      </c>
      <c r="AR67" s="31">
        <v>9.1999999999999998E-2</v>
      </c>
      <c r="AS67" s="31">
        <v>0.13</v>
      </c>
      <c r="AT67" s="31">
        <v>0.13700000000000001</v>
      </c>
      <c r="AU67" s="32">
        <v>54</v>
      </c>
      <c r="AV67" s="31">
        <v>0.97899999999999998</v>
      </c>
      <c r="AW67" s="14">
        <v>90.438856155492644</v>
      </c>
      <c r="AX67" s="12">
        <v>0.2424639812272911</v>
      </c>
      <c r="AY67">
        <v>36</v>
      </c>
      <c r="AZ67">
        <f t="shared" si="24"/>
        <v>28</v>
      </c>
      <c r="BA67" s="37">
        <f t="shared" si="25"/>
        <v>-5</v>
      </c>
    </row>
    <row r="68" spans="1:53" ht="14" x14ac:dyDescent="0.3">
      <c r="A68" s="7" t="s">
        <v>148</v>
      </c>
      <c r="B68" s="7" t="s">
        <v>642</v>
      </c>
      <c r="C68" s="7" t="s">
        <v>643</v>
      </c>
      <c r="D68" s="7" t="s">
        <v>148</v>
      </c>
      <c r="E68" s="20">
        <v>1352</v>
      </c>
      <c r="F68" s="19">
        <v>1296</v>
      </c>
      <c r="G68" s="21">
        <f t="shared" ref="G68:G99" si="26">(F68-E68)/E68</f>
        <v>-4.142011834319527E-2</v>
      </c>
      <c r="H68" s="13">
        <v>118.21013189555609</v>
      </c>
      <c r="I68" s="13">
        <v>125.440481306403</v>
      </c>
      <c r="J68" s="13">
        <v>130.36300908675065</v>
      </c>
      <c r="K68" s="13">
        <v>130.31914893617019</v>
      </c>
      <c r="L68" s="13">
        <v>124.95994873438001</v>
      </c>
      <c r="M68" s="13">
        <v>115.052196262631</v>
      </c>
      <c r="N68" s="13">
        <v>102.97506478783365</v>
      </c>
      <c r="O68" s="13">
        <v>99.102927289896101</v>
      </c>
      <c r="P68" s="13">
        <v>91.506335053965202</v>
      </c>
      <c r="Q68" s="13">
        <v>94.827586206896498</v>
      </c>
      <c r="R68" s="13">
        <v>106.4718732932823</v>
      </c>
      <c r="S68" s="13">
        <v>112.719298245614</v>
      </c>
      <c r="T68" s="13">
        <v>116.62190034742551</v>
      </c>
      <c r="U68" s="13">
        <v>122.40027179526905</v>
      </c>
      <c r="V68" s="13">
        <v>129.95075747690373</v>
      </c>
      <c r="W68" s="13">
        <f t="shared" ref="W68:W99" si="27">AVERAGE(H68:K68)</f>
        <v>126.08319280621998</v>
      </c>
      <c r="X68" s="13">
        <f t="shared" ref="X68:X99" si="28">V68-W68</f>
        <v>3.8675646706837483</v>
      </c>
      <c r="Y68" s="12">
        <v>0.20699999999999999</v>
      </c>
      <c r="Z68" s="12">
        <v>0.24099999999999999</v>
      </c>
      <c r="AA68" s="12">
        <v>3.1E-2</v>
      </c>
      <c r="AB68">
        <v>59</v>
      </c>
      <c r="AC68" s="12">
        <v>0.98399999999999999</v>
      </c>
      <c r="AD68" s="13">
        <f t="shared" ref="AD68:AD99" si="29">AVERAGE(R68:U68)</f>
        <v>114.55333592039773</v>
      </c>
      <c r="AE68" s="12">
        <f t="shared" ref="AE68:AE99" si="30">(V68-AD68)/AD68</f>
        <v>0.13441268587067215</v>
      </c>
      <c r="AF68">
        <f t="shared" ref="AF68:AF99" si="31">RANK(AE68, $AE$4:$AE$106, 1)</f>
        <v>27</v>
      </c>
      <c r="AG68">
        <f t="shared" ref="AG68:AG99" si="32">RANK(AB68, $AB$4:$AB$106, 0)</f>
        <v>39</v>
      </c>
      <c r="AH68">
        <f t="shared" ref="AH68:AH99" si="33">RANK(AC68, $AC$4:$AC$106, 1)</f>
        <v>52</v>
      </c>
      <c r="AI68">
        <f t="shared" ref="AI68:AI99" si="34">RANK(AA68, $AA$4:$AA$106, 0)</f>
        <v>68</v>
      </c>
      <c r="AJ68">
        <f t="shared" ref="AJ68:AJ99" si="35">SUM(AF68:AI68)</f>
        <v>186</v>
      </c>
      <c r="AK68">
        <f t="shared" ref="AK68:AK99" si="36">RANK(AJ68,AJ$3:AJ$106,0)</f>
        <v>65</v>
      </c>
      <c r="AL68" s="13">
        <v>95130</v>
      </c>
      <c r="AM68">
        <v>18</v>
      </c>
      <c r="AN68" s="12">
        <v>0.89844348047971423</v>
      </c>
      <c r="AO68" s="12">
        <v>3.1283490686399594E-2</v>
      </c>
      <c r="AP68" s="12">
        <v>0.12452156162286297</v>
      </c>
      <c r="AQ68" s="12">
        <v>0.3005188421627526</v>
      </c>
      <c r="AR68" s="31">
        <v>0.17899999999999999</v>
      </c>
      <c r="AS68" s="31">
        <v>0.23200000000000001</v>
      </c>
      <c r="AT68" s="31">
        <v>0.05</v>
      </c>
      <c r="AU68" s="32">
        <v>60</v>
      </c>
      <c r="AV68" s="31">
        <v>0.97899999999999998</v>
      </c>
      <c r="AW68" s="14">
        <v>107.66016452330456</v>
      </c>
      <c r="AX68" s="12">
        <v>0.13670956637867049</v>
      </c>
      <c r="AY68">
        <v>42</v>
      </c>
      <c r="AZ68">
        <f t="shared" ref="AZ68:AZ99" si="37">AK68-AY68</f>
        <v>23</v>
      </c>
      <c r="BA68" s="37">
        <f t="shared" ref="BA68:BA99" si="38">AB68-AU68</f>
        <v>-1</v>
      </c>
    </row>
    <row r="69" spans="1:53" ht="14" x14ac:dyDescent="0.3">
      <c r="A69" s="7" t="s">
        <v>49</v>
      </c>
      <c r="B69" s="7" t="s">
        <v>802</v>
      </c>
      <c r="C69" s="7" t="s">
        <v>803</v>
      </c>
      <c r="D69" s="7" t="s">
        <v>49</v>
      </c>
      <c r="E69" s="20">
        <v>273</v>
      </c>
      <c r="F69" s="19">
        <v>317</v>
      </c>
      <c r="G69" s="21">
        <f t="shared" si="26"/>
        <v>0.16117216117216118</v>
      </c>
      <c r="H69" s="13">
        <v>121.705813996328</v>
      </c>
      <c r="I69" s="13">
        <v>128.95147119625136</v>
      </c>
      <c r="J69" s="13">
        <v>121.6885634288175</v>
      </c>
      <c r="K69" s="13">
        <v>127.2727272727272</v>
      </c>
      <c r="L69" s="13">
        <v>114.37499999999994</v>
      </c>
      <c r="M69" s="13">
        <v>95.160516813360346</v>
      </c>
      <c r="N69" s="13">
        <v>73.831217263065042</v>
      </c>
      <c r="O69" s="13">
        <v>68.263442367023899</v>
      </c>
      <c r="P69" s="13">
        <v>63.660477453580903</v>
      </c>
      <c r="Q69" s="13">
        <v>65.354838709677395</v>
      </c>
      <c r="R69" s="13">
        <v>73.457095352588794</v>
      </c>
      <c r="S69" s="13">
        <v>82.8125</v>
      </c>
      <c r="T69" s="13">
        <v>92.365967365967293</v>
      </c>
      <c r="U69" s="13">
        <v>97.319474835886197</v>
      </c>
      <c r="V69" s="13">
        <v>105.7102855677154</v>
      </c>
      <c r="W69" s="13">
        <f t="shared" si="27"/>
        <v>124.90464397353101</v>
      </c>
      <c r="X69" s="13">
        <f t="shared" si="28"/>
        <v>-19.194358405815606</v>
      </c>
      <c r="Y69" s="12">
        <v>0.14199999999999999</v>
      </c>
      <c r="Z69" s="12">
        <v>0.155</v>
      </c>
      <c r="AA69" s="12">
        <v>6.6000000000000003E-2</v>
      </c>
      <c r="AB69">
        <v>62</v>
      </c>
      <c r="AC69" s="12">
        <v>0.98199999999999998</v>
      </c>
      <c r="AD69" s="13">
        <f t="shared" si="29"/>
        <v>86.488759388610575</v>
      </c>
      <c r="AE69" s="12">
        <f t="shared" si="30"/>
        <v>0.22224305580264861</v>
      </c>
      <c r="AF69">
        <f t="shared" si="31"/>
        <v>97</v>
      </c>
      <c r="AG69">
        <f t="shared" si="32"/>
        <v>33</v>
      </c>
      <c r="AH69">
        <f t="shared" si="33"/>
        <v>41</v>
      </c>
      <c r="AI69">
        <f t="shared" si="34"/>
        <v>14</v>
      </c>
      <c r="AJ69">
        <f t="shared" si="35"/>
        <v>185</v>
      </c>
      <c r="AK69">
        <f t="shared" si="36"/>
        <v>66</v>
      </c>
      <c r="AL69" s="13">
        <v>43630</v>
      </c>
      <c r="AM69">
        <v>102</v>
      </c>
      <c r="AN69" s="12">
        <v>0.66984615384615387</v>
      </c>
      <c r="AO69" s="12">
        <v>0.15507692307692308</v>
      </c>
      <c r="AP69" s="12">
        <v>0.35415384615384615</v>
      </c>
      <c r="AQ69" s="12">
        <v>0.25313253012048192</v>
      </c>
      <c r="AR69" s="31">
        <v>8.7999999999999995E-2</v>
      </c>
      <c r="AS69" s="31">
        <v>0.106</v>
      </c>
      <c r="AT69" s="31">
        <v>0.10299999999999999</v>
      </c>
      <c r="AU69" s="32">
        <v>61</v>
      </c>
      <c r="AV69" s="31">
        <v>0.96699999999999997</v>
      </c>
      <c r="AW69" s="14">
        <v>78.49760035705836</v>
      </c>
      <c r="AX69" s="12">
        <v>0.23776486937750199</v>
      </c>
      <c r="AY69">
        <v>67</v>
      </c>
      <c r="AZ69">
        <f t="shared" si="37"/>
        <v>-1</v>
      </c>
      <c r="BA69" s="37">
        <f t="shared" si="38"/>
        <v>1</v>
      </c>
    </row>
    <row r="70" spans="1:53" ht="14" x14ac:dyDescent="0.3">
      <c r="A70" s="7" t="s">
        <v>60</v>
      </c>
      <c r="B70" s="7" t="s">
        <v>668</v>
      </c>
      <c r="C70" s="7" t="s">
        <v>669</v>
      </c>
      <c r="D70" s="7" t="s">
        <v>60</v>
      </c>
      <c r="E70" s="20">
        <v>525</v>
      </c>
      <c r="F70" s="19">
        <v>540</v>
      </c>
      <c r="G70" s="21">
        <f t="shared" si="26"/>
        <v>2.8571428571428571E-2</v>
      </c>
      <c r="H70" s="13">
        <v>120.3287812869266</v>
      </c>
      <c r="I70" s="13">
        <v>128.93323100537219</v>
      </c>
      <c r="J70" s="13">
        <v>134.21883497492291</v>
      </c>
      <c r="K70" s="13">
        <v>132.12435233160619</v>
      </c>
      <c r="L70" s="13">
        <v>125.9079903147699</v>
      </c>
      <c r="M70" s="13">
        <v>116.06640405177259</v>
      </c>
      <c r="N70" s="13">
        <v>103.030303030303</v>
      </c>
      <c r="O70" s="13">
        <v>96.663000233900846</v>
      </c>
      <c r="P70" s="13">
        <v>89.366539956952039</v>
      </c>
      <c r="Q70" s="13">
        <v>96.160325162044501</v>
      </c>
      <c r="R70" s="13">
        <v>109.2896174863387</v>
      </c>
      <c r="S70" s="13">
        <v>113.8297872340425</v>
      </c>
      <c r="T70" s="13">
        <v>115.7840083073727</v>
      </c>
      <c r="U70" s="13">
        <v>122.075908383293</v>
      </c>
      <c r="V70" s="13">
        <v>128.17460317460311</v>
      </c>
      <c r="W70" s="13">
        <f t="shared" si="27"/>
        <v>128.90129989970697</v>
      </c>
      <c r="X70" s="13">
        <f t="shared" si="28"/>
        <v>-0.72669672510386363</v>
      </c>
      <c r="Y70" s="12">
        <v>0.156</v>
      </c>
      <c r="Z70" s="12">
        <v>0.33500000000000002</v>
      </c>
      <c r="AA70" s="12">
        <v>2.5999999999999999E-2</v>
      </c>
      <c r="AB70">
        <v>55</v>
      </c>
      <c r="AC70" s="12">
        <v>0.98299999999999998</v>
      </c>
      <c r="AD70" s="13">
        <f t="shared" si="29"/>
        <v>115.24483035276172</v>
      </c>
      <c r="AE70" s="12">
        <f t="shared" si="30"/>
        <v>0.11219395075912431</v>
      </c>
      <c r="AF70">
        <f t="shared" si="31"/>
        <v>10</v>
      </c>
      <c r="AG70">
        <f t="shared" si="32"/>
        <v>47</v>
      </c>
      <c r="AH70">
        <f t="shared" si="33"/>
        <v>48</v>
      </c>
      <c r="AI70">
        <f t="shared" si="34"/>
        <v>78</v>
      </c>
      <c r="AJ70">
        <f t="shared" si="35"/>
        <v>183</v>
      </c>
      <c r="AK70">
        <f t="shared" si="36"/>
        <v>67</v>
      </c>
      <c r="AL70" s="13">
        <v>75828</v>
      </c>
      <c r="AM70">
        <v>48</v>
      </c>
      <c r="AN70" s="12">
        <v>0.7116820377689943</v>
      </c>
      <c r="AO70" s="12">
        <v>0.14251207729468598</v>
      </c>
      <c r="AP70" s="12">
        <v>0.3214756258234519</v>
      </c>
      <c r="AQ70" s="12">
        <v>0.27846191485891369</v>
      </c>
      <c r="AR70" s="31">
        <v>0.13700000000000001</v>
      </c>
      <c r="AS70" s="31">
        <v>0.33900000000000002</v>
      </c>
      <c r="AT70" s="31">
        <v>6.5000000000000002E-2</v>
      </c>
      <c r="AU70" s="32">
        <v>68</v>
      </c>
      <c r="AV70" s="31">
        <v>0.98</v>
      </c>
      <c r="AW70" s="14">
        <v>108.7659345474496</v>
      </c>
      <c r="AX70" s="12">
        <v>0.1233338051678097</v>
      </c>
      <c r="AY70">
        <v>62</v>
      </c>
      <c r="AZ70">
        <f t="shared" si="37"/>
        <v>5</v>
      </c>
      <c r="BA70" s="37">
        <f t="shared" si="38"/>
        <v>-13</v>
      </c>
    </row>
    <row r="71" spans="1:53" ht="14" x14ac:dyDescent="0.3">
      <c r="A71" s="7" t="s">
        <v>335</v>
      </c>
      <c r="B71" s="7" t="s">
        <v>812</v>
      </c>
      <c r="C71" s="7" t="s">
        <v>813</v>
      </c>
      <c r="D71" s="7" t="s">
        <v>335</v>
      </c>
      <c r="E71" s="20">
        <v>325</v>
      </c>
      <c r="F71" s="19">
        <v>348</v>
      </c>
      <c r="G71" s="21">
        <f t="shared" si="26"/>
        <v>7.0769230769230765E-2</v>
      </c>
      <c r="H71" s="13">
        <v>130.14152657544724</v>
      </c>
      <c r="I71" s="13">
        <v>142.92412788348884</v>
      </c>
      <c r="J71" s="13">
        <v>140.88144453073656</v>
      </c>
      <c r="K71" s="13">
        <v>130.3779069767441</v>
      </c>
      <c r="L71" s="13">
        <v>119.08702828179565</v>
      </c>
      <c r="M71" s="13">
        <v>100.42648462503035</v>
      </c>
      <c r="N71" s="13">
        <v>78.762755102040799</v>
      </c>
      <c r="O71" s="13">
        <v>78.828828828828804</v>
      </c>
      <c r="P71" s="13">
        <v>67.368421052631504</v>
      </c>
      <c r="Q71" s="13">
        <v>77.700819934661411</v>
      </c>
      <c r="R71" s="13">
        <v>84.683190215977049</v>
      </c>
      <c r="S71" s="13">
        <v>90.909090909090907</v>
      </c>
      <c r="T71" s="13">
        <v>100.1838235294117</v>
      </c>
      <c r="U71" s="13">
        <v>107.0081549439347</v>
      </c>
      <c r="V71" s="13">
        <v>112.16191237739631</v>
      </c>
      <c r="W71" s="13">
        <f t="shared" si="27"/>
        <v>136.08125149160418</v>
      </c>
      <c r="X71" s="13">
        <f t="shared" si="28"/>
        <v>-23.919339114207872</v>
      </c>
      <c r="Y71" s="12">
        <v>0.21299999999999999</v>
      </c>
      <c r="Z71" s="12">
        <v>7.1999999999999995E-2</v>
      </c>
      <c r="AA71" s="12">
        <v>5.1999999999999998E-2</v>
      </c>
      <c r="AB71">
        <v>59</v>
      </c>
      <c r="AC71" s="12">
        <v>0.98399999999999999</v>
      </c>
      <c r="AD71" s="13">
        <f t="shared" si="29"/>
        <v>95.696064899603584</v>
      </c>
      <c r="AE71" s="12">
        <f t="shared" si="30"/>
        <v>0.17206399756423976</v>
      </c>
      <c r="AF71">
        <f t="shared" si="31"/>
        <v>66</v>
      </c>
      <c r="AG71">
        <f t="shared" si="32"/>
        <v>39</v>
      </c>
      <c r="AH71">
        <f t="shared" si="33"/>
        <v>52</v>
      </c>
      <c r="AI71">
        <f t="shared" si="34"/>
        <v>24</v>
      </c>
      <c r="AJ71">
        <f t="shared" si="35"/>
        <v>181</v>
      </c>
      <c r="AK71">
        <f t="shared" si="36"/>
        <v>68</v>
      </c>
      <c r="AL71">
        <v>61250</v>
      </c>
      <c r="AM71">
        <v>78</v>
      </c>
      <c r="AN71" s="12">
        <v>0.7876787678767877</v>
      </c>
      <c r="AO71" s="12">
        <v>0.1617161716171617</v>
      </c>
      <c r="AP71" s="12">
        <v>0.28327832783278328</v>
      </c>
      <c r="AQ71" s="12">
        <v>0.34034090909090908</v>
      </c>
      <c r="AR71" s="31">
        <v>0.14199999999999999</v>
      </c>
      <c r="AS71" s="31">
        <v>9.1999999999999998E-2</v>
      </c>
      <c r="AT71" s="31">
        <v>9.8000000000000004E-2</v>
      </c>
      <c r="AU71" s="32">
        <v>67</v>
      </c>
      <c r="AV71" s="31">
        <v>0.97199999999999998</v>
      </c>
      <c r="AW71" s="14">
        <v>88.369231147285262</v>
      </c>
      <c r="AX71" s="12">
        <v>0.2109209682449753</v>
      </c>
      <c r="AY71">
        <v>64</v>
      </c>
      <c r="AZ71">
        <f t="shared" si="37"/>
        <v>4</v>
      </c>
      <c r="BA71" s="37">
        <f t="shared" si="38"/>
        <v>-8</v>
      </c>
    </row>
    <row r="72" spans="1:53" ht="14" x14ac:dyDescent="0.3">
      <c r="A72" s="7" t="s">
        <v>58</v>
      </c>
      <c r="B72" s="7" t="s">
        <v>658</v>
      </c>
      <c r="C72" s="7" t="s">
        <v>659</v>
      </c>
      <c r="D72" s="7" t="s">
        <v>58</v>
      </c>
      <c r="E72" s="20">
        <v>522</v>
      </c>
      <c r="F72" s="19">
        <v>544</v>
      </c>
      <c r="G72" s="21">
        <f t="shared" si="26"/>
        <v>4.2145593869731802E-2</v>
      </c>
      <c r="H72" s="13">
        <v>131.50454260651625</v>
      </c>
      <c r="I72" s="13">
        <v>141.1596385542168</v>
      </c>
      <c r="J72" s="13">
        <v>144.46969696969691</v>
      </c>
      <c r="K72" s="13">
        <v>147.8571428571428</v>
      </c>
      <c r="L72" s="13">
        <v>142.34875444839849</v>
      </c>
      <c r="M72" s="13">
        <v>137.4159192825112</v>
      </c>
      <c r="N72" s="13">
        <v>126.551724137931</v>
      </c>
      <c r="O72" s="13">
        <v>120.1764899096148</v>
      </c>
      <c r="P72" s="13">
        <v>115.419708029197</v>
      </c>
      <c r="Q72" s="13">
        <v>115.20354716119215</v>
      </c>
      <c r="R72" s="13">
        <v>125.197680548234</v>
      </c>
      <c r="S72" s="13">
        <v>129.83540892870144</v>
      </c>
      <c r="T72" s="13">
        <v>133.20284780578896</v>
      </c>
      <c r="U72" s="13">
        <v>137.83046361554693</v>
      </c>
      <c r="V72" s="13">
        <v>146.84287812041109</v>
      </c>
      <c r="W72" s="13">
        <f t="shared" si="27"/>
        <v>141.24775524689318</v>
      </c>
      <c r="X72" s="13">
        <f t="shared" si="28"/>
        <v>5.5951228735179086</v>
      </c>
      <c r="Y72" s="12">
        <v>6.8000000000000005E-2</v>
      </c>
      <c r="Z72" s="12">
        <v>0.36799999999999999</v>
      </c>
      <c r="AA72" s="12">
        <v>1.7999999999999999E-2</v>
      </c>
      <c r="AB72">
        <v>55</v>
      </c>
      <c r="AC72" s="12">
        <v>0.97699999999999998</v>
      </c>
      <c r="AD72" s="13">
        <f t="shared" si="29"/>
        <v>131.51660022456784</v>
      </c>
      <c r="AE72" s="12">
        <f t="shared" si="30"/>
        <v>0.11653493072108959</v>
      </c>
      <c r="AF72">
        <f t="shared" si="31"/>
        <v>16</v>
      </c>
      <c r="AG72">
        <f t="shared" si="32"/>
        <v>47</v>
      </c>
      <c r="AH72">
        <f t="shared" si="33"/>
        <v>21</v>
      </c>
      <c r="AI72">
        <f t="shared" si="34"/>
        <v>95</v>
      </c>
      <c r="AJ72">
        <f t="shared" si="35"/>
        <v>179</v>
      </c>
      <c r="AK72">
        <f t="shared" si="36"/>
        <v>69</v>
      </c>
      <c r="AL72" s="13">
        <v>110569</v>
      </c>
      <c r="AM72">
        <v>7</v>
      </c>
      <c r="AN72" s="12">
        <v>0.90027573529411764</v>
      </c>
      <c r="AO72" s="12">
        <v>6.6176470588235295E-2</v>
      </c>
      <c r="AP72" s="12">
        <v>0.138671875</v>
      </c>
      <c r="AQ72" s="12">
        <v>0.28395465891885258</v>
      </c>
      <c r="AR72" s="31">
        <v>7.4999999999999997E-2</v>
      </c>
      <c r="AS72" s="31">
        <v>0.36499999999999999</v>
      </c>
      <c r="AT72" s="31">
        <v>4.5999999999999999E-2</v>
      </c>
      <c r="AU72" s="32">
        <v>75</v>
      </c>
      <c r="AV72" s="31">
        <v>0.97299999999999998</v>
      </c>
      <c r="AW72" s="14">
        <v>125.85987111097914</v>
      </c>
      <c r="AX72" s="12">
        <v>9.5110478017354005E-2</v>
      </c>
      <c r="AY72">
        <v>81</v>
      </c>
      <c r="AZ72">
        <f t="shared" si="37"/>
        <v>-12</v>
      </c>
      <c r="BA72" s="37">
        <f t="shared" si="38"/>
        <v>-20</v>
      </c>
    </row>
    <row r="73" spans="1:53" ht="14" x14ac:dyDescent="0.3">
      <c r="A73" s="7" t="s">
        <v>212</v>
      </c>
      <c r="B73" s="7" t="s">
        <v>796</v>
      </c>
      <c r="C73" s="7" t="s">
        <v>797</v>
      </c>
      <c r="D73" s="7" t="s">
        <v>212</v>
      </c>
      <c r="E73" s="20">
        <v>268</v>
      </c>
      <c r="F73" s="19">
        <v>262</v>
      </c>
      <c r="G73" s="21">
        <f t="shared" si="26"/>
        <v>-2.2388059701492536E-2</v>
      </c>
      <c r="H73" s="13">
        <v>136.36590121317155</v>
      </c>
      <c r="I73" s="13">
        <v>135.04504504504499</v>
      </c>
      <c r="J73" s="13">
        <v>133.33756991104386</v>
      </c>
      <c r="K73" s="13">
        <v>125.124254473161</v>
      </c>
      <c r="L73" s="13">
        <v>110.84905660377351</v>
      </c>
      <c r="M73" s="13">
        <v>93.570984359622855</v>
      </c>
      <c r="N73" s="13">
        <v>80.134378147029153</v>
      </c>
      <c r="O73" s="13">
        <v>78.64993635590055</v>
      </c>
      <c r="P73" s="13">
        <v>65.770724597558853</v>
      </c>
      <c r="Q73" s="13">
        <v>70.190659231588199</v>
      </c>
      <c r="R73" s="13">
        <v>83.3333333333333</v>
      </c>
      <c r="S73" s="13">
        <v>91.607000795544906</v>
      </c>
      <c r="T73" s="13">
        <v>94.867582708529753</v>
      </c>
      <c r="U73" s="13">
        <v>105.34546834609125</v>
      </c>
      <c r="V73" s="13">
        <v>111.49478207489256</v>
      </c>
      <c r="W73" s="13">
        <f t="shared" si="27"/>
        <v>132.46819266060535</v>
      </c>
      <c r="X73" s="13">
        <f t="shared" si="28"/>
        <v>-20.973410585712799</v>
      </c>
      <c r="Y73" s="12">
        <v>9.9000000000000005E-2</v>
      </c>
      <c r="Z73" s="12">
        <v>6.5000000000000002E-2</v>
      </c>
      <c r="AA73" s="12">
        <v>4.5999999999999999E-2</v>
      </c>
      <c r="AB73">
        <v>61</v>
      </c>
      <c r="AC73" s="12">
        <v>0.97899999999999998</v>
      </c>
      <c r="AD73" s="13">
        <f t="shared" si="29"/>
        <v>93.788346295874803</v>
      </c>
      <c r="AE73" s="12">
        <f t="shared" si="30"/>
        <v>0.18879142748886013</v>
      </c>
      <c r="AF73">
        <f t="shared" si="31"/>
        <v>79</v>
      </c>
      <c r="AG73">
        <f t="shared" si="32"/>
        <v>35</v>
      </c>
      <c r="AH73">
        <f t="shared" si="33"/>
        <v>27</v>
      </c>
      <c r="AI73">
        <f t="shared" si="34"/>
        <v>33</v>
      </c>
      <c r="AJ73">
        <f t="shared" si="35"/>
        <v>174</v>
      </c>
      <c r="AK73">
        <f t="shared" si="36"/>
        <v>70</v>
      </c>
      <c r="AL73" s="13">
        <v>67122</v>
      </c>
      <c r="AM73">
        <v>61</v>
      </c>
      <c r="AN73" s="12">
        <v>0.82904608788853162</v>
      </c>
      <c r="AO73" s="12">
        <v>6.4308681672025719E-2</v>
      </c>
      <c r="AP73" s="12">
        <v>0.1862272240085745</v>
      </c>
      <c r="AQ73" s="12">
        <v>0.2655384006334125</v>
      </c>
      <c r="AR73" s="31">
        <v>0.17899999999999999</v>
      </c>
      <c r="AS73" s="31">
        <v>4.4999999999999998E-2</v>
      </c>
      <c r="AT73" s="31">
        <v>0.11899999999999999</v>
      </c>
      <c r="AU73" s="32">
        <v>56</v>
      </c>
      <c r="AV73" s="31">
        <v>0.98</v>
      </c>
      <c r="AW73" s="14">
        <v>84.99964401724904</v>
      </c>
      <c r="AX73" s="12">
        <v>0.23936364162552751</v>
      </c>
      <c r="AY73">
        <v>35</v>
      </c>
      <c r="AZ73">
        <f t="shared" si="37"/>
        <v>35</v>
      </c>
      <c r="BA73" s="37">
        <f t="shared" si="38"/>
        <v>5</v>
      </c>
    </row>
    <row r="74" spans="1:53" ht="14" x14ac:dyDescent="0.3">
      <c r="A74" s="7" t="s">
        <v>128</v>
      </c>
      <c r="B74" s="7" t="s">
        <v>621</v>
      </c>
      <c r="C74" s="7" t="s">
        <v>622</v>
      </c>
      <c r="D74" s="7" t="s">
        <v>128</v>
      </c>
      <c r="E74" s="20">
        <v>271</v>
      </c>
      <c r="F74" s="19">
        <v>274</v>
      </c>
      <c r="G74" s="21">
        <f t="shared" si="26"/>
        <v>1.107011070110701E-2</v>
      </c>
      <c r="H74" s="13">
        <v>121.6842105263157</v>
      </c>
      <c r="I74" s="13">
        <v>123.4906695938529</v>
      </c>
      <c r="J74" s="13">
        <v>125.08442143178745</v>
      </c>
      <c r="K74" s="13">
        <v>127.99740420008931</v>
      </c>
      <c r="L74" s="13">
        <v>132.48711340206185</v>
      </c>
      <c r="M74" s="13">
        <v>114.6010893417003</v>
      </c>
      <c r="N74" s="13">
        <v>106.2091503267973</v>
      </c>
      <c r="O74" s="13">
        <v>97.183098591549196</v>
      </c>
      <c r="P74" s="13">
        <v>88.448566610455302</v>
      </c>
      <c r="Q74" s="13">
        <v>97.494769830397843</v>
      </c>
      <c r="R74" s="13">
        <v>109.85864432373285</v>
      </c>
      <c r="S74" s="13">
        <v>119.98685075608149</v>
      </c>
      <c r="T74" s="13">
        <v>128.72421695951101</v>
      </c>
      <c r="U74" s="13">
        <v>134.60254645560906</v>
      </c>
      <c r="V74" s="13">
        <v>137.51987281399039</v>
      </c>
      <c r="W74" s="13">
        <f t="shared" si="27"/>
        <v>124.56417643801134</v>
      </c>
      <c r="X74" s="13">
        <f t="shared" si="28"/>
        <v>12.955696375979045</v>
      </c>
      <c r="Y74" s="12">
        <v>7.0000000000000001E-3</v>
      </c>
      <c r="Z74" s="12">
        <v>0.48499999999999999</v>
      </c>
      <c r="AA74" s="12">
        <v>6.2E-2</v>
      </c>
      <c r="AB74">
        <v>41</v>
      </c>
      <c r="AC74" s="12">
        <v>0.98499999999999999</v>
      </c>
      <c r="AD74" s="13">
        <f t="shared" si="29"/>
        <v>123.2930646237336</v>
      </c>
      <c r="AE74" s="12">
        <f t="shared" si="30"/>
        <v>0.11539017408379162</v>
      </c>
      <c r="AF74">
        <f t="shared" si="31"/>
        <v>13</v>
      </c>
      <c r="AG74">
        <f t="shared" si="32"/>
        <v>87</v>
      </c>
      <c r="AH74">
        <f t="shared" si="33"/>
        <v>57</v>
      </c>
      <c r="AI74">
        <f t="shared" si="34"/>
        <v>16</v>
      </c>
      <c r="AJ74">
        <f t="shared" si="35"/>
        <v>173</v>
      </c>
      <c r="AK74">
        <f t="shared" si="36"/>
        <v>71</v>
      </c>
      <c r="AL74" s="13">
        <v>50252</v>
      </c>
      <c r="AM74">
        <v>92</v>
      </c>
      <c r="AN74" s="12">
        <v>0.38088677354709422</v>
      </c>
      <c r="AO74" s="12">
        <v>0.40430861723446893</v>
      </c>
      <c r="AP74" s="12">
        <v>0.6540581162324649</v>
      </c>
      <c r="AQ74" s="12">
        <v>0.24421965317919075</v>
      </c>
      <c r="AR74" s="31">
        <v>7.0000000000000001E-3</v>
      </c>
      <c r="AS74" s="31">
        <v>0.40600000000000003</v>
      </c>
      <c r="AT74" s="31">
        <v>7.6999999999999999E-2</v>
      </c>
      <c r="AU74" s="32">
        <v>51</v>
      </c>
      <c r="AV74" s="31">
        <v>0.98</v>
      </c>
      <c r="AW74" s="14">
        <v>114.0161204674308</v>
      </c>
      <c r="AX74" s="12">
        <v>0.18055715195167393</v>
      </c>
      <c r="AY74">
        <v>21</v>
      </c>
      <c r="AZ74">
        <f t="shared" si="37"/>
        <v>50</v>
      </c>
      <c r="BA74" s="37">
        <f t="shared" si="38"/>
        <v>-10</v>
      </c>
    </row>
    <row r="75" spans="1:53" ht="14" x14ac:dyDescent="0.3">
      <c r="A75" s="7" t="s">
        <v>158</v>
      </c>
      <c r="B75" s="7" t="s">
        <v>698</v>
      </c>
      <c r="C75" s="7" t="s">
        <v>699</v>
      </c>
      <c r="D75" s="7" t="s">
        <v>158</v>
      </c>
      <c r="E75" s="20">
        <v>118</v>
      </c>
      <c r="F75" s="19">
        <v>119</v>
      </c>
      <c r="G75" s="21">
        <f t="shared" si="26"/>
        <v>8.4745762711864406E-3</v>
      </c>
      <c r="H75" s="13">
        <v>140.1660618879761</v>
      </c>
      <c r="I75" s="13">
        <v>144.95114006514649</v>
      </c>
      <c r="J75" s="13">
        <v>158.02074261736988</v>
      </c>
      <c r="K75" s="13">
        <v>154.89712785333029</v>
      </c>
      <c r="L75" s="13">
        <v>140.24695313905369</v>
      </c>
      <c r="M75" s="13">
        <v>130.68327154421445</v>
      </c>
      <c r="N75" s="13">
        <v>109.7560975609756</v>
      </c>
      <c r="O75" s="13">
        <v>115.38802476593165</v>
      </c>
      <c r="P75" s="13">
        <v>113.21922603532416</v>
      </c>
      <c r="Q75" s="13">
        <v>112.6530612244897</v>
      </c>
      <c r="R75" s="13">
        <v>122.2222222222222</v>
      </c>
      <c r="S75" s="13">
        <v>133.7792642140468</v>
      </c>
      <c r="T75" s="13">
        <v>133.51498637602171</v>
      </c>
      <c r="U75" s="13">
        <v>144.69284582171935</v>
      </c>
      <c r="V75" s="13">
        <v>159.59545467073207</v>
      </c>
      <c r="W75" s="13">
        <f t="shared" si="27"/>
        <v>149.50876810595571</v>
      </c>
      <c r="X75" s="13">
        <f t="shared" si="28"/>
        <v>10.086686564776357</v>
      </c>
      <c r="Y75" s="12">
        <v>1.7000000000000001E-2</v>
      </c>
      <c r="Z75" s="12">
        <v>0.126</v>
      </c>
      <c r="AA75" s="12">
        <v>3.4000000000000002E-2</v>
      </c>
      <c r="AB75">
        <v>76</v>
      </c>
      <c r="AC75" s="12">
        <v>0.95899999999999996</v>
      </c>
      <c r="AD75" s="13">
        <f t="shared" si="29"/>
        <v>133.55232965850252</v>
      </c>
      <c r="AE75" s="12">
        <f t="shared" si="30"/>
        <v>0.19500315029189411</v>
      </c>
      <c r="AF75">
        <f t="shared" si="31"/>
        <v>83</v>
      </c>
      <c r="AG75">
        <f t="shared" si="32"/>
        <v>18</v>
      </c>
      <c r="AH75">
        <f t="shared" si="33"/>
        <v>6</v>
      </c>
      <c r="AI75">
        <f t="shared" si="34"/>
        <v>63</v>
      </c>
      <c r="AJ75">
        <f t="shared" si="35"/>
        <v>170</v>
      </c>
      <c r="AK75">
        <f t="shared" si="36"/>
        <v>72</v>
      </c>
      <c r="AL75" s="13">
        <v>94258</v>
      </c>
      <c r="AM75">
        <v>20</v>
      </c>
      <c r="AN75" s="12">
        <v>0.90247300592128177</v>
      </c>
      <c r="AO75" s="12">
        <v>6.2695924764890276E-2</v>
      </c>
      <c r="AP75" s="12">
        <v>0.16300940438871472</v>
      </c>
      <c r="AQ75" s="12">
        <v>0.26840855106888362</v>
      </c>
      <c r="AR75" s="31">
        <v>4.2000000000000003E-2</v>
      </c>
      <c r="AS75" s="31">
        <v>0.17799999999999999</v>
      </c>
      <c r="AT75" s="31">
        <v>1.7000000000000001E-2</v>
      </c>
      <c r="AU75" s="32">
        <v>71</v>
      </c>
      <c r="AV75" s="31">
        <v>0.95899999999999996</v>
      </c>
      <c r="AW75" s="14">
        <v>125.5423835091951</v>
      </c>
      <c r="AX75" s="12">
        <v>0.15254180920598504</v>
      </c>
      <c r="AY75">
        <v>69</v>
      </c>
      <c r="AZ75">
        <f t="shared" si="37"/>
        <v>3</v>
      </c>
      <c r="BA75" s="37">
        <f t="shared" si="38"/>
        <v>5</v>
      </c>
    </row>
    <row r="76" spans="1:53" ht="14" x14ac:dyDescent="0.3">
      <c r="A76" s="7" t="s">
        <v>33</v>
      </c>
      <c r="B76" s="7" t="s">
        <v>820</v>
      </c>
      <c r="C76" s="7" t="s">
        <v>821</v>
      </c>
      <c r="D76" s="7" t="s">
        <v>33</v>
      </c>
      <c r="E76" s="20">
        <v>179</v>
      </c>
      <c r="F76" s="19">
        <v>183</v>
      </c>
      <c r="G76" s="21">
        <f t="shared" si="26"/>
        <v>2.23463687150838E-2</v>
      </c>
      <c r="H76" s="13">
        <v>139.1629213483146</v>
      </c>
      <c r="I76" s="13">
        <v>151.11076704954871</v>
      </c>
      <c r="J76" s="13">
        <v>127.27806236717754</v>
      </c>
      <c r="K76" s="13">
        <v>128.63838559814167</v>
      </c>
      <c r="L76" s="13">
        <v>120.03418874369865</v>
      </c>
      <c r="M76" s="13">
        <v>96.208530805687204</v>
      </c>
      <c r="N76" s="13">
        <v>84.159971619642789</v>
      </c>
      <c r="O76" s="13">
        <v>80.2223987291501</v>
      </c>
      <c r="P76" s="13">
        <v>73.348293497547189</v>
      </c>
      <c r="Q76" s="13">
        <v>73.998257839721205</v>
      </c>
      <c r="R76" s="13">
        <v>84.163898117386395</v>
      </c>
      <c r="S76" s="13">
        <v>93.473204812716247</v>
      </c>
      <c r="T76" s="13">
        <v>95.348144233662197</v>
      </c>
      <c r="U76" s="13">
        <v>105.1192842942345</v>
      </c>
      <c r="V76" s="13">
        <v>110.8386075949367</v>
      </c>
      <c r="W76" s="13">
        <f t="shared" si="27"/>
        <v>136.54753409079564</v>
      </c>
      <c r="X76" s="13">
        <f t="shared" si="28"/>
        <v>-25.708926495858933</v>
      </c>
      <c r="Y76" s="12">
        <v>0.13100000000000001</v>
      </c>
      <c r="Z76" s="12">
        <v>4.9000000000000002E-2</v>
      </c>
      <c r="AA76" s="12">
        <v>5.5E-2</v>
      </c>
      <c r="AB76">
        <v>58</v>
      </c>
      <c r="AC76" s="12">
        <v>0.98099999999999998</v>
      </c>
      <c r="AD76" s="13">
        <f t="shared" si="29"/>
        <v>94.526132864499829</v>
      </c>
      <c r="AE76" s="12">
        <f t="shared" si="30"/>
        <v>0.17257105771818979</v>
      </c>
      <c r="AF76">
        <f t="shared" si="31"/>
        <v>67</v>
      </c>
      <c r="AG76">
        <f t="shared" si="32"/>
        <v>42</v>
      </c>
      <c r="AH76">
        <f t="shared" si="33"/>
        <v>36</v>
      </c>
      <c r="AI76">
        <f t="shared" si="34"/>
        <v>22</v>
      </c>
      <c r="AJ76">
        <f t="shared" si="35"/>
        <v>167</v>
      </c>
      <c r="AK76">
        <f t="shared" si="36"/>
        <v>73</v>
      </c>
      <c r="AL76" s="13">
        <v>71964</v>
      </c>
      <c r="AM76">
        <v>50</v>
      </c>
      <c r="AN76" s="12">
        <v>0.87957181088314007</v>
      </c>
      <c r="AO76" s="12">
        <v>2.8991971454058876E-2</v>
      </c>
      <c r="AP76" s="12">
        <v>0.1431757359500446</v>
      </c>
      <c r="AQ76" s="12">
        <v>0.29584673881251827</v>
      </c>
      <c r="AR76" s="31">
        <v>6.0999999999999999E-2</v>
      </c>
      <c r="AS76" s="31">
        <v>3.3000000000000002E-2</v>
      </c>
      <c r="AT76" s="31">
        <v>8.3000000000000004E-2</v>
      </c>
      <c r="AU76" s="32">
        <v>81</v>
      </c>
      <c r="AV76" s="31">
        <v>0.98099999999999998</v>
      </c>
      <c r="AW76" s="14">
        <v>86.745876250871504</v>
      </c>
      <c r="AX76" s="12">
        <v>0.21180727934808785</v>
      </c>
      <c r="AY76">
        <v>39</v>
      </c>
      <c r="AZ76">
        <f t="shared" si="37"/>
        <v>34</v>
      </c>
      <c r="BA76" s="37">
        <f t="shared" si="38"/>
        <v>-23</v>
      </c>
    </row>
    <row r="77" spans="1:53" ht="14" x14ac:dyDescent="0.3">
      <c r="A77" s="7" t="s">
        <v>46</v>
      </c>
      <c r="B77" s="7" t="s">
        <v>787</v>
      </c>
      <c r="C77" s="7" t="s">
        <v>788</v>
      </c>
      <c r="D77" s="7" t="s">
        <v>46</v>
      </c>
      <c r="E77" s="20">
        <v>371</v>
      </c>
      <c r="F77" s="19">
        <v>325</v>
      </c>
      <c r="G77" s="21">
        <f t="shared" si="26"/>
        <v>-0.12398921832884097</v>
      </c>
      <c r="H77" s="13">
        <v>130.4515418502202</v>
      </c>
      <c r="I77" s="13">
        <v>126.31897615131575</v>
      </c>
      <c r="J77" s="13">
        <v>129.94923857868019</v>
      </c>
      <c r="K77" s="13">
        <v>120.69736253911481</v>
      </c>
      <c r="L77" s="13">
        <v>114.8492742835876</v>
      </c>
      <c r="M77" s="13">
        <v>102.73477812177499</v>
      </c>
      <c r="N77" s="13">
        <v>84.372707263389501</v>
      </c>
      <c r="O77" s="13">
        <v>86.170212765957402</v>
      </c>
      <c r="P77" s="13">
        <v>74.678652111537957</v>
      </c>
      <c r="Q77" s="13">
        <v>77.215763924374002</v>
      </c>
      <c r="R77" s="13">
        <v>90.541567895318749</v>
      </c>
      <c r="S77" s="13">
        <v>96.525303269271888</v>
      </c>
      <c r="T77" s="13">
        <v>98.300181611854896</v>
      </c>
      <c r="U77" s="13">
        <v>104.325699745547</v>
      </c>
      <c r="V77" s="13">
        <v>113.3031844733371</v>
      </c>
      <c r="W77" s="13">
        <f t="shared" si="27"/>
        <v>126.85427977983274</v>
      </c>
      <c r="X77" s="13">
        <f t="shared" si="28"/>
        <v>-13.55109530649564</v>
      </c>
      <c r="Y77" s="12">
        <v>6.5000000000000002E-2</v>
      </c>
      <c r="Z77" s="12">
        <v>0.11700000000000001</v>
      </c>
      <c r="AA77" s="12">
        <v>4.5999999999999999E-2</v>
      </c>
      <c r="AB77">
        <v>56</v>
      </c>
      <c r="AC77" s="12">
        <v>0.97899999999999998</v>
      </c>
      <c r="AD77" s="13">
        <f t="shared" si="29"/>
        <v>97.423188130498133</v>
      </c>
      <c r="AE77" s="12">
        <f t="shared" si="30"/>
        <v>0.16300017118684051</v>
      </c>
      <c r="AF77">
        <f t="shared" si="31"/>
        <v>60</v>
      </c>
      <c r="AG77">
        <f t="shared" si="32"/>
        <v>43</v>
      </c>
      <c r="AH77">
        <f t="shared" si="33"/>
        <v>27</v>
      </c>
      <c r="AI77">
        <f t="shared" si="34"/>
        <v>33</v>
      </c>
      <c r="AJ77">
        <f t="shared" si="35"/>
        <v>163</v>
      </c>
      <c r="AK77">
        <f t="shared" si="36"/>
        <v>74</v>
      </c>
      <c r="AL77" s="13">
        <v>63830</v>
      </c>
      <c r="AM77">
        <v>67</v>
      </c>
      <c r="AN77" s="12">
        <v>0.75124207640911422</v>
      </c>
      <c r="AO77" s="12">
        <v>0.11392838787048142</v>
      </c>
      <c r="AP77" s="12">
        <v>0.31797156073325339</v>
      </c>
      <c r="AQ77" s="12">
        <v>0.29371248025276464</v>
      </c>
      <c r="AR77" s="31">
        <v>7.2999999999999995E-2</v>
      </c>
      <c r="AS77" s="31">
        <v>0.108</v>
      </c>
      <c r="AT77" s="31">
        <v>6.8000000000000005E-2</v>
      </c>
      <c r="AU77" s="32">
        <v>66</v>
      </c>
      <c r="AV77" s="31">
        <v>0.97299999999999998</v>
      </c>
      <c r="AW77" s="14">
        <v>90.645704175204884</v>
      </c>
      <c r="AX77" s="12">
        <v>0.15091719673665599</v>
      </c>
      <c r="AY77">
        <v>74</v>
      </c>
      <c r="AZ77">
        <f t="shared" si="37"/>
        <v>0</v>
      </c>
      <c r="BA77" s="37">
        <f t="shared" si="38"/>
        <v>-10</v>
      </c>
    </row>
    <row r="78" spans="1:53" ht="14" x14ac:dyDescent="0.3">
      <c r="A78" s="7" t="s">
        <v>241</v>
      </c>
      <c r="B78" s="7" t="s">
        <v>646</v>
      </c>
      <c r="C78" s="7" t="s">
        <v>647</v>
      </c>
      <c r="D78" s="7" t="s">
        <v>241</v>
      </c>
      <c r="E78" s="20">
        <v>297</v>
      </c>
      <c r="F78" s="19">
        <v>287</v>
      </c>
      <c r="G78" s="21">
        <f t="shared" si="26"/>
        <v>-3.3670033670033669E-2</v>
      </c>
      <c r="H78" s="13">
        <v>102.36715491088356</v>
      </c>
      <c r="I78" s="13">
        <v>109.6875</v>
      </c>
      <c r="J78" s="13">
        <v>112.4016485575121</v>
      </c>
      <c r="K78" s="13">
        <v>105.16308712343789</v>
      </c>
      <c r="L78" s="13">
        <v>107.49396135265701</v>
      </c>
      <c r="M78" s="13">
        <v>101.10497237569059</v>
      </c>
      <c r="N78" s="13">
        <v>89.701628233738248</v>
      </c>
      <c r="O78" s="13">
        <v>90.654952076677304</v>
      </c>
      <c r="P78" s="13">
        <v>80</v>
      </c>
      <c r="Q78" s="13">
        <v>81.424936386768394</v>
      </c>
      <c r="R78" s="13">
        <v>89.442342792756605</v>
      </c>
      <c r="S78" s="13">
        <v>92.418235877106</v>
      </c>
      <c r="T78" s="13">
        <v>100.37442087923401</v>
      </c>
      <c r="U78" s="13">
        <v>103.87827614669865</v>
      </c>
      <c r="V78" s="13">
        <v>114.80214948705419</v>
      </c>
      <c r="W78" s="13">
        <f t="shared" si="27"/>
        <v>107.40484764795839</v>
      </c>
      <c r="X78" s="13">
        <f t="shared" si="28"/>
        <v>7.3973018390958032</v>
      </c>
      <c r="Y78" s="12">
        <v>7.2999999999999995E-2</v>
      </c>
      <c r="Z78" s="12">
        <v>0.14599999999999999</v>
      </c>
      <c r="AA78" s="12">
        <v>3.5000000000000003E-2</v>
      </c>
      <c r="AB78">
        <v>94</v>
      </c>
      <c r="AC78" s="12">
        <v>0.97399999999999998</v>
      </c>
      <c r="AD78" s="13">
        <f t="shared" si="29"/>
        <v>96.528318923948831</v>
      </c>
      <c r="AE78" s="12">
        <f t="shared" si="30"/>
        <v>0.18931056468001534</v>
      </c>
      <c r="AF78">
        <f t="shared" si="31"/>
        <v>80</v>
      </c>
      <c r="AG78">
        <f t="shared" si="32"/>
        <v>8</v>
      </c>
      <c r="AH78">
        <f t="shared" si="33"/>
        <v>14</v>
      </c>
      <c r="AI78">
        <f t="shared" si="34"/>
        <v>60</v>
      </c>
      <c r="AJ78">
        <f t="shared" si="35"/>
        <v>162</v>
      </c>
      <c r="AK78">
        <f t="shared" si="36"/>
        <v>75</v>
      </c>
      <c r="AL78" s="13">
        <v>48936</v>
      </c>
      <c r="AM78">
        <v>95</v>
      </c>
      <c r="AN78" s="12">
        <v>0.63282697295294554</v>
      </c>
      <c r="AO78" s="12">
        <v>0.14116339384957391</v>
      </c>
      <c r="AP78" s="12">
        <v>0.5040755835494628</v>
      </c>
      <c r="AQ78" s="12">
        <v>0.1669866913858174</v>
      </c>
      <c r="AR78" s="31">
        <v>5.3999999999999999E-2</v>
      </c>
      <c r="AS78" s="31">
        <v>0.17199999999999999</v>
      </c>
      <c r="AT78" s="31">
        <v>7.0999999999999994E-2</v>
      </c>
      <c r="AU78" s="32">
        <v>119</v>
      </c>
      <c r="AV78" s="31">
        <v>0.97</v>
      </c>
      <c r="AW78" s="14">
        <v>90.914983983966238</v>
      </c>
      <c r="AX78" s="12">
        <v>0.14258697075741245</v>
      </c>
      <c r="AY78">
        <v>96</v>
      </c>
      <c r="AZ78">
        <f t="shared" si="37"/>
        <v>-21</v>
      </c>
      <c r="BA78" s="37">
        <f t="shared" si="38"/>
        <v>-25</v>
      </c>
    </row>
    <row r="79" spans="1:53" ht="14" x14ac:dyDescent="0.3">
      <c r="A79" s="7" t="s">
        <v>88</v>
      </c>
      <c r="B79" s="7" t="s">
        <v>771</v>
      </c>
      <c r="C79" s="7" t="s">
        <v>772</v>
      </c>
      <c r="D79" s="7" t="s">
        <v>88</v>
      </c>
      <c r="E79" s="20">
        <v>179</v>
      </c>
      <c r="F79" s="19">
        <v>178</v>
      </c>
      <c r="G79" s="21">
        <f t="shared" si="26"/>
        <v>-5.5865921787709499E-3</v>
      </c>
      <c r="H79" s="13">
        <v>130.4347826086956</v>
      </c>
      <c r="I79" s="13">
        <v>136.58539835464558</v>
      </c>
      <c r="J79" s="13">
        <v>143.28153564899449</v>
      </c>
      <c r="K79" s="13">
        <v>141.18894830659531</v>
      </c>
      <c r="L79" s="13">
        <v>129.78665351742271</v>
      </c>
      <c r="M79" s="13">
        <v>105.8076894051537</v>
      </c>
      <c r="N79" s="13">
        <v>88.765714842607906</v>
      </c>
      <c r="O79" s="13">
        <v>83.093922651933696</v>
      </c>
      <c r="P79" s="13">
        <v>82.692307692307594</v>
      </c>
      <c r="Q79" s="13">
        <v>84.643605870020906</v>
      </c>
      <c r="R79" s="13">
        <v>95.953757225433506</v>
      </c>
      <c r="S79" s="13">
        <v>102.23048327137541</v>
      </c>
      <c r="T79" s="13">
        <v>105.220341999789</v>
      </c>
      <c r="U79" s="13">
        <v>121.3592233009708</v>
      </c>
      <c r="V79" s="13">
        <v>126.1363636363636</v>
      </c>
      <c r="W79" s="13">
        <f t="shared" si="27"/>
        <v>137.87266622973274</v>
      </c>
      <c r="X79" s="13">
        <f t="shared" si="28"/>
        <v>-11.736302593369146</v>
      </c>
      <c r="Y79" s="12">
        <v>0.112</v>
      </c>
      <c r="Z79" s="12">
        <v>0</v>
      </c>
      <c r="AA79" s="12">
        <v>4.4999999999999998E-2</v>
      </c>
      <c r="AB79">
        <v>70</v>
      </c>
      <c r="AC79" s="12">
        <v>0.97699999999999998</v>
      </c>
      <c r="AD79" s="13">
        <f t="shared" si="29"/>
        <v>106.19095144939217</v>
      </c>
      <c r="AE79" s="12">
        <f t="shared" si="30"/>
        <v>0.18782591091555373</v>
      </c>
      <c r="AF79">
        <f t="shared" si="31"/>
        <v>77</v>
      </c>
      <c r="AG79">
        <f t="shared" si="32"/>
        <v>26</v>
      </c>
      <c r="AH79">
        <f t="shared" si="33"/>
        <v>21</v>
      </c>
      <c r="AI79">
        <f t="shared" si="34"/>
        <v>36</v>
      </c>
      <c r="AJ79">
        <f t="shared" si="35"/>
        <v>160</v>
      </c>
      <c r="AK79">
        <f t="shared" si="36"/>
        <v>76</v>
      </c>
      <c r="AL79" s="13">
        <v>87245</v>
      </c>
      <c r="AM79">
        <v>29</v>
      </c>
      <c r="AN79" s="12">
        <v>0.9464761443448777</v>
      </c>
      <c r="AO79" s="12">
        <v>1.6953257447323807E-3</v>
      </c>
      <c r="AP79" s="12">
        <v>5.8125454105110198E-2</v>
      </c>
      <c r="AQ79" s="12">
        <v>0.22649462365591397</v>
      </c>
      <c r="AR79" s="31">
        <v>6.0999999999999999E-2</v>
      </c>
      <c r="AS79" s="31">
        <v>0</v>
      </c>
      <c r="AT79" s="31">
        <v>0.123</v>
      </c>
      <c r="AU79" s="32">
        <v>75</v>
      </c>
      <c r="AV79" s="31">
        <v>0.98</v>
      </c>
      <c r="AW79" s="14">
        <v>97.012047091654708</v>
      </c>
      <c r="AX79" s="12">
        <v>0.25097064683434056</v>
      </c>
      <c r="AY79">
        <v>55</v>
      </c>
      <c r="AZ79">
        <f t="shared" si="37"/>
        <v>21</v>
      </c>
      <c r="BA79" s="37">
        <f t="shared" si="38"/>
        <v>-5</v>
      </c>
    </row>
    <row r="80" spans="1:53" ht="14" x14ac:dyDescent="0.3">
      <c r="A80" s="7" t="s">
        <v>245</v>
      </c>
      <c r="B80" s="7" t="s">
        <v>724</v>
      </c>
      <c r="C80" s="7" t="s">
        <v>725</v>
      </c>
      <c r="D80" s="7" t="s">
        <v>245</v>
      </c>
      <c r="E80" s="20">
        <v>212</v>
      </c>
      <c r="F80" s="19">
        <v>210</v>
      </c>
      <c r="G80" s="21">
        <f t="shared" si="26"/>
        <v>-9.433962264150943E-3</v>
      </c>
      <c r="H80" s="13">
        <v>121.32106164383561</v>
      </c>
      <c r="I80" s="13">
        <v>126.0330280576642</v>
      </c>
      <c r="J80" s="13">
        <v>131.8733509234828</v>
      </c>
      <c r="K80" s="13">
        <v>127.9279279279279</v>
      </c>
      <c r="L80" s="13">
        <v>131.16046467651012</v>
      </c>
      <c r="M80" s="13">
        <v>111.4770711933113</v>
      </c>
      <c r="N80" s="13">
        <v>99.577941090058744</v>
      </c>
      <c r="O80" s="13">
        <v>92.183068557415453</v>
      </c>
      <c r="P80" s="13">
        <v>89.501510574018099</v>
      </c>
      <c r="Q80" s="13">
        <v>95.867768595041298</v>
      </c>
      <c r="R80" s="13">
        <v>110.82138200782261</v>
      </c>
      <c r="S80" s="13">
        <v>117.1551473698977</v>
      </c>
      <c r="T80" s="13">
        <v>114.4431139122315</v>
      </c>
      <c r="U80" s="13">
        <v>116.06309729797084</v>
      </c>
      <c r="V80" s="13">
        <v>126.91466083150981</v>
      </c>
      <c r="W80" s="13">
        <f t="shared" si="27"/>
        <v>126.78884213822762</v>
      </c>
      <c r="X80" s="13">
        <f t="shared" si="28"/>
        <v>0.12581869328218431</v>
      </c>
      <c r="Y80" s="12">
        <v>0.19</v>
      </c>
      <c r="Z80" s="12">
        <v>0.27600000000000002</v>
      </c>
      <c r="AA80" s="12">
        <v>2.9000000000000001E-2</v>
      </c>
      <c r="AB80">
        <v>56</v>
      </c>
      <c r="AC80" s="12">
        <v>0.98099999999999998</v>
      </c>
      <c r="AD80" s="13">
        <f t="shared" si="29"/>
        <v>114.62068514698066</v>
      </c>
      <c r="AE80" s="12">
        <f t="shared" si="30"/>
        <v>0.10725791482370137</v>
      </c>
      <c r="AF80">
        <f t="shared" si="31"/>
        <v>7</v>
      </c>
      <c r="AG80">
        <f t="shared" si="32"/>
        <v>43</v>
      </c>
      <c r="AH80">
        <f t="shared" si="33"/>
        <v>36</v>
      </c>
      <c r="AI80">
        <f t="shared" si="34"/>
        <v>74</v>
      </c>
      <c r="AJ80">
        <f t="shared" si="35"/>
        <v>160</v>
      </c>
      <c r="AK80">
        <f t="shared" si="36"/>
        <v>76</v>
      </c>
      <c r="AL80" s="13">
        <v>103980</v>
      </c>
      <c r="AM80">
        <v>10</v>
      </c>
      <c r="AN80" s="12">
        <v>0.88381532217148651</v>
      </c>
      <c r="AO80" s="12">
        <v>9.7158802638254688E-2</v>
      </c>
      <c r="AP80" s="12">
        <v>0.16717402333840689</v>
      </c>
      <c r="AQ80" s="12">
        <v>0.30628228628561904</v>
      </c>
      <c r="AR80" s="31">
        <v>0.113</v>
      </c>
      <c r="AS80" s="31">
        <v>0.21199999999999999</v>
      </c>
      <c r="AT80" s="31">
        <v>3.7999999999999999E-2</v>
      </c>
      <c r="AU80" s="32">
        <v>58</v>
      </c>
      <c r="AV80" s="31">
        <v>0.97599999999999998</v>
      </c>
      <c r="AW80" s="14">
        <v>109.57185297124826</v>
      </c>
      <c r="AX80" s="12">
        <v>5.9241896077324593E-2</v>
      </c>
      <c r="AY80">
        <v>53</v>
      </c>
      <c r="AZ80">
        <f t="shared" si="37"/>
        <v>23</v>
      </c>
      <c r="BA80" s="37">
        <f t="shared" si="38"/>
        <v>-2</v>
      </c>
    </row>
    <row r="81" spans="1:53" ht="14" x14ac:dyDescent="0.3">
      <c r="A81" s="7" t="s">
        <v>130</v>
      </c>
      <c r="B81" s="7" t="s">
        <v>628</v>
      </c>
      <c r="C81" s="7" t="s">
        <v>629</v>
      </c>
      <c r="D81" s="7" t="s">
        <v>130</v>
      </c>
      <c r="E81" s="20">
        <v>592</v>
      </c>
      <c r="F81" s="19">
        <v>580</v>
      </c>
      <c r="G81" s="21">
        <f t="shared" si="26"/>
        <v>-2.0270270270270271E-2</v>
      </c>
      <c r="H81" s="13">
        <v>112.2868605817452</v>
      </c>
      <c r="I81" s="13">
        <v>124.0497581202487</v>
      </c>
      <c r="J81" s="13">
        <v>123.46230923385224</v>
      </c>
      <c r="K81" s="13">
        <v>125.26539278131629</v>
      </c>
      <c r="L81" s="13">
        <v>122.38990938732175</v>
      </c>
      <c r="M81" s="13">
        <v>113.28248488456984</v>
      </c>
      <c r="N81" s="13">
        <v>103.6363636363636</v>
      </c>
      <c r="O81" s="13">
        <v>96.411192214111907</v>
      </c>
      <c r="P81" s="13">
        <v>93.167701863353997</v>
      </c>
      <c r="Q81" s="13">
        <v>95.470383275261298</v>
      </c>
      <c r="R81" s="13">
        <v>106.7738231917336</v>
      </c>
      <c r="S81" s="13">
        <v>107.85398230088489</v>
      </c>
      <c r="T81" s="13">
        <v>116.14562380403925</v>
      </c>
      <c r="U81" s="13">
        <v>122.4858135495078</v>
      </c>
      <c r="V81" s="13">
        <v>130.18185317316693</v>
      </c>
      <c r="W81" s="13">
        <f t="shared" si="27"/>
        <v>121.2660801792906</v>
      </c>
      <c r="X81" s="13">
        <f t="shared" si="28"/>
        <v>8.915772993876331</v>
      </c>
      <c r="Y81" s="12">
        <v>0.15</v>
      </c>
      <c r="Z81" s="12">
        <v>0.23100000000000001</v>
      </c>
      <c r="AA81" s="12">
        <v>3.3000000000000002E-2</v>
      </c>
      <c r="AB81">
        <v>88</v>
      </c>
      <c r="AC81" s="12">
        <v>0.98099999999999998</v>
      </c>
      <c r="AD81" s="13">
        <f t="shared" si="29"/>
        <v>113.31481071154138</v>
      </c>
      <c r="AE81" s="12">
        <f t="shared" si="30"/>
        <v>0.14885117272589324</v>
      </c>
      <c r="AF81">
        <f t="shared" si="31"/>
        <v>46</v>
      </c>
      <c r="AG81">
        <f t="shared" si="32"/>
        <v>12</v>
      </c>
      <c r="AH81">
        <f t="shared" si="33"/>
        <v>36</v>
      </c>
      <c r="AI81">
        <f t="shared" si="34"/>
        <v>66</v>
      </c>
      <c r="AJ81">
        <f t="shared" si="35"/>
        <v>160</v>
      </c>
      <c r="AK81">
        <f t="shared" si="36"/>
        <v>76</v>
      </c>
      <c r="AL81" s="13">
        <v>62273</v>
      </c>
      <c r="AM81">
        <v>76</v>
      </c>
      <c r="AN81" s="12">
        <v>0.72874847268284171</v>
      </c>
      <c r="AO81" s="12">
        <v>0.1087449816721941</v>
      </c>
      <c r="AP81" s="12">
        <v>0.3805201605864898</v>
      </c>
      <c r="AQ81" s="12">
        <v>0.23510686675761711</v>
      </c>
      <c r="AR81" s="31">
        <v>7.3999999999999996E-2</v>
      </c>
      <c r="AS81" s="31">
        <v>0.218</v>
      </c>
      <c r="AT81" s="31">
        <v>3.4000000000000002E-2</v>
      </c>
      <c r="AU81" s="32">
        <v>96</v>
      </c>
      <c r="AV81" s="31">
        <v>0.97299999999999998</v>
      </c>
      <c r="AW81" s="14">
        <v>106.56095314297977</v>
      </c>
      <c r="AX81" s="12">
        <v>0.14944367459965005</v>
      </c>
      <c r="AY81">
        <v>72</v>
      </c>
      <c r="AZ81">
        <f t="shared" si="37"/>
        <v>4</v>
      </c>
      <c r="BA81" s="37">
        <f t="shared" si="38"/>
        <v>-8</v>
      </c>
    </row>
    <row r="82" spans="1:53" ht="14" x14ac:dyDescent="0.3">
      <c r="A82" s="7" t="s">
        <v>190</v>
      </c>
      <c r="B82" t="s">
        <v>917</v>
      </c>
      <c r="C82" t="s">
        <v>918</v>
      </c>
      <c r="D82" s="7" t="s">
        <v>190</v>
      </c>
      <c r="E82" s="20">
        <v>1018</v>
      </c>
      <c r="F82" s="19">
        <v>959</v>
      </c>
      <c r="G82" s="21">
        <f t="shared" si="26"/>
        <v>-5.7956777996070727E-2</v>
      </c>
      <c r="H82" s="13">
        <v>134.54861111111109</v>
      </c>
      <c r="I82" s="13">
        <v>145.38275193798444</v>
      </c>
      <c r="J82" s="13">
        <v>154.67991913746624</v>
      </c>
      <c r="K82" s="13">
        <v>159.06454066737015</v>
      </c>
      <c r="L82" s="13">
        <v>148.4986945169712</v>
      </c>
      <c r="M82" s="13">
        <v>138.11229083358342</v>
      </c>
      <c r="N82" s="13">
        <v>122.41983116494555</v>
      </c>
      <c r="O82" s="13">
        <v>117.64640176337414</v>
      </c>
      <c r="P82" s="13">
        <v>110.207294673314</v>
      </c>
      <c r="Q82" s="13">
        <v>115.78604044357461</v>
      </c>
      <c r="R82" s="13">
        <v>132.0064987814784</v>
      </c>
      <c r="S82" s="13">
        <v>134.19310263288179</v>
      </c>
      <c r="T82" s="13">
        <v>137.49025974550852</v>
      </c>
      <c r="U82" s="13">
        <v>143.22178105501979</v>
      </c>
      <c r="V82" s="13">
        <v>154.38471810145927</v>
      </c>
      <c r="W82" s="13">
        <f t="shared" si="27"/>
        <v>148.41895571348297</v>
      </c>
      <c r="X82" s="13">
        <f t="shared" si="28"/>
        <v>5.965762387976298</v>
      </c>
      <c r="Y82" s="12">
        <v>2.1999999999999999E-2</v>
      </c>
      <c r="Z82" s="12">
        <v>0.34799999999999998</v>
      </c>
      <c r="AA82" s="12">
        <v>2.5000000000000001E-2</v>
      </c>
      <c r="AB82">
        <v>59</v>
      </c>
      <c r="AC82" s="12">
        <v>0.97299999999999998</v>
      </c>
      <c r="AD82" s="13">
        <f t="shared" si="29"/>
        <v>136.72791055372213</v>
      </c>
      <c r="AE82" s="12">
        <f t="shared" si="30"/>
        <v>0.12913828256594007</v>
      </c>
      <c r="AF82">
        <f t="shared" si="31"/>
        <v>23</v>
      </c>
      <c r="AG82">
        <f t="shared" si="32"/>
        <v>39</v>
      </c>
      <c r="AH82">
        <f t="shared" si="33"/>
        <v>13</v>
      </c>
      <c r="AI82">
        <f t="shared" si="34"/>
        <v>82</v>
      </c>
      <c r="AJ82">
        <f t="shared" si="35"/>
        <v>157</v>
      </c>
      <c r="AK82">
        <f t="shared" si="36"/>
        <v>79</v>
      </c>
      <c r="AL82" s="13">
        <v>78589</v>
      </c>
      <c r="AM82">
        <v>43</v>
      </c>
      <c r="AN82" s="12">
        <v>0.68045510672076204</v>
      </c>
      <c r="AO82" s="12">
        <v>0.26860998412418419</v>
      </c>
      <c r="AP82" s="12">
        <v>0.29462868230728523</v>
      </c>
      <c r="AQ82" s="12">
        <v>0.1985794844777459</v>
      </c>
      <c r="AR82" s="31">
        <v>2.1000000000000001E-2</v>
      </c>
      <c r="AS82" s="31">
        <v>0.35799999999999998</v>
      </c>
      <c r="AT82" s="31">
        <v>0.04</v>
      </c>
      <c r="AU82" s="32">
        <v>78</v>
      </c>
      <c r="AV82" s="31">
        <v>0.96499999999999997</v>
      </c>
      <c r="AW82" s="14">
        <v>129.86897540086085</v>
      </c>
      <c r="AX82" s="12">
        <v>0.10281751752443896</v>
      </c>
      <c r="AY82">
        <v>89</v>
      </c>
      <c r="AZ82">
        <f t="shared" si="37"/>
        <v>-10</v>
      </c>
      <c r="BA82" s="37">
        <f t="shared" si="38"/>
        <v>-19</v>
      </c>
    </row>
    <row r="83" spans="1:53" ht="14" x14ac:dyDescent="0.3">
      <c r="A83" s="7" t="s">
        <v>24</v>
      </c>
      <c r="B83" s="7" t="s">
        <v>764</v>
      </c>
      <c r="C83" s="7" t="s">
        <v>765</v>
      </c>
      <c r="D83" s="7" t="s">
        <v>24</v>
      </c>
      <c r="E83" s="20">
        <v>124</v>
      </c>
      <c r="F83" s="19">
        <v>126</v>
      </c>
      <c r="G83" s="21">
        <f t="shared" si="26"/>
        <v>1.6129032258064516E-2</v>
      </c>
      <c r="H83" s="13">
        <v>131.9444444444444</v>
      </c>
      <c r="I83" s="13">
        <v>140.4056162246489</v>
      </c>
      <c r="J83" s="13">
        <v>150.390625</v>
      </c>
      <c r="K83" s="13">
        <v>150.2732240437158</v>
      </c>
      <c r="L83" s="13">
        <v>131.87125908507903</v>
      </c>
      <c r="M83" s="13">
        <v>116.92307692307691</v>
      </c>
      <c r="N83" s="13">
        <v>105.0018631305733</v>
      </c>
      <c r="O83" s="13">
        <v>97.337770382695496</v>
      </c>
      <c r="P83" s="13">
        <v>87.552794799778653</v>
      </c>
      <c r="Q83" s="13">
        <v>95.641609874403898</v>
      </c>
      <c r="R83" s="13">
        <v>96.074380165289199</v>
      </c>
      <c r="S83" s="13">
        <v>99.840255591054301</v>
      </c>
      <c r="T83" s="13">
        <v>111.42225274436126</v>
      </c>
      <c r="U83" s="13">
        <v>129.45258288357741</v>
      </c>
      <c r="V83" s="13">
        <v>132.49092278280091</v>
      </c>
      <c r="W83" s="13">
        <f t="shared" si="27"/>
        <v>143.25347742820227</v>
      </c>
      <c r="X83" s="13">
        <f t="shared" si="28"/>
        <v>-10.762554645401366</v>
      </c>
      <c r="Y83" s="12">
        <v>0.04</v>
      </c>
      <c r="Z83" s="12">
        <v>3.2000000000000001E-2</v>
      </c>
      <c r="AA83" s="12">
        <v>0.04</v>
      </c>
      <c r="AB83">
        <v>94</v>
      </c>
      <c r="AC83" s="12">
        <v>0.95299999999999996</v>
      </c>
      <c r="AD83" s="13">
        <f t="shared" si="29"/>
        <v>109.19736784607053</v>
      </c>
      <c r="AE83" s="12">
        <f t="shared" si="30"/>
        <v>0.21331608440934222</v>
      </c>
      <c r="AF83">
        <f t="shared" si="31"/>
        <v>94</v>
      </c>
      <c r="AG83">
        <f t="shared" si="32"/>
        <v>8</v>
      </c>
      <c r="AH83">
        <f t="shared" si="33"/>
        <v>4</v>
      </c>
      <c r="AI83">
        <f t="shared" si="34"/>
        <v>49</v>
      </c>
      <c r="AJ83">
        <f t="shared" si="35"/>
        <v>155</v>
      </c>
      <c r="AK83">
        <f t="shared" si="36"/>
        <v>80</v>
      </c>
      <c r="AL83" s="13">
        <v>46962</v>
      </c>
      <c r="AM83">
        <v>99</v>
      </c>
      <c r="AN83" s="12">
        <v>0.65477996965098639</v>
      </c>
      <c r="AO83" s="12">
        <v>7.7389984825493169E-2</v>
      </c>
      <c r="AP83" s="12">
        <v>0.2503793626707132</v>
      </c>
      <c r="AQ83" s="12">
        <v>0.25849514563106796</v>
      </c>
      <c r="AR83" s="31">
        <v>1.6E-2</v>
      </c>
      <c r="AS83" s="31">
        <v>3.3000000000000002E-2</v>
      </c>
      <c r="AT83" s="31">
        <v>7.2999999999999995E-2</v>
      </c>
      <c r="AU83" s="32">
        <v>104</v>
      </c>
      <c r="AV83" s="31">
        <v>0.95499999999999996</v>
      </c>
      <c r="AW83" s="14">
        <v>100.74462459377716</v>
      </c>
      <c r="AX83" s="12">
        <v>0.2849577176505107</v>
      </c>
      <c r="AY83">
        <v>75</v>
      </c>
      <c r="AZ83">
        <f t="shared" si="37"/>
        <v>5</v>
      </c>
      <c r="BA83" s="37">
        <f t="shared" si="38"/>
        <v>-10</v>
      </c>
    </row>
    <row r="84" spans="1:53" ht="14" x14ac:dyDescent="0.3">
      <c r="A84" s="7" t="s">
        <v>104</v>
      </c>
      <c r="B84" s="7" t="s">
        <v>777</v>
      </c>
      <c r="C84" s="7" t="s">
        <v>778</v>
      </c>
      <c r="D84" s="7" t="s">
        <v>104</v>
      </c>
      <c r="E84" s="20">
        <v>399</v>
      </c>
      <c r="F84" s="19">
        <v>415</v>
      </c>
      <c r="G84" s="21">
        <f t="shared" si="26"/>
        <v>4.0100250626566414E-2</v>
      </c>
      <c r="H84" s="13">
        <v>134.6610169491525</v>
      </c>
      <c r="I84" s="13">
        <v>141.51205841661979</v>
      </c>
      <c r="J84" s="13">
        <v>137.08333333333329</v>
      </c>
      <c r="K84" s="13">
        <v>134.15258576548891</v>
      </c>
      <c r="L84" s="13">
        <v>126.19868637110011</v>
      </c>
      <c r="M84" s="13">
        <v>110.3202846975088</v>
      </c>
      <c r="N84" s="13">
        <v>83.082160455578148</v>
      </c>
      <c r="O84" s="13">
        <v>81.6529153104714</v>
      </c>
      <c r="P84" s="13">
        <v>82.705479452054703</v>
      </c>
      <c r="Q84" s="13">
        <v>87.635574837310102</v>
      </c>
      <c r="R84" s="13">
        <v>100.1305555555555</v>
      </c>
      <c r="S84" s="13">
        <v>104.98001844451269</v>
      </c>
      <c r="T84" s="13">
        <v>110.7456140350877</v>
      </c>
      <c r="U84" s="13">
        <v>118.3971774193548</v>
      </c>
      <c r="V84" s="13">
        <v>124.02480992396954</v>
      </c>
      <c r="W84" s="13">
        <f t="shared" si="27"/>
        <v>136.85224861614861</v>
      </c>
      <c r="X84" s="13">
        <f t="shared" si="28"/>
        <v>-12.827438692179072</v>
      </c>
      <c r="Y84" s="12">
        <v>7.4999999999999997E-2</v>
      </c>
      <c r="Z84" s="12">
        <v>0.246</v>
      </c>
      <c r="AA84" s="12">
        <v>3.5999999999999997E-2</v>
      </c>
      <c r="AB84">
        <v>70</v>
      </c>
      <c r="AC84" s="12">
        <v>0.98</v>
      </c>
      <c r="AD84" s="13">
        <f t="shared" si="29"/>
        <v>108.56334136362769</v>
      </c>
      <c r="AE84" s="12">
        <f t="shared" si="30"/>
        <v>0.14241887147296262</v>
      </c>
      <c r="AF84">
        <f t="shared" si="31"/>
        <v>38</v>
      </c>
      <c r="AG84">
        <f t="shared" si="32"/>
        <v>26</v>
      </c>
      <c r="AH84">
        <f t="shared" si="33"/>
        <v>33</v>
      </c>
      <c r="AI84">
        <f t="shared" si="34"/>
        <v>57</v>
      </c>
      <c r="AJ84">
        <f t="shared" si="35"/>
        <v>154</v>
      </c>
      <c r="AK84">
        <f t="shared" si="36"/>
        <v>81</v>
      </c>
      <c r="AL84" s="13">
        <v>69315</v>
      </c>
      <c r="AM84">
        <v>58</v>
      </c>
      <c r="AN84" s="12">
        <v>0.84665348771533466</v>
      </c>
      <c r="AO84" s="12">
        <v>9.7994916690200509E-2</v>
      </c>
      <c r="AP84" s="12">
        <v>0.2622140638237786</v>
      </c>
      <c r="AQ84" s="12">
        <v>0.27537819509650496</v>
      </c>
      <c r="AR84" s="31">
        <v>7.2999999999999995E-2</v>
      </c>
      <c r="AS84" s="31">
        <v>0.25800000000000001</v>
      </c>
      <c r="AT84" s="31">
        <v>8.3000000000000004E-2</v>
      </c>
      <c r="AU84" s="32">
        <v>82</v>
      </c>
      <c r="AV84" s="31">
        <v>0.96199999999999997</v>
      </c>
      <c r="AW84" s="14">
        <v>100.8729407181165</v>
      </c>
      <c r="AX84" s="12">
        <v>0.17372584338756175</v>
      </c>
      <c r="AY84">
        <v>93</v>
      </c>
      <c r="AZ84">
        <f t="shared" si="37"/>
        <v>-12</v>
      </c>
      <c r="BA84" s="37">
        <f t="shared" si="38"/>
        <v>-12</v>
      </c>
    </row>
    <row r="85" spans="1:53" ht="14" x14ac:dyDescent="0.3">
      <c r="A85" s="7" t="s">
        <v>317</v>
      </c>
      <c r="B85" s="7" t="s">
        <v>760</v>
      </c>
      <c r="C85" s="7" t="s">
        <v>761</v>
      </c>
      <c r="D85" s="7" t="s">
        <v>317</v>
      </c>
      <c r="E85" s="20">
        <v>209</v>
      </c>
      <c r="F85" s="19">
        <v>262</v>
      </c>
      <c r="G85" s="21">
        <f t="shared" si="26"/>
        <v>0.25358851674641147</v>
      </c>
      <c r="H85" s="13">
        <v>138.1987577639751</v>
      </c>
      <c r="I85" s="13">
        <v>141.98608668604714</v>
      </c>
      <c r="J85" s="13">
        <v>143.8920884500144</v>
      </c>
      <c r="K85" s="13">
        <v>156.81217528800534</v>
      </c>
      <c r="L85" s="13">
        <v>144.65901472979326</v>
      </c>
      <c r="M85" s="13">
        <v>142.07463197535091</v>
      </c>
      <c r="N85" s="13">
        <v>125.7158486532183</v>
      </c>
      <c r="O85" s="13">
        <v>123.29848096271451</v>
      </c>
      <c r="P85" s="13">
        <v>111.11005892255891</v>
      </c>
      <c r="Q85" s="13">
        <v>117.8936513629842</v>
      </c>
      <c r="R85" s="13">
        <v>122.2056631892697</v>
      </c>
      <c r="S85" s="13">
        <v>128.94468951476071</v>
      </c>
      <c r="T85" s="13">
        <v>125.94819056591516</v>
      </c>
      <c r="U85" s="13">
        <v>136.0988954074185</v>
      </c>
      <c r="V85" s="13">
        <v>147.1162187000177</v>
      </c>
      <c r="W85" s="13">
        <f t="shared" si="27"/>
        <v>145.22227704701049</v>
      </c>
      <c r="X85" s="13">
        <f t="shared" si="28"/>
        <v>1.8939416530072037</v>
      </c>
      <c r="Y85" s="12">
        <v>0.27100000000000002</v>
      </c>
      <c r="Z85" s="12">
        <v>0.14499999999999999</v>
      </c>
      <c r="AA85" s="12">
        <v>3.1E-2</v>
      </c>
      <c r="AB85">
        <v>87</v>
      </c>
      <c r="AC85" s="12">
        <v>0.97899999999999998</v>
      </c>
      <c r="AD85" s="13">
        <f t="shared" si="29"/>
        <v>128.29935966934102</v>
      </c>
      <c r="AE85" s="12">
        <f t="shared" si="30"/>
        <v>0.14666370182339453</v>
      </c>
      <c r="AF85">
        <f t="shared" si="31"/>
        <v>44</v>
      </c>
      <c r="AG85">
        <f t="shared" si="32"/>
        <v>14</v>
      </c>
      <c r="AH85">
        <f t="shared" si="33"/>
        <v>27</v>
      </c>
      <c r="AI85">
        <f t="shared" si="34"/>
        <v>68</v>
      </c>
      <c r="AJ85">
        <f t="shared" si="35"/>
        <v>153</v>
      </c>
      <c r="AK85">
        <f t="shared" si="36"/>
        <v>82</v>
      </c>
      <c r="AL85" s="13">
        <v>131971</v>
      </c>
      <c r="AM85">
        <v>3</v>
      </c>
      <c r="AN85" s="12">
        <v>0.95605214152700191</v>
      </c>
      <c r="AO85" s="12">
        <v>1.4897579143389199E-2</v>
      </c>
      <c r="AP85" s="12">
        <v>9.720670391061452E-2</v>
      </c>
      <c r="AQ85" s="12">
        <v>0.31617919289152163</v>
      </c>
      <c r="AR85" s="31">
        <v>0.216</v>
      </c>
      <c r="AS85" s="31">
        <v>0.159</v>
      </c>
      <c r="AT85" s="31">
        <v>4.2999999999999997E-2</v>
      </c>
      <c r="AU85" s="32">
        <v>111</v>
      </c>
      <c r="AV85" s="31">
        <v>0.97</v>
      </c>
      <c r="AW85" s="14">
        <v>123.74804865823245</v>
      </c>
      <c r="AX85" s="12">
        <v>9.9806396004648398E-2</v>
      </c>
      <c r="AY85">
        <v>91</v>
      </c>
      <c r="AZ85">
        <f t="shared" si="37"/>
        <v>-9</v>
      </c>
      <c r="BA85" s="37">
        <f t="shared" si="38"/>
        <v>-24</v>
      </c>
    </row>
    <row r="86" spans="1:53" ht="14" x14ac:dyDescent="0.3">
      <c r="A86" s="7" t="s">
        <v>232</v>
      </c>
      <c r="B86" s="7" t="s">
        <v>652</v>
      </c>
      <c r="C86" s="7" t="s">
        <v>653</v>
      </c>
      <c r="D86" s="7" t="s">
        <v>232</v>
      </c>
      <c r="E86" s="20">
        <v>1511</v>
      </c>
      <c r="F86" s="19">
        <v>1463</v>
      </c>
      <c r="G86" s="21">
        <f t="shared" si="26"/>
        <v>-3.1767041694242222E-2</v>
      </c>
      <c r="H86" s="13">
        <v>131.09185164885349</v>
      </c>
      <c r="I86" s="13">
        <v>138.24343015214379</v>
      </c>
      <c r="J86" s="13">
        <v>143.89438943894379</v>
      </c>
      <c r="K86" s="13">
        <v>143.34160772037148</v>
      </c>
      <c r="L86" s="13">
        <v>141.05354810622549</v>
      </c>
      <c r="M86" s="13">
        <v>132.04056827747974</v>
      </c>
      <c r="N86" s="13">
        <v>122.86860581745231</v>
      </c>
      <c r="O86" s="13">
        <v>117.22272317403061</v>
      </c>
      <c r="P86" s="13">
        <v>109.8591549295774</v>
      </c>
      <c r="Q86" s="13">
        <v>114.64199517296861</v>
      </c>
      <c r="R86" s="13">
        <v>123.79530916844345</v>
      </c>
      <c r="S86" s="13">
        <v>129.84937152458747</v>
      </c>
      <c r="T86" s="13">
        <v>130.46421663442939</v>
      </c>
      <c r="U86" s="13">
        <v>134.51612903225799</v>
      </c>
      <c r="V86" s="13">
        <v>143.8347826086956</v>
      </c>
      <c r="W86" s="13">
        <f t="shared" si="27"/>
        <v>139.14281974007815</v>
      </c>
      <c r="X86" s="13">
        <f t="shared" si="28"/>
        <v>4.6919628686174519</v>
      </c>
      <c r="Y86" s="12">
        <v>0.127</v>
      </c>
      <c r="Z86" s="12">
        <v>0.35799999999999998</v>
      </c>
      <c r="AA86" s="12">
        <v>3.1E-2</v>
      </c>
      <c r="AB86">
        <v>60</v>
      </c>
      <c r="AC86" s="12">
        <v>0.98</v>
      </c>
      <c r="AD86" s="13">
        <f t="shared" si="29"/>
        <v>129.65625658992957</v>
      </c>
      <c r="AE86" s="12">
        <f t="shared" si="30"/>
        <v>0.10935473838034042</v>
      </c>
      <c r="AF86">
        <f t="shared" si="31"/>
        <v>8</v>
      </c>
      <c r="AG86">
        <f t="shared" si="32"/>
        <v>38</v>
      </c>
      <c r="AH86">
        <f t="shared" si="33"/>
        <v>33</v>
      </c>
      <c r="AI86">
        <f t="shared" si="34"/>
        <v>68</v>
      </c>
      <c r="AJ86">
        <f t="shared" si="35"/>
        <v>147</v>
      </c>
      <c r="AK86">
        <f t="shared" si="36"/>
        <v>83</v>
      </c>
      <c r="AL86" s="13">
        <v>85418</v>
      </c>
      <c r="AM86">
        <v>31</v>
      </c>
      <c r="AN86" s="12">
        <v>0.72881355932203384</v>
      </c>
      <c r="AO86" s="12">
        <v>0.2194799616744309</v>
      </c>
      <c r="AP86" s="12">
        <v>0.28595500049558925</v>
      </c>
      <c r="AQ86" s="12">
        <v>0.2244099815957562</v>
      </c>
      <c r="AR86" s="31">
        <v>0.13500000000000001</v>
      </c>
      <c r="AS86" s="31">
        <v>0.34499999999999997</v>
      </c>
      <c r="AT86" s="31">
        <v>4.3999999999999997E-2</v>
      </c>
      <c r="AU86" s="32">
        <v>69</v>
      </c>
      <c r="AV86" s="31">
        <v>0.97199999999999998</v>
      </c>
      <c r="AW86" s="14">
        <v>124.68772312510723</v>
      </c>
      <c r="AX86" s="12">
        <v>7.8824166973434057E-2</v>
      </c>
      <c r="AY86">
        <v>78</v>
      </c>
      <c r="AZ86">
        <f t="shared" si="37"/>
        <v>5</v>
      </c>
      <c r="BA86" s="37">
        <f t="shared" si="38"/>
        <v>-9</v>
      </c>
    </row>
    <row r="87" spans="1:53" ht="14" x14ac:dyDescent="0.3">
      <c r="A87" s="7" t="s">
        <v>140</v>
      </c>
      <c r="B87" s="7" t="s">
        <v>674</v>
      </c>
      <c r="C87" s="7" t="s">
        <v>675</v>
      </c>
      <c r="D87" s="7" t="s">
        <v>140</v>
      </c>
      <c r="E87" s="20">
        <v>190</v>
      </c>
      <c r="F87" s="19">
        <v>245</v>
      </c>
      <c r="G87" s="21">
        <f t="shared" si="26"/>
        <v>0.28947368421052633</v>
      </c>
      <c r="H87" s="13">
        <v>149.73011694220781</v>
      </c>
      <c r="I87" s="13">
        <v>158.5365853658536</v>
      </c>
      <c r="J87" s="13">
        <v>158.71231505591589</v>
      </c>
      <c r="K87" s="13">
        <v>157.49158746088898</v>
      </c>
      <c r="L87" s="13">
        <v>164.73185035389281</v>
      </c>
      <c r="M87" s="13">
        <v>144.36619718309851</v>
      </c>
      <c r="N87" s="13">
        <v>118.423278633057</v>
      </c>
      <c r="O87" s="13">
        <v>122.9508196721311</v>
      </c>
      <c r="P87" s="13">
        <v>121.87170567707545</v>
      </c>
      <c r="Q87" s="13">
        <v>124.5847176079734</v>
      </c>
      <c r="R87" s="13">
        <v>128.78220140515219</v>
      </c>
      <c r="S87" s="13">
        <v>134.2427101001079</v>
      </c>
      <c r="T87" s="13">
        <v>144.55307262569829</v>
      </c>
      <c r="U87" s="13">
        <v>152.46015246015239</v>
      </c>
      <c r="V87" s="13">
        <v>158.15548780487799</v>
      </c>
      <c r="W87" s="13">
        <f t="shared" si="27"/>
        <v>156.11765120621658</v>
      </c>
      <c r="X87" s="13">
        <f t="shared" si="28"/>
        <v>2.0378365986614142</v>
      </c>
      <c r="Y87" s="12">
        <v>0.56299999999999994</v>
      </c>
      <c r="Z87" s="12">
        <v>0.24099999999999999</v>
      </c>
      <c r="AA87" s="12">
        <v>0.02</v>
      </c>
      <c r="AB87">
        <v>88</v>
      </c>
      <c r="AC87" s="12">
        <v>0.97399999999999998</v>
      </c>
      <c r="AD87" s="13">
        <f t="shared" si="29"/>
        <v>140.00953414777769</v>
      </c>
      <c r="AE87" s="12">
        <f t="shared" si="30"/>
        <v>0.12960512844752101</v>
      </c>
      <c r="AF87">
        <f t="shared" si="31"/>
        <v>24</v>
      </c>
      <c r="AG87">
        <f t="shared" si="32"/>
        <v>12</v>
      </c>
      <c r="AH87">
        <f t="shared" si="33"/>
        <v>14</v>
      </c>
      <c r="AI87">
        <f t="shared" si="34"/>
        <v>91</v>
      </c>
      <c r="AJ87">
        <f t="shared" si="35"/>
        <v>141</v>
      </c>
      <c r="AK87">
        <f t="shared" si="36"/>
        <v>84</v>
      </c>
      <c r="AL87" s="13">
        <v>99125</v>
      </c>
      <c r="AM87">
        <v>13</v>
      </c>
      <c r="AN87" s="12">
        <v>0.86420179682100895</v>
      </c>
      <c r="AO87" s="12">
        <v>0</v>
      </c>
      <c r="AP87" s="12">
        <v>7.049067035245335E-2</v>
      </c>
      <c r="AQ87" s="12">
        <v>0.25881205025003051</v>
      </c>
      <c r="AR87" s="31">
        <v>0.55600000000000005</v>
      </c>
      <c r="AS87" s="31">
        <v>0.34899999999999998</v>
      </c>
      <c r="AT87" s="31">
        <v>1.0999999999999999E-2</v>
      </c>
      <c r="AU87" s="32">
        <v>69</v>
      </c>
      <c r="AV87" s="31">
        <v>0.96899999999999997</v>
      </c>
      <c r="AW87" s="14">
        <v>133.04067543473295</v>
      </c>
      <c r="AX87" s="12">
        <v>0.14596646448135511</v>
      </c>
      <c r="AY87">
        <v>56</v>
      </c>
      <c r="AZ87">
        <f t="shared" si="37"/>
        <v>28</v>
      </c>
      <c r="BA87" s="37">
        <f t="shared" si="38"/>
        <v>19</v>
      </c>
    </row>
    <row r="88" spans="1:53" ht="14" x14ac:dyDescent="0.3">
      <c r="A88" s="7" t="s">
        <v>220</v>
      </c>
      <c r="B88" s="7" t="s">
        <v>806</v>
      </c>
      <c r="C88" s="7" t="s">
        <v>807</v>
      </c>
      <c r="D88" s="7" t="s">
        <v>220</v>
      </c>
      <c r="E88" s="20">
        <v>122</v>
      </c>
      <c r="F88" s="19">
        <v>152</v>
      </c>
      <c r="G88" s="21">
        <f t="shared" si="26"/>
        <v>0.24590163934426229</v>
      </c>
      <c r="H88" s="13">
        <v>129.8600260416666</v>
      </c>
      <c r="I88" s="13">
        <v>136.18488253319708</v>
      </c>
      <c r="J88" s="13">
        <v>143.03603872398119</v>
      </c>
      <c r="K88" s="13">
        <v>159.18918918918911</v>
      </c>
      <c r="L88" s="13">
        <v>131.42220164163382</v>
      </c>
      <c r="M88" s="13">
        <v>107.29430700996096</v>
      </c>
      <c r="N88" s="13">
        <v>89.289410187667556</v>
      </c>
      <c r="O88" s="13">
        <v>91.052837022132749</v>
      </c>
      <c r="P88" s="13">
        <v>86.1111111111111</v>
      </c>
      <c r="Q88" s="13">
        <v>91.30488668555239</v>
      </c>
      <c r="R88" s="13">
        <v>106.44051130776791</v>
      </c>
      <c r="S88" s="13">
        <v>116.44552810886091</v>
      </c>
      <c r="T88" s="13">
        <v>114.8657629002702</v>
      </c>
      <c r="U88" s="13">
        <v>126.94353401184514</v>
      </c>
      <c r="V88" s="13">
        <v>135.59675002187794</v>
      </c>
      <c r="W88" s="13">
        <f t="shared" si="27"/>
        <v>142.06753412200851</v>
      </c>
      <c r="X88" s="13">
        <f t="shared" si="28"/>
        <v>-6.4707841001305724</v>
      </c>
      <c r="Y88" s="12">
        <v>0.23699999999999999</v>
      </c>
      <c r="Z88" s="12">
        <v>1.2999999999999999E-2</v>
      </c>
      <c r="AA88" s="12">
        <v>4.5999999999999999E-2</v>
      </c>
      <c r="AB88">
        <v>75</v>
      </c>
      <c r="AC88" s="12">
        <v>0.97799999999999998</v>
      </c>
      <c r="AD88" s="13">
        <f t="shared" si="29"/>
        <v>116.17383408218603</v>
      </c>
      <c r="AE88" s="12">
        <f t="shared" si="30"/>
        <v>0.16718838706787756</v>
      </c>
      <c r="AF88">
        <f t="shared" si="31"/>
        <v>62</v>
      </c>
      <c r="AG88">
        <f t="shared" si="32"/>
        <v>20</v>
      </c>
      <c r="AH88">
        <f t="shared" si="33"/>
        <v>25</v>
      </c>
      <c r="AI88">
        <f t="shared" si="34"/>
        <v>33</v>
      </c>
      <c r="AJ88">
        <f t="shared" si="35"/>
        <v>140</v>
      </c>
      <c r="AK88">
        <f t="shared" si="36"/>
        <v>85</v>
      </c>
      <c r="AL88" s="13">
        <v>87431</v>
      </c>
      <c r="AM88">
        <v>28</v>
      </c>
      <c r="AN88" s="12">
        <v>0.98198198198198194</v>
      </c>
      <c r="AO88" s="12">
        <v>1.8018018018018018E-2</v>
      </c>
      <c r="AP88" s="12">
        <v>5.2972972972972973E-2</v>
      </c>
      <c r="AQ88" s="12">
        <v>0.25234327449786975</v>
      </c>
      <c r="AR88" s="31">
        <v>0.23</v>
      </c>
      <c r="AS88" s="31">
        <v>8.0000000000000002E-3</v>
      </c>
      <c r="AT88" s="31">
        <v>8.2000000000000003E-2</v>
      </c>
      <c r="AU88" s="32">
        <v>85</v>
      </c>
      <c r="AV88" s="31">
        <v>0.98299999999999998</v>
      </c>
      <c r="AW88" s="14">
        <v>107.26417225061286</v>
      </c>
      <c r="AX88" s="12">
        <v>0.18346630891117371</v>
      </c>
      <c r="AY88">
        <v>49</v>
      </c>
      <c r="AZ88">
        <f t="shared" si="37"/>
        <v>36</v>
      </c>
      <c r="BA88" s="37">
        <f t="shared" si="38"/>
        <v>-10</v>
      </c>
    </row>
    <row r="89" spans="1:53" ht="14" x14ac:dyDescent="0.3">
      <c r="A89" s="7" t="s">
        <v>307</v>
      </c>
      <c r="B89" s="7" t="s">
        <v>718</v>
      </c>
      <c r="C89" s="7" t="s">
        <v>719</v>
      </c>
      <c r="D89" s="7" t="s">
        <v>307</v>
      </c>
      <c r="E89" s="20">
        <v>402</v>
      </c>
      <c r="F89" s="19">
        <v>406</v>
      </c>
      <c r="G89" s="21">
        <f t="shared" si="26"/>
        <v>9.9502487562189053E-3</v>
      </c>
      <c r="H89" s="13">
        <v>133.06362523996467</v>
      </c>
      <c r="I89" s="13">
        <v>134.8280423280423</v>
      </c>
      <c r="J89" s="13">
        <v>150.58290155440409</v>
      </c>
      <c r="K89" s="13">
        <v>146.30538889927846</v>
      </c>
      <c r="L89" s="13">
        <v>145.91836734693871</v>
      </c>
      <c r="M89" s="13">
        <v>135.03184713375791</v>
      </c>
      <c r="N89" s="13">
        <v>114.292245640408</v>
      </c>
      <c r="O89" s="13">
        <v>113.95</v>
      </c>
      <c r="P89" s="13">
        <v>106.6247582205029</v>
      </c>
      <c r="Q89" s="13">
        <v>105.7993730407523</v>
      </c>
      <c r="R89" s="13">
        <v>121.94930257510725</v>
      </c>
      <c r="S89" s="13">
        <v>126.32563942607609</v>
      </c>
      <c r="T89" s="13">
        <v>125.52523759245861</v>
      </c>
      <c r="U89" s="13">
        <v>135.17915309446249</v>
      </c>
      <c r="V89" s="13">
        <v>142.4591186958736</v>
      </c>
      <c r="W89" s="13">
        <f t="shared" si="27"/>
        <v>141.19498950542237</v>
      </c>
      <c r="X89" s="13">
        <f t="shared" si="28"/>
        <v>1.2641291904512286</v>
      </c>
      <c r="Y89" s="12">
        <v>7.0999999999999994E-2</v>
      </c>
      <c r="Z89" s="12">
        <v>0.219</v>
      </c>
      <c r="AA89" s="12">
        <v>2.1999999999999999E-2</v>
      </c>
      <c r="AB89">
        <v>74</v>
      </c>
      <c r="AC89" s="12">
        <v>0.97399999999999998</v>
      </c>
      <c r="AD89" s="13">
        <f t="shared" si="29"/>
        <v>127.24483317202611</v>
      </c>
      <c r="AE89" s="12">
        <f t="shared" si="30"/>
        <v>0.11956702008700695</v>
      </c>
      <c r="AF89">
        <f t="shared" si="31"/>
        <v>18</v>
      </c>
      <c r="AG89">
        <f t="shared" si="32"/>
        <v>21</v>
      </c>
      <c r="AH89">
        <f t="shared" si="33"/>
        <v>14</v>
      </c>
      <c r="AI89">
        <f t="shared" si="34"/>
        <v>86</v>
      </c>
      <c r="AJ89">
        <f t="shared" si="35"/>
        <v>139</v>
      </c>
      <c r="AK89">
        <f t="shared" si="36"/>
        <v>86</v>
      </c>
      <c r="AL89" s="13">
        <v>76970</v>
      </c>
      <c r="AM89">
        <v>46</v>
      </c>
      <c r="AN89" s="12">
        <v>0.79461279461279466</v>
      </c>
      <c r="AO89" s="12">
        <v>7.6459034792368125E-2</v>
      </c>
      <c r="AP89" s="12">
        <v>0.25617283950617287</v>
      </c>
      <c r="AQ89" s="12">
        <v>0.2626760186325427</v>
      </c>
      <c r="AR89" s="31">
        <v>5.7000000000000002E-2</v>
      </c>
      <c r="AS89" s="31">
        <v>0.254</v>
      </c>
      <c r="AT89" s="31">
        <v>6.5000000000000002E-2</v>
      </c>
      <c r="AU89" s="32">
        <v>86</v>
      </c>
      <c r="AV89" s="31">
        <v>0.96499999999999997</v>
      </c>
      <c r="AW89" s="14">
        <v>119.89988815859856</v>
      </c>
      <c r="AX89" s="12">
        <v>0.12743352116937059</v>
      </c>
      <c r="AY89">
        <v>97</v>
      </c>
      <c r="AZ89">
        <f t="shared" si="37"/>
        <v>-11</v>
      </c>
      <c r="BA89" s="37">
        <f t="shared" si="38"/>
        <v>-12</v>
      </c>
    </row>
    <row r="90" spans="1:53" ht="14" x14ac:dyDescent="0.3">
      <c r="A90" s="7" t="s">
        <v>198</v>
      </c>
      <c r="B90" s="7" t="s">
        <v>792</v>
      </c>
      <c r="C90" s="7" t="s">
        <v>793</v>
      </c>
      <c r="D90" s="7" t="s">
        <v>198</v>
      </c>
      <c r="E90" s="20">
        <v>269</v>
      </c>
      <c r="F90" s="19">
        <v>257</v>
      </c>
      <c r="G90" s="21">
        <f t="shared" si="26"/>
        <v>-4.4609665427509292E-2</v>
      </c>
      <c r="H90" s="13">
        <v>143.15249011857705</v>
      </c>
      <c r="I90" s="13">
        <v>141.77215189873411</v>
      </c>
      <c r="J90" s="13">
        <v>154.29988974641671</v>
      </c>
      <c r="K90" s="13">
        <v>161.62310866574961</v>
      </c>
      <c r="L90" s="13">
        <v>142.66251490419609</v>
      </c>
      <c r="M90" s="13">
        <v>125.66563016227769</v>
      </c>
      <c r="N90" s="13">
        <v>117.7377892030848</v>
      </c>
      <c r="O90" s="13">
        <v>112.02830188679241</v>
      </c>
      <c r="P90" s="13">
        <v>90.16591047841041</v>
      </c>
      <c r="Q90" s="13">
        <v>102.62147877580381</v>
      </c>
      <c r="R90" s="13">
        <v>112.37785016286639</v>
      </c>
      <c r="S90" s="13">
        <v>117.7685950413223</v>
      </c>
      <c r="T90" s="13">
        <v>122.3744651622043</v>
      </c>
      <c r="U90" s="13">
        <v>131.82254253682819</v>
      </c>
      <c r="V90" s="13">
        <v>146.72403567349085</v>
      </c>
      <c r="W90" s="13">
        <f t="shared" si="27"/>
        <v>150.21191010736936</v>
      </c>
      <c r="X90" s="13">
        <f t="shared" si="28"/>
        <v>-3.4878744338785168</v>
      </c>
      <c r="Y90" s="12">
        <v>5.0999999999999997E-2</v>
      </c>
      <c r="Z90" s="12">
        <v>0.19500000000000001</v>
      </c>
      <c r="AA90" s="12">
        <v>5.8000000000000003E-2</v>
      </c>
      <c r="AB90">
        <v>77</v>
      </c>
      <c r="AC90" s="12">
        <v>0.96499999999999997</v>
      </c>
      <c r="AD90" s="13">
        <f t="shared" si="29"/>
        <v>121.0858632258053</v>
      </c>
      <c r="AE90" s="12">
        <f t="shared" si="30"/>
        <v>0.21173547237198578</v>
      </c>
      <c r="AF90">
        <f t="shared" si="31"/>
        <v>92</v>
      </c>
      <c r="AG90">
        <f t="shared" si="32"/>
        <v>17</v>
      </c>
      <c r="AH90">
        <f t="shared" si="33"/>
        <v>9</v>
      </c>
      <c r="AI90">
        <f t="shared" si="34"/>
        <v>20</v>
      </c>
      <c r="AJ90">
        <f t="shared" si="35"/>
        <v>138</v>
      </c>
      <c r="AK90">
        <f t="shared" si="36"/>
        <v>87</v>
      </c>
      <c r="AL90" s="13">
        <v>73750</v>
      </c>
      <c r="AM90">
        <v>49</v>
      </c>
      <c r="AN90" s="12">
        <v>0.77772289454186216</v>
      </c>
      <c r="AO90" s="12">
        <v>0.13114349222030131</v>
      </c>
      <c r="AP90" s="12">
        <v>0.26772042479624597</v>
      </c>
      <c r="AQ90" s="12">
        <v>0.18953400367607309</v>
      </c>
      <c r="AR90" s="31">
        <v>0.03</v>
      </c>
      <c r="AS90" s="31">
        <v>0.14899999999999999</v>
      </c>
      <c r="AT90" s="31">
        <v>8.5999999999999993E-2</v>
      </c>
      <c r="AU90" s="32">
        <v>96</v>
      </c>
      <c r="AV90" s="31">
        <v>0.94799999999999995</v>
      </c>
      <c r="AW90" s="14">
        <v>113.78559728554919</v>
      </c>
      <c r="AX90" s="12">
        <v>0.15684810908789595</v>
      </c>
      <c r="AY90">
        <v>101</v>
      </c>
      <c r="AZ90">
        <f t="shared" si="37"/>
        <v>-14</v>
      </c>
      <c r="BA90" s="37">
        <f t="shared" si="38"/>
        <v>-19</v>
      </c>
    </row>
    <row r="91" spans="1:53" ht="14" x14ac:dyDescent="0.3">
      <c r="A91" s="7" t="s">
        <v>153</v>
      </c>
      <c r="B91" s="7" t="s">
        <v>678</v>
      </c>
      <c r="C91" s="7" t="s">
        <v>679</v>
      </c>
      <c r="D91" s="7" t="s">
        <v>153</v>
      </c>
      <c r="E91" s="20">
        <v>380</v>
      </c>
      <c r="F91" s="19">
        <v>354</v>
      </c>
      <c r="G91" s="21">
        <f t="shared" si="26"/>
        <v>-6.8421052631578952E-2</v>
      </c>
      <c r="H91" s="13">
        <v>129.88075068389327</v>
      </c>
      <c r="I91" s="13">
        <v>137.5558038223721</v>
      </c>
      <c r="J91" s="13">
        <v>138.68613138686129</v>
      </c>
      <c r="K91" s="13">
        <v>135.0210970464135</v>
      </c>
      <c r="L91" s="13">
        <v>133.22826086956519</v>
      </c>
      <c r="M91" s="13">
        <v>121.1764705882352</v>
      </c>
      <c r="N91" s="13">
        <v>103.73783680591046</v>
      </c>
      <c r="O91" s="13">
        <v>99.633046798578192</v>
      </c>
      <c r="P91" s="13">
        <v>92.203944948761901</v>
      </c>
      <c r="Q91" s="13">
        <v>97.819148936170194</v>
      </c>
      <c r="R91" s="13">
        <v>108.4142394822006</v>
      </c>
      <c r="S91" s="13">
        <v>114.0436624307592</v>
      </c>
      <c r="T91" s="13">
        <v>118.401855227385</v>
      </c>
      <c r="U91" s="13">
        <v>126.30353227127421</v>
      </c>
      <c r="V91" s="13">
        <v>131.10119047619045</v>
      </c>
      <c r="W91" s="13">
        <f t="shared" si="27"/>
        <v>135.28594573488505</v>
      </c>
      <c r="X91" s="13">
        <f t="shared" si="28"/>
        <v>-4.1847552586945937</v>
      </c>
      <c r="Y91" s="12">
        <v>0.24</v>
      </c>
      <c r="Z91" s="12">
        <v>0.223</v>
      </c>
      <c r="AA91" s="12">
        <v>4.4999999999999998E-2</v>
      </c>
      <c r="AB91">
        <v>63</v>
      </c>
      <c r="AC91" s="12">
        <v>0.98199999999999998</v>
      </c>
      <c r="AD91" s="13">
        <f t="shared" si="29"/>
        <v>116.79082235290475</v>
      </c>
      <c r="AE91" s="12">
        <f t="shared" si="30"/>
        <v>0.12252990290661978</v>
      </c>
      <c r="AF91">
        <f t="shared" si="31"/>
        <v>20</v>
      </c>
      <c r="AG91">
        <f t="shared" si="32"/>
        <v>31</v>
      </c>
      <c r="AH91">
        <f t="shared" si="33"/>
        <v>41</v>
      </c>
      <c r="AI91">
        <f t="shared" si="34"/>
        <v>36</v>
      </c>
      <c r="AJ91">
        <f t="shared" si="35"/>
        <v>128</v>
      </c>
      <c r="AK91">
        <f t="shared" si="36"/>
        <v>88</v>
      </c>
      <c r="AL91" s="13">
        <v>102904</v>
      </c>
      <c r="AM91">
        <v>11</v>
      </c>
      <c r="AN91" s="12">
        <v>0.94452728899492988</v>
      </c>
      <c r="AO91" s="12">
        <v>2.8034595884282733E-2</v>
      </c>
      <c r="AP91" s="12">
        <v>9.2156277960035796E-2</v>
      </c>
      <c r="AQ91" s="12">
        <v>0.27057015226475817</v>
      </c>
      <c r="AR91" s="31">
        <v>0.14799999999999999</v>
      </c>
      <c r="AS91" s="31">
        <v>0.17199999999999999</v>
      </c>
      <c r="AT91" s="31">
        <v>7.9000000000000001E-2</v>
      </c>
      <c r="AU91" s="32">
        <v>69</v>
      </c>
      <c r="AV91" s="31">
        <v>0.98</v>
      </c>
      <c r="AW91" s="14">
        <v>109.66972651912874</v>
      </c>
      <c r="AX91" s="12">
        <v>0.15167180843880532</v>
      </c>
      <c r="AY91">
        <v>64</v>
      </c>
      <c r="AZ91">
        <f t="shared" si="37"/>
        <v>24</v>
      </c>
      <c r="BA91" s="37">
        <f t="shared" si="38"/>
        <v>-6</v>
      </c>
    </row>
    <row r="92" spans="1:53" ht="14" x14ac:dyDescent="0.3">
      <c r="A92" s="7" t="s">
        <v>235</v>
      </c>
      <c r="B92" s="7" t="s">
        <v>696</v>
      </c>
      <c r="C92" s="7" t="s">
        <v>697</v>
      </c>
      <c r="D92" s="7" t="s">
        <v>235</v>
      </c>
      <c r="E92" s="20">
        <v>639</v>
      </c>
      <c r="F92" s="19">
        <v>592</v>
      </c>
      <c r="G92" s="21">
        <f t="shared" si="26"/>
        <v>-7.3552425665101728E-2</v>
      </c>
      <c r="H92" s="13">
        <v>123.8532110091743</v>
      </c>
      <c r="I92" s="13">
        <v>128.70239774330039</v>
      </c>
      <c r="J92" s="13">
        <v>138.7545544882411</v>
      </c>
      <c r="K92" s="13">
        <v>134.53947368421049</v>
      </c>
      <c r="L92" s="13">
        <v>126.56858502812629</v>
      </c>
      <c r="M92" s="13">
        <v>118.4210526315789</v>
      </c>
      <c r="N92" s="13">
        <v>101.59702759694615</v>
      </c>
      <c r="O92" s="13">
        <v>103.012048192771</v>
      </c>
      <c r="P92" s="13">
        <v>89.285714285714207</v>
      </c>
      <c r="Q92" s="13">
        <v>99.227799227799196</v>
      </c>
      <c r="R92" s="13">
        <v>111.62534204501026</v>
      </c>
      <c r="S92" s="13">
        <v>114.0873015873015</v>
      </c>
      <c r="T92" s="13">
        <v>118.5701846612977</v>
      </c>
      <c r="U92" s="13">
        <v>125.65292844724495</v>
      </c>
      <c r="V92" s="13">
        <v>131.14707108609539</v>
      </c>
      <c r="W92" s="13">
        <f t="shared" si="27"/>
        <v>131.46240923123159</v>
      </c>
      <c r="X92" s="13">
        <f t="shared" si="28"/>
        <v>-0.31533814513619518</v>
      </c>
      <c r="Y92" s="12">
        <v>5.0999999999999997E-2</v>
      </c>
      <c r="Z92" s="12">
        <v>0.316</v>
      </c>
      <c r="AA92" s="12">
        <v>3.6999999999999998E-2</v>
      </c>
      <c r="AB92">
        <v>62</v>
      </c>
      <c r="AC92" s="12">
        <v>0.97899999999999998</v>
      </c>
      <c r="AD92" s="13">
        <f t="shared" si="29"/>
        <v>117.4839391852136</v>
      </c>
      <c r="AE92" s="12">
        <f t="shared" si="30"/>
        <v>0.11629787012284161</v>
      </c>
      <c r="AF92">
        <f t="shared" si="31"/>
        <v>15</v>
      </c>
      <c r="AG92">
        <f t="shared" si="32"/>
        <v>33</v>
      </c>
      <c r="AH92">
        <f t="shared" si="33"/>
        <v>27</v>
      </c>
      <c r="AI92">
        <f t="shared" si="34"/>
        <v>52</v>
      </c>
      <c r="AJ92">
        <f t="shared" si="35"/>
        <v>127</v>
      </c>
      <c r="AK92">
        <f t="shared" si="36"/>
        <v>89</v>
      </c>
      <c r="AL92" s="13">
        <v>96405</v>
      </c>
      <c r="AM92">
        <v>15</v>
      </c>
      <c r="AN92" s="12">
        <v>0.88706574629399115</v>
      </c>
      <c r="AO92" s="12">
        <v>7.0046395835690847E-2</v>
      </c>
      <c r="AP92" s="12">
        <v>0.1770962996492022</v>
      </c>
      <c r="AQ92" s="12">
        <v>0.28968936972379311</v>
      </c>
      <c r="AR92" s="31">
        <v>0.1</v>
      </c>
      <c r="AS92" s="31">
        <v>0.28199999999999997</v>
      </c>
      <c r="AT92" s="31">
        <v>6.0999999999999999E-2</v>
      </c>
      <c r="AU92" s="32">
        <v>73</v>
      </c>
      <c r="AV92" s="31">
        <v>0.97099999999999997</v>
      </c>
      <c r="AW92" s="14">
        <v>110.87765688035216</v>
      </c>
      <c r="AX92" s="12">
        <v>0.13325742969872412</v>
      </c>
      <c r="AY92">
        <v>79</v>
      </c>
      <c r="AZ92">
        <f t="shared" si="37"/>
        <v>10</v>
      </c>
      <c r="BA92" s="37">
        <f t="shared" si="38"/>
        <v>-11</v>
      </c>
    </row>
    <row r="93" spans="1:53" ht="14" x14ac:dyDescent="0.3">
      <c r="A93" s="7" t="s">
        <v>124</v>
      </c>
      <c r="B93" s="7" t="s">
        <v>720</v>
      </c>
      <c r="C93" s="7" t="s">
        <v>721</v>
      </c>
      <c r="D93" s="7" t="s">
        <v>124</v>
      </c>
      <c r="E93" s="20">
        <v>404</v>
      </c>
      <c r="F93" s="19">
        <v>428</v>
      </c>
      <c r="G93" s="21">
        <f t="shared" si="26"/>
        <v>5.9405940594059403E-2</v>
      </c>
      <c r="H93" s="13">
        <v>114.06079074855441</v>
      </c>
      <c r="I93" s="13">
        <v>122.51426657955676</v>
      </c>
      <c r="J93" s="13">
        <v>123.74630614657205</v>
      </c>
      <c r="K93" s="13">
        <v>119.27281145742154</v>
      </c>
      <c r="L93" s="13">
        <v>116.77740863787371</v>
      </c>
      <c r="M93" s="13">
        <v>102.7397260273972</v>
      </c>
      <c r="N93" s="13">
        <v>93.454048063251093</v>
      </c>
      <c r="O93" s="13">
        <v>89.189189189189094</v>
      </c>
      <c r="P93" s="13">
        <v>73.548611952963952</v>
      </c>
      <c r="Q93" s="13">
        <v>78.212290502793195</v>
      </c>
      <c r="R93" s="13">
        <v>90.378299419483554</v>
      </c>
      <c r="S93" s="13">
        <v>102.36965161365271</v>
      </c>
      <c r="T93" s="13">
        <v>103.8808038808038</v>
      </c>
      <c r="U93" s="13">
        <v>108.31586303284411</v>
      </c>
      <c r="V93" s="13">
        <v>115.2941176470588</v>
      </c>
      <c r="W93" s="13">
        <f t="shared" si="27"/>
        <v>119.89854373302619</v>
      </c>
      <c r="X93" s="13">
        <f t="shared" si="28"/>
        <v>-4.6044260859673898</v>
      </c>
      <c r="Y93" s="12">
        <v>8.9999999999999993E-3</v>
      </c>
      <c r="Z93" s="12">
        <v>0.32500000000000001</v>
      </c>
      <c r="AA93" s="12">
        <v>6.0999999999999999E-2</v>
      </c>
      <c r="AB93">
        <v>52</v>
      </c>
      <c r="AC93" s="12">
        <v>0.97699999999999998</v>
      </c>
      <c r="AD93" s="13">
        <f t="shared" si="29"/>
        <v>101.23615448669604</v>
      </c>
      <c r="AE93" s="12">
        <f t="shared" si="30"/>
        <v>0.1388630695391555</v>
      </c>
      <c r="AF93">
        <f t="shared" si="31"/>
        <v>33</v>
      </c>
      <c r="AG93">
        <f t="shared" si="32"/>
        <v>52</v>
      </c>
      <c r="AH93">
        <f t="shared" si="33"/>
        <v>21</v>
      </c>
      <c r="AI93">
        <f t="shared" si="34"/>
        <v>19</v>
      </c>
      <c r="AJ93">
        <f t="shared" si="35"/>
        <v>125</v>
      </c>
      <c r="AK93">
        <f t="shared" si="36"/>
        <v>90</v>
      </c>
      <c r="AL93" s="13">
        <v>62976</v>
      </c>
      <c r="AM93">
        <v>72</v>
      </c>
      <c r="AN93" s="12">
        <v>0.73662642596079297</v>
      </c>
      <c r="AO93" s="12">
        <v>0.12072211762099901</v>
      </c>
      <c r="AP93" s="12">
        <v>0.24831099789566952</v>
      </c>
      <c r="AQ93" s="12">
        <v>0.21290639075948803</v>
      </c>
      <c r="AR93" s="31">
        <v>1.7000000000000001E-2</v>
      </c>
      <c r="AS93" s="31">
        <v>0.33900000000000002</v>
      </c>
      <c r="AT93" s="31">
        <v>9.1999999999999998E-2</v>
      </c>
      <c r="AU93" s="32">
        <v>65</v>
      </c>
      <c r="AV93" s="31">
        <v>0.96599999999999997</v>
      </c>
      <c r="AW93" s="14">
        <v>93.710261354183316</v>
      </c>
      <c r="AX93" s="12">
        <v>0.15510633984934652</v>
      </c>
      <c r="AY93">
        <v>88</v>
      </c>
      <c r="AZ93">
        <f t="shared" si="37"/>
        <v>2</v>
      </c>
      <c r="BA93" s="37">
        <f t="shared" si="38"/>
        <v>-13</v>
      </c>
    </row>
    <row r="94" spans="1:53" ht="14" x14ac:dyDescent="0.3">
      <c r="A94" s="7" t="s">
        <v>89</v>
      </c>
      <c r="B94" s="7" t="s">
        <v>662</v>
      </c>
      <c r="C94" s="7" t="s">
        <v>663</v>
      </c>
      <c r="D94" s="7" t="s">
        <v>89</v>
      </c>
      <c r="E94" s="20">
        <v>1175</v>
      </c>
      <c r="F94" s="19">
        <v>1210</v>
      </c>
      <c r="G94" s="21">
        <f t="shared" si="26"/>
        <v>2.9787234042553193E-2</v>
      </c>
      <c r="H94" s="13">
        <v>134.60226099778811</v>
      </c>
      <c r="I94" s="13">
        <v>142.15763702416669</v>
      </c>
      <c r="J94" s="13">
        <v>147.72727272727269</v>
      </c>
      <c r="K94" s="13">
        <v>146.8775677896466</v>
      </c>
      <c r="L94" s="13">
        <v>144.98556263269637</v>
      </c>
      <c r="M94" s="13">
        <v>132.25626440092159</v>
      </c>
      <c r="N94" s="13">
        <v>121.13821138211379</v>
      </c>
      <c r="O94" s="13">
        <v>117.09159584513689</v>
      </c>
      <c r="P94" s="13">
        <v>108.963678773742</v>
      </c>
      <c r="Q94" s="13">
        <v>112.02498163115355</v>
      </c>
      <c r="R94" s="13">
        <v>122.0338983050847</v>
      </c>
      <c r="S94" s="13">
        <v>128.80769230769229</v>
      </c>
      <c r="T94" s="13">
        <v>130.8539944903581</v>
      </c>
      <c r="U94" s="13">
        <v>136.87609092409787</v>
      </c>
      <c r="V94" s="13">
        <v>143.1658562938951</v>
      </c>
      <c r="W94" s="13">
        <f t="shared" si="27"/>
        <v>142.8411846347185</v>
      </c>
      <c r="X94" s="13">
        <f t="shared" si="28"/>
        <v>0.32467165917660168</v>
      </c>
      <c r="Y94" s="12">
        <v>3.5000000000000003E-2</v>
      </c>
      <c r="Z94" s="12">
        <v>0.39900000000000002</v>
      </c>
      <c r="AA94" s="12">
        <v>3.3000000000000002E-2</v>
      </c>
      <c r="AB94">
        <v>68</v>
      </c>
      <c r="AC94" s="12">
        <v>0.97399999999999998</v>
      </c>
      <c r="AD94" s="13">
        <f t="shared" si="29"/>
        <v>129.64291900680826</v>
      </c>
      <c r="AE94" s="12">
        <f t="shared" si="30"/>
        <v>0.1043091083623062</v>
      </c>
      <c r="AF94">
        <f t="shared" si="31"/>
        <v>6</v>
      </c>
      <c r="AG94">
        <f t="shared" si="32"/>
        <v>28</v>
      </c>
      <c r="AH94">
        <f t="shared" si="33"/>
        <v>14</v>
      </c>
      <c r="AI94">
        <f t="shared" si="34"/>
        <v>66</v>
      </c>
      <c r="AJ94">
        <f t="shared" si="35"/>
        <v>114</v>
      </c>
      <c r="AK94">
        <f t="shared" si="36"/>
        <v>91</v>
      </c>
      <c r="AL94" s="13">
        <v>97640</v>
      </c>
      <c r="AM94">
        <v>14</v>
      </c>
      <c r="AN94" s="12">
        <v>0.75920389860354642</v>
      </c>
      <c r="AO94" s="12">
        <v>0.16773823661902618</v>
      </c>
      <c r="AP94" s="12">
        <v>0.27204226217289817</v>
      </c>
      <c r="AQ94" s="12">
        <v>0.25064669626033914</v>
      </c>
      <c r="AR94" s="31">
        <v>3.5000000000000003E-2</v>
      </c>
      <c r="AS94" s="31">
        <v>0.40600000000000003</v>
      </c>
      <c r="AT94" s="31">
        <v>4.7E-2</v>
      </c>
      <c r="AU94" s="32">
        <v>74</v>
      </c>
      <c r="AV94" s="31">
        <v>0.96899999999999997</v>
      </c>
      <c r="AW94" s="14">
        <v>123.43014168357217</v>
      </c>
      <c r="AX94" s="12">
        <v>0.10893570287714632</v>
      </c>
      <c r="AY94">
        <v>86</v>
      </c>
      <c r="AZ94">
        <f t="shared" si="37"/>
        <v>5</v>
      </c>
      <c r="BA94" s="37">
        <f t="shared" si="38"/>
        <v>-6</v>
      </c>
    </row>
    <row r="95" spans="1:53" ht="14" x14ac:dyDescent="0.3">
      <c r="A95" s="7" t="s">
        <v>295</v>
      </c>
      <c r="B95" s="7" t="s">
        <v>634</v>
      </c>
      <c r="C95" s="7" t="s">
        <v>635</v>
      </c>
      <c r="D95" s="7" t="s">
        <v>295</v>
      </c>
      <c r="E95" s="20">
        <v>133</v>
      </c>
      <c r="F95" s="19">
        <v>124</v>
      </c>
      <c r="G95" s="21">
        <f t="shared" si="26"/>
        <v>-6.7669172932330823E-2</v>
      </c>
      <c r="H95" s="13">
        <v>145.1361776503914</v>
      </c>
      <c r="I95" s="13">
        <v>164.24950280559696</v>
      </c>
      <c r="J95" s="13">
        <v>161.16035455278001</v>
      </c>
      <c r="K95" s="13">
        <v>167.07920792079199</v>
      </c>
      <c r="L95" s="13">
        <v>162.39524944784193</v>
      </c>
      <c r="M95" s="13">
        <v>152.02590048558605</v>
      </c>
      <c r="N95" s="13">
        <v>133.74485596707811</v>
      </c>
      <c r="O95" s="13">
        <v>130.76091548998232</v>
      </c>
      <c r="P95" s="13">
        <v>125.0421617496806</v>
      </c>
      <c r="Q95" s="13">
        <v>131.01065361359051</v>
      </c>
      <c r="R95" s="13">
        <v>143.4108527131782</v>
      </c>
      <c r="S95" s="13">
        <v>146.20614252032109</v>
      </c>
      <c r="T95" s="13">
        <v>151.3292433537832</v>
      </c>
      <c r="U95" s="13">
        <v>160.27494015378144</v>
      </c>
      <c r="V95" s="13">
        <v>160.67557348122</v>
      </c>
      <c r="W95" s="13">
        <f t="shared" si="27"/>
        <v>159.40631073239007</v>
      </c>
      <c r="X95" s="13">
        <f t="shared" si="28"/>
        <v>1.2692627488299308</v>
      </c>
      <c r="Y95" s="12">
        <v>3.2000000000000001E-2</v>
      </c>
      <c r="Z95" s="12">
        <v>0.17699999999999999</v>
      </c>
      <c r="AA95" s="12">
        <v>8.0000000000000002E-3</v>
      </c>
      <c r="AB95">
        <v>110</v>
      </c>
      <c r="AC95" s="12">
        <v>0.94599999999999995</v>
      </c>
      <c r="AD95" s="13">
        <f t="shared" si="29"/>
        <v>150.30529468526601</v>
      </c>
      <c r="AE95" s="12">
        <f t="shared" si="30"/>
        <v>6.8994767068379009E-2</v>
      </c>
      <c r="AF95">
        <f t="shared" si="31"/>
        <v>2</v>
      </c>
      <c r="AG95">
        <f t="shared" si="32"/>
        <v>6</v>
      </c>
      <c r="AH95">
        <f t="shared" si="33"/>
        <v>2</v>
      </c>
      <c r="AI95">
        <f t="shared" si="34"/>
        <v>101</v>
      </c>
      <c r="AJ95">
        <f t="shared" si="35"/>
        <v>111</v>
      </c>
      <c r="AK95">
        <f t="shared" si="36"/>
        <v>92</v>
      </c>
      <c r="AL95" s="13">
        <v>110469</v>
      </c>
      <c r="AM95">
        <v>8</v>
      </c>
      <c r="AN95" s="12">
        <v>0.93813682678311494</v>
      </c>
      <c r="AO95" s="12">
        <v>1.710334788937409E-2</v>
      </c>
      <c r="AP95" s="12">
        <v>0.10662299854439593</v>
      </c>
      <c r="AQ95" s="12">
        <v>0.27633506458915968</v>
      </c>
      <c r="AR95" s="31">
        <v>2.3E-2</v>
      </c>
      <c r="AS95" s="31">
        <v>0.13500000000000001</v>
      </c>
      <c r="AT95" s="31">
        <v>3.7999999999999999E-2</v>
      </c>
      <c r="AU95" s="32">
        <v>124</v>
      </c>
      <c r="AV95" s="31">
        <v>0.93700000000000006</v>
      </c>
      <c r="AW95" s="14">
        <v>142.98922305021827</v>
      </c>
      <c r="AX95" s="12">
        <v>0.12088825112010276</v>
      </c>
      <c r="AY95">
        <v>98</v>
      </c>
      <c r="AZ95">
        <f t="shared" si="37"/>
        <v>-6</v>
      </c>
      <c r="BA95" s="37">
        <f t="shared" si="38"/>
        <v>-14</v>
      </c>
    </row>
    <row r="96" spans="1:53" ht="14" x14ac:dyDescent="0.3">
      <c r="A96" s="7" t="s">
        <v>91</v>
      </c>
      <c r="B96" s="7" t="s">
        <v>623</v>
      </c>
      <c r="C96" s="7" t="s">
        <v>624</v>
      </c>
      <c r="D96" s="7" t="s">
        <v>91</v>
      </c>
      <c r="E96" s="20">
        <v>1004</v>
      </c>
      <c r="F96" s="19">
        <v>1034</v>
      </c>
      <c r="G96" s="21">
        <f t="shared" si="26"/>
        <v>2.9880478087649404E-2</v>
      </c>
      <c r="H96" s="13">
        <v>155.60940168037752</v>
      </c>
      <c r="I96" s="13">
        <v>166.0649819494584</v>
      </c>
      <c r="J96" s="13">
        <v>173.83333333333329</v>
      </c>
      <c r="K96" s="13">
        <v>179.41773865944481</v>
      </c>
      <c r="L96" s="13">
        <v>173.76234044557486</v>
      </c>
      <c r="M96" s="13">
        <v>174.47025952097914</v>
      </c>
      <c r="N96" s="13">
        <v>153.15327292322519</v>
      </c>
      <c r="O96" s="13">
        <v>150.62419285406801</v>
      </c>
      <c r="P96" s="13">
        <v>146.22100571230737</v>
      </c>
      <c r="Q96" s="13">
        <v>150.43481869011509</v>
      </c>
      <c r="R96" s="13">
        <v>160.94619666048229</v>
      </c>
      <c r="S96" s="13">
        <v>168.51145038167931</v>
      </c>
      <c r="T96" s="13">
        <v>170.69918699186985</v>
      </c>
      <c r="U96" s="13">
        <v>180.2851658897724</v>
      </c>
      <c r="V96" s="13">
        <v>185.27000964320149</v>
      </c>
      <c r="W96" s="13">
        <f t="shared" si="27"/>
        <v>168.7313639056535</v>
      </c>
      <c r="X96" s="13">
        <f t="shared" si="28"/>
        <v>16.538645737547995</v>
      </c>
      <c r="Y96" s="12">
        <v>4.8000000000000001E-2</v>
      </c>
      <c r="Z96" s="12">
        <v>0.29699999999999999</v>
      </c>
      <c r="AA96" s="12">
        <v>2.1000000000000001E-2</v>
      </c>
      <c r="AB96">
        <v>93</v>
      </c>
      <c r="AC96" s="12">
        <v>0.96</v>
      </c>
      <c r="AD96" s="13">
        <f t="shared" si="29"/>
        <v>170.11049998095098</v>
      </c>
      <c r="AE96" s="12">
        <f t="shared" si="30"/>
        <v>8.9115661078816882E-2</v>
      </c>
      <c r="AF96">
        <f t="shared" si="31"/>
        <v>4</v>
      </c>
      <c r="AG96">
        <f t="shared" si="32"/>
        <v>10</v>
      </c>
      <c r="AH96">
        <f t="shared" si="33"/>
        <v>7</v>
      </c>
      <c r="AI96">
        <f t="shared" si="34"/>
        <v>90</v>
      </c>
      <c r="AJ96">
        <f t="shared" si="35"/>
        <v>111</v>
      </c>
      <c r="AK96">
        <f t="shared" si="36"/>
        <v>92</v>
      </c>
      <c r="AL96" s="13">
        <v>88298</v>
      </c>
      <c r="AM96">
        <v>26</v>
      </c>
      <c r="AN96" s="12">
        <v>0.65059144676979075</v>
      </c>
      <c r="AO96" s="12">
        <v>0.28217039413821177</v>
      </c>
      <c r="AP96" s="12">
        <v>0.26598342991236051</v>
      </c>
      <c r="AQ96" s="12">
        <v>0.24444534462155429</v>
      </c>
      <c r="AR96" s="31">
        <v>6.4000000000000001E-2</v>
      </c>
      <c r="AS96" s="31">
        <v>0.29199999999999998</v>
      </c>
      <c r="AT96" s="31">
        <v>1.7000000000000001E-2</v>
      </c>
      <c r="AU96" s="32">
        <v>89</v>
      </c>
      <c r="AV96" s="31">
        <v>0.95599999999999996</v>
      </c>
      <c r="AW96" s="14">
        <v>162.64791318103664</v>
      </c>
      <c r="AX96" s="12">
        <v>0.10898469421533821</v>
      </c>
      <c r="AY96">
        <v>90</v>
      </c>
      <c r="AZ96">
        <f t="shared" si="37"/>
        <v>2</v>
      </c>
      <c r="BA96" s="37">
        <f t="shared" si="38"/>
        <v>4</v>
      </c>
    </row>
    <row r="97" spans="1:53" ht="14" x14ac:dyDescent="0.3">
      <c r="A97" s="7" t="s">
        <v>213</v>
      </c>
      <c r="B97" s="7" t="s">
        <v>800</v>
      </c>
      <c r="C97" s="7" t="s">
        <v>801</v>
      </c>
      <c r="D97" s="7" t="s">
        <v>213</v>
      </c>
      <c r="E97" s="20">
        <v>106</v>
      </c>
      <c r="F97" s="19">
        <v>107</v>
      </c>
      <c r="G97" s="21">
        <f t="shared" si="26"/>
        <v>9.433962264150943E-3</v>
      </c>
      <c r="H97" s="13">
        <v>166.09566441393298</v>
      </c>
      <c r="I97" s="13">
        <v>173.45050878815911</v>
      </c>
      <c r="J97" s="13">
        <v>186.31178707224331</v>
      </c>
      <c r="K97" s="13">
        <v>184.48944795710651</v>
      </c>
      <c r="L97" s="13">
        <v>181.26450116009281</v>
      </c>
      <c r="M97" s="13">
        <v>164.61925658234381</v>
      </c>
      <c r="N97" s="13">
        <v>138.23331085637221</v>
      </c>
      <c r="O97" s="13">
        <v>168.29865361077111</v>
      </c>
      <c r="P97" s="13">
        <v>136.25062158130279</v>
      </c>
      <c r="Q97" s="13">
        <v>138.29083122444999</v>
      </c>
      <c r="R97" s="13">
        <v>147.9394152870729</v>
      </c>
      <c r="S97" s="13">
        <v>153.80612821347211</v>
      </c>
      <c r="T97" s="13">
        <v>172.92689390534986</v>
      </c>
      <c r="U97" s="13">
        <v>154.8967355096602</v>
      </c>
      <c r="V97" s="13">
        <v>172.87234042553189</v>
      </c>
      <c r="W97" s="13">
        <f t="shared" si="27"/>
        <v>177.58685205786048</v>
      </c>
      <c r="X97" s="13">
        <f t="shared" si="28"/>
        <v>-4.7145116323285947</v>
      </c>
      <c r="Y97" s="12">
        <v>0.19600000000000001</v>
      </c>
      <c r="Z97" s="12">
        <v>0.215</v>
      </c>
      <c r="AA97" s="12">
        <v>8.9999999999999993E-3</v>
      </c>
      <c r="AB97">
        <v>135</v>
      </c>
      <c r="AC97" s="12">
        <v>0.94599999999999995</v>
      </c>
      <c r="AD97" s="13">
        <f t="shared" si="29"/>
        <v>157.39229322888878</v>
      </c>
      <c r="AE97" s="12">
        <f t="shared" si="30"/>
        <v>9.8353273080093909E-2</v>
      </c>
      <c r="AF97">
        <f t="shared" si="31"/>
        <v>5</v>
      </c>
      <c r="AG97">
        <f t="shared" si="32"/>
        <v>3</v>
      </c>
      <c r="AH97">
        <f t="shared" si="33"/>
        <v>2</v>
      </c>
      <c r="AI97">
        <f t="shared" si="34"/>
        <v>100</v>
      </c>
      <c r="AJ97">
        <f t="shared" si="35"/>
        <v>110</v>
      </c>
      <c r="AK97">
        <f t="shared" si="36"/>
        <v>94</v>
      </c>
      <c r="AL97" s="13">
        <v>151397</v>
      </c>
      <c r="AM97">
        <v>1</v>
      </c>
      <c r="AN97" s="12">
        <v>0.78542970973249859</v>
      </c>
      <c r="AO97" s="12">
        <v>0.21457029026750143</v>
      </c>
      <c r="AP97" s="12">
        <v>0.21457029026750143</v>
      </c>
      <c r="AQ97" s="12">
        <v>0.20827147401908802</v>
      </c>
      <c r="AR97" s="31">
        <v>0.30199999999999999</v>
      </c>
      <c r="AS97" s="31">
        <v>7.4999999999999997E-2</v>
      </c>
      <c r="AT97" s="31">
        <v>0</v>
      </c>
      <c r="AU97" s="32">
        <v>158</v>
      </c>
      <c r="AV97" s="31">
        <v>0.94499999999999995</v>
      </c>
      <c r="AW97" s="14">
        <v>153.24081715758621</v>
      </c>
      <c r="AX97" s="12">
        <v>1.0805987482898384E-2</v>
      </c>
      <c r="AY97">
        <v>99</v>
      </c>
      <c r="AZ97">
        <f t="shared" si="37"/>
        <v>-5</v>
      </c>
      <c r="BA97" s="37">
        <f t="shared" si="38"/>
        <v>-23</v>
      </c>
    </row>
    <row r="98" spans="1:53" ht="14" x14ac:dyDescent="0.3">
      <c r="A98" s="7" t="s">
        <v>233</v>
      </c>
      <c r="B98" s="7" t="s">
        <v>814</v>
      </c>
      <c r="C98" s="7" t="s">
        <v>815</v>
      </c>
      <c r="D98" s="7" t="s">
        <v>233</v>
      </c>
      <c r="E98" s="20">
        <v>101</v>
      </c>
      <c r="F98" s="19">
        <v>238</v>
      </c>
      <c r="G98" s="21">
        <f t="shared" si="26"/>
        <v>1.3564356435643565</v>
      </c>
      <c r="H98" s="13">
        <v>134.11214953271019</v>
      </c>
      <c r="I98" s="13">
        <v>136.53846153846149</v>
      </c>
      <c r="J98" s="13">
        <v>150.4424778761061</v>
      </c>
      <c r="K98" s="13">
        <v>145.45855379188711</v>
      </c>
      <c r="L98" s="13">
        <v>140.62601931558714</v>
      </c>
      <c r="M98" s="13">
        <v>108.83353064687284</v>
      </c>
      <c r="N98" s="13">
        <v>81.020635805911851</v>
      </c>
      <c r="O98" s="13">
        <v>87.006769381829301</v>
      </c>
      <c r="P98" s="13">
        <v>76.879910213243505</v>
      </c>
      <c r="Q98" s="13">
        <v>77.825074269275547</v>
      </c>
      <c r="R98" s="13">
        <v>95.988488395208947</v>
      </c>
      <c r="S98" s="13">
        <v>99.045373473349144</v>
      </c>
      <c r="T98" s="13">
        <v>103.4648700673724</v>
      </c>
      <c r="U98" s="13">
        <v>109.7775</v>
      </c>
      <c r="V98" s="13">
        <v>115.46838335886845</v>
      </c>
      <c r="W98" s="13">
        <f t="shared" si="27"/>
        <v>141.63791068479122</v>
      </c>
      <c r="X98" s="13">
        <f t="shared" si="28"/>
        <v>-26.169527325922772</v>
      </c>
      <c r="Y98" s="12">
        <v>4.2000000000000003E-2</v>
      </c>
      <c r="Z98" s="12">
        <v>8.7999999999999995E-2</v>
      </c>
      <c r="AA98" s="12">
        <v>0.105</v>
      </c>
      <c r="AB98">
        <v>61</v>
      </c>
      <c r="AC98" s="12">
        <v>0.98199999999999998</v>
      </c>
      <c r="AD98" s="13">
        <f t="shared" si="29"/>
        <v>102.06905798398262</v>
      </c>
      <c r="AE98" s="12">
        <f t="shared" si="30"/>
        <v>0.13127705535392076</v>
      </c>
      <c r="AF98">
        <f t="shared" si="31"/>
        <v>25</v>
      </c>
      <c r="AG98">
        <f t="shared" si="32"/>
        <v>35</v>
      </c>
      <c r="AH98">
        <f t="shared" si="33"/>
        <v>41</v>
      </c>
      <c r="AI98">
        <f t="shared" si="34"/>
        <v>1</v>
      </c>
      <c r="AJ98">
        <f t="shared" si="35"/>
        <v>102</v>
      </c>
      <c r="AK98">
        <f t="shared" si="36"/>
        <v>95</v>
      </c>
      <c r="AL98" s="13">
        <v>37304</v>
      </c>
      <c r="AM98">
        <v>103</v>
      </c>
      <c r="AN98" s="12">
        <v>0.67855398143624812</v>
      </c>
      <c r="AO98" s="12">
        <v>0.10942843185148998</v>
      </c>
      <c r="AP98" s="12">
        <v>0.45090376160234491</v>
      </c>
      <c r="AQ98" s="12">
        <v>0.25465313028764808</v>
      </c>
      <c r="AR98" s="31">
        <v>5.1999999999999998E-2</v>
      </c>
      <c r="AS98" s="31">
        <v>4.7E-2</v>
      </c>
      <c r="AT98" s="31">
        <v>5.6000000000000001E-2</v>
      </c>
      <c r="AU98" s="32">
        <v>91</v>
      </c>
      <c r="AV98" s="31">
        <v>0.96499999999999997</v>
      </c>
      <c r="AW98" s="14">
        <v>94.080951551301524</v>
      </c>
      <c r="AX98" s="12">
        <v>0.1668408768180803</v>
      </c>
      <c r="AY98">
        <v>83</v>
      </c>
      <c r="AZ98">
        <f t="shared" si="37"/>
        <v>12</v>
      </c>
      <c r="BA98" s="37">
        <f t="shared" si="38"/>
        <v>-30</v>
      </c>
    </row>
    <row r="99" spans="1:53" ht="14" x14ac:dyDescent="0.3">
      <c r="A99" s="7" t="s">
        <v>173</v>
      </c>
      <c r="B99" t="s">
        <v>919</v>
      </c>
      <c r="C99" t="s">
        <v>920</v>
      </c>
      <c r="D99" s="7" t="s">
        <v>173</v>
      </c>
      <c r="E99" s="20">
        <v>203</v>
      </c>
      <c r="F99" s="19">
        <v>178</v>
      </c>
      <c r="G99" s="21">
        <f t="shared" si="26"/>
        <v>-0.12315270935960591</v>
      </c>
      <c r="H99" s="13">
        <v>133.3578947368421</v>
      </c>
      <c r="I99" s="13">
        <v>140.57917924672341</v>
      </c>
      <c r="J99" s="13">
        <v>145.1089346978271</v>
      </c>
      <c r="K99" s="13">
        <v>150.68890500362579</v>
      </c>
      <c r="L99" s="13">
        <v>148.0815757322444</v>
      </c>
      <c r="M99" s="13">
        <v>129.59039548022591</v>
      </c>
      <c r="N99" s="13">
        <v>121.17206433135044</v>
      </c>
      <c r="O99" s="13">
        <v>117.26907630522081</v>
      </c>
      <c r="P99" s="13">
        <v>110.07388285258276</v>
      </c>
      <c r="Q99" s="13">
        <v>112.9283489096573</v>
      </c>
      <c r="R99" s="13">
        <v>120.4690831556503</v>
      </c>
      <c r="S99" s="13">
        <v>131.97787224732139</v>
      </c>
      <c r="T99" s="13">
        <v>132.13652716311299</v>
      </c>
      <c r="U99" s="13">
        <v>143.7125748502994</v>
      </c>
      <c r="V99" s="13">
        <v>146.62629757785459</v>
      </c>
      <c r="W99" s="13">
        <f t="shared" si="27"/>
        <v>142.43372842125459</v>
      </c>
      <c r="X99" s="13">
        <f t="shared" si="28"/>
        <v>4.1925691566000012</v>
      </c>
      <c r="Y99" s="12">
        <v>7.2999999999999995E-2</v>
      </c>
      <c r="Z99" s="12">
        <v>0.23599999999999999</v>
      </c>
      <c r="AA99" s="12">
        <v>3.4000000000000002E-2</v>
      </c>
      <c r="AB99">
        <v>78</v>
      </c>
      <c r="AC99" s="12">
        <v>0.96899999999999997</v>
      </c>
      <c r="AD99" s="13">
        <f t="shared" si="29"/>
        <v>132.07401435409602</v>
      </c>
      <c r="AE99" s="12">
        <f t="shared" si="30"/>
        <v>0.11018278875618392</v>
      </c>
      <c r="AF99">
        <f t="shared" si="31"/>
        <v>9</v>
      </c>
      <c r="AG99">
        <f t="shared" si="32"/>
        <v>16</v>
      </c>
      <c r="AH99">
        <f t="shared" si="33"/>
        <v>11</v>
      </c>
      <c r="AI99">
        <f t="shared" si="34"/>
        <v>63</v>
      </c>
      <c r="AJ99">
        <f t="shared" si="35"/>
        <v>99</v>
      </c>
      <c r="AK99">
        <f t="shared" si="36"/>
        <v>96</v>
      </c>
      <c r="AL99" s="13">
        <v>95353</v>
      </c>
      <c r="AM99">
        <v>17</v>
      </c>
      <c r="AN99" s="12">
        <v>0.84942503796919067</v>
      </c>
      <c r="AO99" s="12">
        <v>0.10479496637014536</v>
      </c>
      <c r="AP99" s="12">
        <v>0.12584074636580603</v>
      </c>
      <c r="AQ99" s="12">
        <v>0.20828857858933048</v>
      </c>
      <c r="AR99" s="31">
        <v>9.9000000000000005E-2</v>
      </c>
      <c r="AS99" s="31">
        <v>0.26200000000000001</v>
      </c>
      <c r="AT99" s="31">
        <v>3.5000000000000003E-2</v>
      </c>
      <c r="AU99" s="32">
        <v>74</v>
      </c>
      <c r="AV99" s="31">
        <v>0.97</v>
      </c>
      <c r="AW99" s="14">
        <v>124.3779578689355</v>
      </c>
      <c r="AX99" s="12">
        <v>0.15545050998295012</v>
      </c>
      <c r="AY99">
        <v>57</v>
      </c>
      <c r="AZ99">
        <f t="shared" si="37"/>
        <v>39</v>
      </c>
      <c r="BA99" s="37">
        <f t="shared" si="38"/>
        <v>4</v>
      </c>
    </row>
    <row r="100" spans="1:53" ht="14" x14ac:dyDescent="0.3">
      <c r="A100" s="7" t="s">
        <v>32</v>
      </c>
      <c r="B100" s="7" t="s">
        <v>804</v>
      </c>
      <c r="C100" s="7" t="s">
        <v>805</v>
      </c>
      <c r="D100" s="7" t="s">
        <v>32</v>
      </c>
      <c r="E100" s="20">
        <v>166</v>
      </c>
      <c r="F100" s="19">
        <v>153</v>
      </c>
      <c r="G100" s="21">
        <f t="shared" ref="G100:G106" si="39">(F100-E100)/E100</f>
        <v>-7.8313253012048195E-2</v>
      </c>
      <c r="H100" s="13">
        <v>118.34534572241751</v>
      </c>
      <c r="I100" s="13">
        <v>120.3071672354948</v>
      </c>
      <c r="J100" s="13">
        <v>131.84919485761921</v>
      </c>
      <c r="K100" s="13">
        <v>127.6442073620826</v>
      </c>
      <c r="L100" s="13">
        <v>112.7577319587628</v>
      </c>
      <c r="M100" s="13">
        <v>100.41703539823004</v>
      </c>
      <c r="N100" s="13">
        <v>84.189195453945644</v>
      </c>
      <c r="O100" s="13">
        <v>79.339645944833251</v>
      </c>
      <c r="P100" s="13">
        <v>68.697729988052501</v>
      </c>
      <c r="Q100" s="13">
        <v>77.190503892074545</v>
      </c>
      <c r="R100" s="13">
        <v>84.081196581196551</v>
      </c>
      <c r="S100" s="13">
        <v>89.007841053181096</v>
      </c>
      <c r="T100" s="13">
        <v>98.884381338742301</v>
      </c>
      <c r="U100" s="13">
        <v>99.935343920843593</v>
      </c>
      <c r="V100" s="13">
        <v>105.84739821505445</v>
      </c>
      <c r="W100" s="13">
        <f t="shared" ref="W100:W106" si="40">AVERAGE(H100:K100)</f>
        <v>124.53647879440354</v>
      </c>
      <c r="X100" s="13">
        <f t="shared" ref="X100:X106" si="41">V100-W100</f>
        <v>-18.689080579349081</v>
      </c>
      <c r="Y100" s="12">
        <v>8.5000000000000006E-2</v>
      </c>
      <c r="Z100" s="12">
        <v>7.8E-2</v>
      </c>
      <c r="AA100" s="12">
        <v>7.1999999999999995E-2</v>
      </c>
      <c r="AB100">
        <v>64</v>
      </c>
      <c r="AC100" s="12">
        <v>0.97799999999999998</v>
      </c>
      <c r="AD100" s="13">
        <f t="shared" ref="AD100:AD106" si="42">AVERAGE(R100:U100)</f>
        <v>92.977190723490878</v>
      </c>
      <c r="AE100" s="12">
        <f t="shared" ref="AE100:AE106" si="43">(V100-AD100)/AD100</f>
        <v>0.1384232777030108</v>
      </c>
      <c r="AF100">
        <f t="shared" ref="AF100:AF106" si="44">RANK(AE100, $AE$4:$AE$106, 1)</f>
        <v>31</v>
      </c>
      <c r="AG100">
        <f t="shared" ref="AG100:AG106" si="45">RANK(AB100, $AB$4:$AB$106, 0)</f>
        <v>30</v>
      </c>
      <c r="AH100">
        <f t="shared" ref="AH100:AH106" si="46">RANK(AC100, $AC$4:$AC$106, 1)</f>
        <v>25</v>
      </c>
      <c r="AI100">
        <f t="shared" ref="AI100:AI106" si="47">RANK(AA100, $AA$4:$AA$106, 0)</f>
        <v>10</v>
      </c>
      <c r="AJ100">
        <f t="shared" ref="AJ100:AJ106" si="48">SUM(AF100:AI100)</f>
        <v>96</v>
      </c>
      <c r="AK100">
        <f t="shared" ref="AK100:AK106" si="49">RANK(AJ100,AJ$3:AJ$106,0)</f>
        <v>97</v>
      </c>
      <c r="AL100" s="13">
        <v>69730</v>
      </c>
      <c r="AM100">
        <v>57</v>
      </c>
      <c r="AN100" s="12">
        <v>0.83628318584070793</v>
      </c>
      <c r="AO100" s="12">
        <v>4.2351453855878636E-2</v>
      </c>
      <c r="AP100" s="12">
        <v>0.33438685208596713</v>
      </c>
      <c r="AQ100" s="12">
        <v>0.31332042177749087</v>
      </c>
      <c r="AR100" s="31">
        <v>6.7000000000000004E-2</v>
      </c>
      <c r="AS100" s="31">
        <v>5.5E-2</v>
      </c>
      <c r="AT100" s="31">
        <v>9.0999999999999998E-2</v>
      </c>
      <c r="AU100" s="32">
        <v>75</v>
      </c>
      <c r="AV100" s="31">
        <v>0.97499999999999998</v>
      </c>
      <c r="AW100" s="14">
        <v>87.29098071629862</v>
      </c>
      <c r="AX100" s="12">
        <v>0.14485303178847284</v>
      </c>
      <c r="AY100">
        <v>87</v>
      </c>
      <c r="AZ100">
        <f t="shared" ref="AZ100:AZ106" si="50">AK100-AY100</f>
        <v>10</v>
      </c>
      <c r="BA100" s="37">
        <f t="shared" ref="BA100:BA106" si="51">AB100-AU100</f>
        <v>-11</v>
      </c>
    </row>
    <row r="101" spans="1:53" ht="14" x14ac:dyDescent="0.3">
      <c r="A101" s="7" t="s">
        <v>95</v>
      </c>
      <c r="B101" s="7" t="s">
        <v>794</v>
      </c>
      <c r="C101" s="7" t="s">
        <v>795</v>
      </c>
      <c r="D101" s="7" t="s">
        <v>95</v>
      </c>
      <c r="E101" s="20">
        <v>101</v>
      </c>
      <c r="F101" s="19">
        <v>107</v>
      </c>
      <c r="G101" s="21">
        <f t="shared" si="39"/>
        <v>5.9405940594059403E-2</v>
      </c>
      <c r="H101" s="13">
        <v>136.66958246866847</v>
      </c>
      <c r="I101" s="13">
        <v>132.32368051730566</v>
      </c>
      <c r="J101" s="13">
        <v>145.15219842164589</v>
      </c>
      <c r="K101" s="13">
        <v>136.3057142857142</v>
      </c>
      <c r="L101" s="13">
        <v>135.53779069767441</v>
      </c>
      <c r="M101" s="13">
        <v>105.8041925474877</v>
      </c>
      <c r="N101" s="13">
        <v>98.779017029701606</v>
      </c>
      <c r="O101" s="13">
        <v>90.738448748695362</v>
      </c>
      <c r="P101" s="13">
        <v>86.455331412103703</v>
      </c>
      <c r="Q101" s="13">
        <v>86.641221374045799</v>
      </c>
      <c r="R101" s="13">
        <v>95.814723658326045</v>
      </c>
      <c r="S101" s="13">
        <v>105.57768924302781</v>
      </c>
      <c r="T101" s="13">
        <v>105.57984813584966</v>
      </c>
      <c r="U101" s="13">
        <v>114.2307692307692</v>
      </c>
      <c r="V101" s="13">
        <v>121.44859813084111</v>
      </c>
      <c r="W101" s="13">
        <f t="shared" si="40"/>
        <v>137.61279392333356</v>
      </c>
      <c r="X101" s="13">
        <f t="shared" si="41"/>
        <v>-16.16419579249245</v>
      </c>
      <c r="Y101" s="12">
        <v>0.10299999999999999</v>
      </c>
      <c r="Z101" s="12">
        <v>0.14000000000000001</v>
      </c>
      <c r="AA101" s="12">
        <v>8.4000000000000005E-2</v>
      </c>
      <c r="AB101">
        <v>73</v>
      </c>
      <c r="AC101" s="12">
        <v>0.97499999999999998</v>
      </c>
      <c r="AD101" s="13">
        <f t="shared" si="42"/>
        <v>105.30075756699318</v>
      </c>
      <c r="AE101" s="12">
        <f t="shared" si="43"/>
        <v>0.15334970931785116</v>
      </c>
      <c r="AF101">
        <f t="shared" si="44"/>
        <v>49</v>
      </c>
      <c r="AG101">
        <f t="shared" si="45"/>
        <v>23</v>
      </c>
      <c r="AH101">
        <f t="shared" si="46"/>
        <v>19</v>
      </c>
      <c r="AI101">
        <f t="shared" si="47"/>
        <v>2</v>
      </c>
      <c r="AJ101">
        <f t="shared" si="48"/>
        <v>93</v>
      </c>
      <c r="AK101">
        <f t="shared" si="49"/>
        <v>98</v>
      </c>
      <c r="AL101" s="13">
        <v>105042</v>
      </c>
      <c r="AM101">
        <v>9</v>
      </c>
      <c r="AN101" s="12">
        <v>0.93491525423728816</v>
      </c>
      <c r="AO101" s="12">
        <v>5.1525423728813559E-2</v>
      </c>
      <c r="AP101" s="12">
        <v>0.13694915254237289</v>
      </c>
      <c r="AQ101" s="12">
        <v>0.35835725325678958</v>
      </c>
      <c r="AR101" s="31">
        <v>0.11899999999999999</v>
      </c>
      <c r="AS101" s="31">
        <v>7.9000000000000001E-2</v>
      </c>
      <c r="AT101" s="31">
        <v>6.9000000000000006E-2</v>
      </c>
      <c r="AU101" s="32">
        <v>89</v>
      </c>
      <c r="AV101" s="31">
        <v>0.98299999999999998</v>
      </c>
      <c r="AW101" s="14">
        <v>98.403370602812331</v>
      </c>
      <c r="AX101" s="12">
        <v>0.16084203753387008</v>
      </c>
      <c r="AY101">
        <v>52</v>
      </c>
      <c r="AZ101">
        <f t="shared" si="50"/>
        <v>46</v>
      </c>
      <c r="BA101" s="37">
        <f t="shared" si="51"/>
        <v>-16</v>
      </c>
    </row>
    <row r="102" spans="1:53" ht="14" x14ac:dyDescent="0.3">
      <c r="A102" s="7" t="s">
        <v>170</v>
      </c>
      <c r="B102" s="7" t="s">
        <v>816</v>
      </c>
      <c r="C102" s="7" t="s">
        <v>817</v>
      </c>
      <c r="D102" s="7" t="s">
        <v>170</v>
      </c>
      <c r="E102" s="20">
        <v>129</v>
      </c>
      <c r="F102" s="19">
        <v>126</v>
      </c>
      <c r="G102" s="21">
        <f t="shared" si="39"/>
        <v>-2.3255813953488372E-2</v>
      </c>
      <c r="H102" s="13">
        <v>175.44896800960231</v>
      </c>
      <c r="I102" s="13">
        <v>184.70494839904731</v>
      </c>
      <c r="J102" s="13">
        <v>185.07537311567205</v>
      </c>
      <c r="K102" s="13">
        <v>192.0685158843053</v>
      </c>
      <c r="L102" s="13">
        <v>204.28667113194899</v>
      </c>
      <c r="M102" s="13">
        <v>171.29987616455711</v>
      </c>
      <c r="N102" s="13">
        <v>149.86542769040642</v>
      </c>
      <c r="O102" s="13">
        <v>143.20304392943609</v>
      </c>
      <c r="P102" s="13">
        <v>139.44795859689469</v>
      </c>
      <c r="Q102" s="13">
        <v>149.13232104121471</v>
      </c>
      <c r="R102" s="13">
        <v>148.26671228218078</v>
      </c>
      <c r="S102" s="13">
        <v>153.83412341314477</v>
      </c>
      <c r="T102" s="13">
        <v>155.42224014947044</v>
      </c>
      <c r="U102" s="13">
        <v>161.93477851083881</v>
      </c>
      <c r="V102" s="13">
        <v>161.08056665667846</v>
      </c>
      <c r="W102" s="13">
        <f t="shared" si="40"/>
        <v>184.32445135215673</v>
      </c>
      <c r="X102" s="13">
        <f t="shared" si="41"/>
        <v>-23.243884695478272</v>
      </c>
      <c r="Y102" s="12">
        <v>0.20599999999999999</v>
      </c>
      <c r="Z102" s="12">
        <v>0.183</v>
      </c>
      <c r="AA102" s="12">
        <v>2.4E-2</v>
      </c>
      <c r="AB102">
        <v>138</v>
      </c>
      <c r="AC102" s="12">
        <v>0.95799999999999996</v>
      </c>
      <c r="AD102" s="13">
        <f t="shared" si="42"/>
        <v>154.86446358890871</v>
      </c>
      <c r="AE102" s="12">
        <f t="shared" si="43"/>
        <v>4.0138989434467934E-2</v>
      </c>
      <c r="AF102">
        <f t="shared" si="44"/>
        <v>1</v>
      </c>
      <c r="AG102">
        <f t="shared" si="45"/>
        <v>2</v>
      </c>
      <c r="AH102">
        <f t="shared" si="46"/>
        <v>5</v>
      </c>
      <c r="AI102">
        <f t="shared" si="47"/>
        <v>83</v>
      </c>
      <c r="AJ102">
        <f t="shared" si="48"/>
        <v>91</v>
      </c>
      <c r="AK102">
        <f t="shared" si="49"/>
        <v>99</v>
      </c>
      <c r="AL102" s="13">
        <v>132045</v>
      </c>
      <c r="AM102">
        <v>2</v>
      </c>
      <c r="AN102" s="12">
        <v>0.90722761596548007</v>
      </c>
      <c r="AO102" s="12">
        <v>6.4724919093851127E-2</v>
      </c>
      <c r="AP102" s="12">
        <v>6.4185544768069036E-2</v>
      </c>
      <c r="AQ102" s="12">
        <v>0.29341762737076982</v>
      </c>
      <c r="AR102" s="31">
        <v>0.23400000000000001</v>
      </c>
      <c r="AS102" s="31">
        <v>0.21099999999999999</v>
      </c>
      <c r="AT102" s="31">
        <v>3.9E-2</v>
      </c>
      <c r="AU102" s="32">
        <v>119</v>
      </c>
      <c r="AV102" s="31">
        <v>0.95899999999999996</v>
      </c>
      <c r="AW102" s="14">
        <v>151.66384922150269</v>
      </c>
      <c r="AX102" s="12">
        <v>6.7721670932508055E-2</v>
      </c>
      <c r="AY102">
        <v>100</v>
      </c>
      <c r="AZ102">
        <f t="shared" si="50"/>
        <v>-1</v>
      </c>
      <c r="BA102" s="37">
        <f t="shared" si="51"/>
        <v>19</v>
      </c>
    </row>
    <row r="103" spans="1:53" ht="14" x14ac:dyDescent="0.3">
      <c r="A103" s="7" t="s">
        <v>385</v>
      </c>
      <c r="B103" s="7" t="s">
        <v>666</v>
      </c>
      <c r="C103" s="7" t="s">
        <v>667</v>
      </c>
      <c r="D103" s="7" t="s">
        <v>62</v>
      </c>
      <c r="E103" s="20">
        <v>130</v>
      </c>
      <c r="F103" s="19">
        <v>104</v>
      </c>
      <c r="G103" s="21">
        <f t="shared" si="39"/>
        <v>-0.2</v>
      </c>
      <c r="H103" s="13">
        <v>134.41497899258835</v>
      </c>
      <c r="I103" s="13">
        <v>130.4347826086956</v>
      </c>
      <c r="J103" s="13">
        <v>135.19730463447735</v>
      </c>
      <c r="K103" s="13">
        <v>135.48057259713701</v>
      </c>
      <c r="L103" s="13">
        <v>149.94233979060235</v>
      </c>
      <c r="M103" s="13">
        <v>109.69749164877115</v>
      </c>
      <c r="N103" s="13">
        <v>93.75</v>
      </c>
      <c r="O103" s="13">
        <v>84.778502664722254</v>
      </c>
      <c r="P103" s="13">
        <v>82.843137254901904</v>
      </c>
      <c r="Q103" s="13">
        <v>89.012722144173807</v>
      </c>
      <c r="R103" s="13">
        <v>106.21321023660116</v>
      </c>
      <c r="S103" s="13">
        <v>114.6788990825688</v>
      </c>
      <c r="T103" s="13">
        <v>127.2605492297387</v>
      </c>
      <c r="U103" s="13">
        <v>138.14575645756449</v>
      </c>
      <c r="V103" s="13">
        <v>138.5869565217391</v>
      </c>
      <c r="W103" s="13">
        <f t="shared" si="40"/>
        <v>133.88190970822458</v>
      </c>
      <c r="X103" s="13">
        <f t="shared" si="41"/>
        <v>4.7050468135145138</v>
      </c>
      <c r="Y103" s="12">
        <v>0.221</v>
      </c>
      <c r="Z103" s="12">
        <v>5.8000000000000003E-2</v>
      </c>
      <c r="AA103" s="12">
        <v>5.8000000000000003E-2</v>
      </c>
      <c r="AB103">
        <v>100</v>
      </c>
      <c r="AC103" s="12">
        <v>0.97899999999999998</v>
      </c>
      <c r="AD103" s="13">
        <f t="shared" si="42"/>
        <v>121.5746037516183</v>
      </c>
      <c r="AE103" s="12">
        <f t="shared" si="43"/>
        <v>0.13993344206062727</v>
      </c>
      <c r="AF103">
        <f t="shared" si="44"/>
        <v>36</v>
      </c>
      <c r="AG103">
        <f t="shared" si="45"/>
        <v>7</v>
      </c>
      <c r="AH103">
        <f t="shared" si="46"/>
        <v>27</v>
      </c>
      <c r="AI103">
        <f t="shared" si="47"/>
        <v>20</v>
      </c>
      <c r="AJ103">
        <f t="shared" si="48"/>
        <v>90</v>
      </c>
      <c r="AK103">
        <f t="shared" si="49"/>
        <v>100</v>
      </c>
      <c r="AL103" s="13">
        <v>71875</v>
      </c>
      <c r="AM103">
        <v>51</v>
      </c>
      <c r="AN103" s="12">
        <v>0.80841584158415847</v>
      </c>
      <c r="AO103" s="12">
        <v>0.11336633663366337</v>
      </c>
      <c r="AP103" s="12">
        <v>0.2202970297029703</v>
      </c>
      <c r="AQ103" s="12">
        <v>0.1945233265720081</v>
      </c>
      <c r="AR103" s="31">
        <v>0.246</v>
      </c>
      <c r="AS103" s="31">
        <v>0.108</v>
      </c>
      <c r="AT103" s="31">
        <v>0.1</v>
      </c>
      <c r="AU103" s="32">
        <v>72</v>
      </c>
      <c r="AV103" s="31">
        <v>0.97</v>
      </c>
      <c r="AW103" s="14">
        <v>109.29134517327063</v>
      </c>
      <c r="AX103" s="12">
        <v>0.26401368963432598</v>
      </c>
      <c r="AY103">
        <v>69</v>
      </c>
      <c r="AZ103">
        <f t="shared" si="50"/>
        <v>31</v>
      </c>
      <c r="BA103" s="37">
        <f t="shared" si="51"/>
        <v>28</v>
      </c>
    </row>
    <row r="104" spans="1:53" ht="14" x14ac:dyDescent="0.3">
      <c r="A104" s="7" t="s">
        <v>117</v>
      </c>
      <c r="B104" s="7" t="s">
        <v>782</v>
      </c>
      <c r="C104" s="7" t="s">
        <v>783</v>
      </c>
      <c r="D104" s="7" t="s">
        <v>117</v>
      </c>
      <c r="E104" s="20">
        <v>216</v>
      </c>
      <c r="F104" s="19">
        <v>234</v>
      </c>
      <c r="G104" s="21">
        <f t="shared" si="39"/>
        <v>8.3333333333333329E-2</v>
      </c>
      <c r="H104" s="13">
        <v>135.07877548090721</v>
      </c>
      <c r="I104" s="13">
        <v>144.65875370919881</v>
      </c>
      <c r="J104" s="13">
        <v>141.6666666666666</v>
      </c>
      <c r="K104" s="13">
        <v>140.73904490571149</v>
      </c>
      <c r="L104" s="13">
        <v>131.62234042553189</v>
      </c>
      <c r="M104" s="13">
        <v>112.72727272727271</v>
      </c>
      <c r="N104" s="13">
        <v>97.0017636684303</v>
      </c>
      <c r="O104" s="13">
        <v>94.674443597228446</v>
      </c>
      <c r="P104" s="13">
        <v>87.953009828009797</v>
      </c>
      <c r="Q104" s="13">
        <v>92.67927435650715</v>
      </c>
      <c r="R104" s="13">
        <v>103.14825414997129</v>
      </c>
      <c r="S104" s="13">
        <v>110.1331043366251</v>
      </c>
      <c r="T104" s="13">
        <v>112.0331950207468</v>
      </c>
      <c r="U104" s="13">
        <v>120.1059201815774</v>
      </c>
      <c r="V104" s="13">
        <v>126.4783180026281</v>
      </c>
      <c r="W104" s="13">
        <f t="shared" si="40"/>
        <v>140.53581019062102</v>
      </c>
      <c r="X104" s="13">
        <f t="shared" si="41"/>
        <v>-14.057492187992921</v>
      </c>
      <c r="Y104" s="12">
        <v>0.111</v>
      </c>
      <c r="Z104" s="12">
        <v>2.1000000000000001E-2</v>
      </c>
      <c r="AA104" s="12">
        <v>5.0999999999999997E-2</v>
      </c>
      <c r="AB104">
        <v>73</v>
      </c>
      <c r="AC104" s="12">
        <v>0.96699999999999997</v>
      </c>
      <c r="AD104" s="13">
        <f t="shared" si="42"/>
        <v>111.35511842223015</v>
      </c>
      <c r="AE104" s="12">
        <f t="shared" si="43"/>
        <v>0.13581054732531148</v>
      </c>
      <c r="AF104">
        <f t="shared" si="44"/>
        <v>29</v>
      </c>
      <c r="AG104">
        <f t="shared" si="45"/>
        <v>23</v>
      </c>
      <c r="AH104">
        <f t="shared" si="46"/>
        <v>10</v>
      </c>
      <c r="AI104">
        <f t="shared" si="47"/>
        <v>28</v>
      </c>
      <c r="AJ104">
        <f t="shared" si="48"/>
        <v>90</v>
      </c>
      <c r="AK104">
        <f t="shared" si="49"/>
        <v>100</v>
      </c>
      <c r="AL104" s="13">
        <v>91603</v>
      </c>
      <c r="AM104">
        <v>24</v>
      </c>
      <c r="AN104" s="12">
        <v>0.91245791245791241</v>
      </c>
      <c r="AO104" s="12">
        <v>1.8144407033295923E-2</v>
      </c>
      <c r="AP104" s="12">
        <v>6.6030677141788258E-2</v>
      </c>
      <c r="AQ104" s="12">
        <v>0.25881379661448389</v>
      </c>
      <c r="AR104" s="31">
        <v>0.14799999999999999</v>
      </c>
      <c r="AS104" s="31">
        <v>6.9000000000000006E-2</v>
      </c>
      <c r="AT104" s="31">
        <v>8.3000000000000004E-2</v>
      </c>
      <c r="AU104" s="32">
        <v>70</v>
      </c>
      <c r="AV104" s="31">
        <v>0.97299999999999998</v>
      </c>
      <c r="AW104" s="14">
        <v>104.49845696596259</v>
      </c>
      <c r="AX104" s="12">
        <v>0.14935592035295317</v>
      </c>
      <c r="AY104">
        <v>84</v>
      </c>
      <c r="AZ104">
        <f t="shared" si="50"/>
        <v>16</v>
      </c>
      <c r="BA104" s="37">
        <f t="shared" si="51"/>
        <v>3</v>
      </c>
    </row>
    <row r="105" spans="1:53" ht="14" x14ac:dyDescent="0.3">
      <c r="A105" s="7" t="s">
        <v>225</v>
      </c>
      <c r="B105" s="7" t="s">
        <v>822</v>
      </c>
      <c r="C105" s="7" t="s">
        <v>823</v>
      </c>
      <c r="D105" s="7" t="s">
        <v>225</v>
      </c>
      <c r="E105" s="20">
        <v>175</v>
      </c>
      <c r="F105" s="19">
        <v>204</v>
      </c>
      <c r="G105" s="21">
        <f t="shared" si="39"/>
        <v>0.1657142857142857</v>
      </c>
      <c r="H105" s="13">
        <v>190.14253026320728</v>
      </c>
      <c r="I105" s="13">
        <v>221.44263217097858</v>
      </c>
      <c r="J105" s="13">
        <v>209.18549281381135</v>
      </c>
      <c r="K105" s="13">
        <v>222.7219965177016</v>
      </c>
      <c r="L105" s="13">
        <v>224.677096476842</v>
      </c>
      <c r="M105" s="13">
        <v>195.86530264279622</v>
      </c>
      <c r="N105" s="13">
        <v>155.97161386523982</v>
      </c>
      <c r="O105" s="13">
        <v>149.68152866242031</v>
      </c>
      <c r="P105" s="13">
        <v>158.04806129279015</v>
      </c>
      <c r="Q105" s="13">
        <v>147.41634623296119</v>
      </c>
      <c r="R105" s="13">
        <v>158.3230304427083</v>
      </c>
      <c r="S105" s="13">
        <v>168.00214018191545</v>
      </c>
      <c r="T105" s="13">
        <v>172.24063620232556</v>
      </c>
      <c r="U105" s="13">
        <v>177.15270481703141</v>
      </c>
      <c r="V105" s="13">
        <v>189.41350946177539</v>
      </c>
      <c r="W105" s="13">
        <f t="shared" si="40"/>
        <v>210.87316294142471</v>
      </c>
      <c r="X105" s="13">
        <f t="shared" si="41"/>
        <v>-21.459653479649319</v>
      </c>
      <c r="Y105" s="12">
        <v>8.3000000000000004E-2</v>
      </c>
      <c r="Z105" s="12">
        <v>0.17199999999999999</v>
      </c>
      <c r="AA105" s="12">
        <v>4.3999999999999997E-2</v>
      </c>
      <c r="AB105">
        <v>134</v>
      </c>
      <c r="AC105" s="12">
        <v>0.94</v>
      </c>
      <c r="AD105" s="13">
        <f t="shared" si="42"/>
        <v>168.92962791099518</v>
      </c>
      <c r="AE105" s="12">
        <f t="shared" si="43"/>
        <v>0.12125689142920897</v>
      </c>
      <c r="AF105">
        <f t="shared" si="44"/>
        <v>19</v>
      </c>
      <c r="AG105">
        <f t="shared" si="45"/>
        <v>4</v>
      </c>
      <c r="AH105">
        <f t="shared" si="46"/>
        <v>1</v>
      </c>
      <c r="AI105">
        <f t="shared" si="47"/>
        <v>40</v>
      </c>
      <c r="AJ105">
        <f t="shared" si="48"/>
        <v>64</v>
      </c>
      <c r="AK105">
        <f t="shared" si="49"/>
        <v>102</v>
      </c>
      <c r="AL105" s="13">
        <v>116292</v>
      </c>
      <c r="AM105">
        <v>5</v>
      </c>
      <c r="AN105" s="12">
        <v>0.94221105527638194</v>
      </c>
      <c r="AO105" s="12">
        <v>5.4648241206030151E-2</v>
      </c>
      <c r="AP105" s="12">
        <v>0.15012562814070352</v>
      </c>
      <c r="AQ105" s="12">
        <v>0.23912764592687621</v>
      </c>
      <c r="AR105" s="31">
        <v>0.13700000000000001</v>
      </c>
      <c r="AS105" s="31">
        <v>7.3999999999999996E-2</v>
      </c>
      <c r="AT105" s="31">
        <v>7.3999999999999996E-2</v>
      </c>
      <c r="AU105" s="32">
        <v>128</v>
      </c>
      <c r="AV105" s="31">
        <v>0.94</v>
      </c>
      <c r="AW105" s="14">
        <v>161.49553826497765</v>
      </c>
      <c r="AX105" s="12">
        <v>0.10071219893196473</v>
      </c>
      <c r="AY105">
        <v>103</v>
      </c>
      <c r="AZ105">
        <f t="shared" si="50"/>
        <v>-1</v>
      </c>
      <c r="BA105" s="37">
        <f t="shared" si="51"/>
        <v>6</v>
      </c>
    </row>
    <row r="106" spans="1:53" ht="14" x14ac:dyDescent="0.3">
      <c r="A106" s="7" t="s">
        <v>192</v>
      </c>
      <c r="B106" s="7" t="s">
        <v>798</v>
      </c>
      <c r="C106" s="7" t="s">
        <v>799</v>
      </c>
      <c r="D106" s="7" t="s">
        <v>192</v>
      </c>
      <c r="E106" s="20">
        <v>192</v>
      </c>
      <c r="F106" s="19">
        <v>177</v>
      </c>
      <c r="G106" s="21">
        <f t="shared" si="39"/>
        <v>-7.8125E-2</v>
      </c>
      <c r="H106" s="13">
        <v>159.02918072529388</v>
      </c>
      <c r="I106" s="13">
        <v>176.19711387672655</v>
      </c>
      <c r="J106" s="13">
        <v>181.96158940397351</v>
      </c>
      <c r="K106" s="13">
        <v>181.78417228685231</v>
      </c>
      <c r="L106" s="13">
        <v>164.80164975833571</v>
      </c>
      <c r="M106" s="13">
        <v>143.44638506842728</v>
      </c>
      <c r="N106" s="13">
        <v>132.4328808446455</v>
      </c>
      <c r="O106" s="13">
        <v>120</v>
      </c>
      <c r="P106" s="13">
        <v>115.18015357353801</v>
      </c>
      <c r="Q106" s="13">
        <v>125.098814229249</v>
      </c>
      <c r="R106" s="13">
        <v>133.33333333333329</v>
      </c>
      <c r="S106" s="13">
        <v>133.97800530906329</v>
      </c>
      <c r="T106" s="13">
        <v>148.1802878221321</v>
      </c>
      <c r="U106" s="13">
        <v>150.73730202075359</v>
      </c>
      <c r="V106" s="13">
        <v>152.6784156342697</v>
      </c>
      <c r="W106" s="13">
        <f t="shared" si="40"/>
        <v>174.74301407321155</v>
      </c>
      <c r="X106" s="13">
        <f t="shared" si="41"/>
        <v>-22.064598438941857</v>
      </c>
      <c r="Y106" s="12">
        <v>0.30499999999999999</v>
      </c>
      <c r="Z106" s="12">
        <v>7.2999999999999995E-2</v>
      </c>
      <c r="AA106" s="12">
        <v>4.4999999999999998E-2</v>
      </c>
      <c r="AB106">
        <v>120</v>
      </c>
      <c r="AC106" s="12">
        <v>0.96</v>
      </c>
      <c r="AD106" s="13">
        <f t="shared" si="42"/>
        <v>141.55723212132057</v>
      </c>
      <c r="AE106" s="12">
        <f t="shared" si="43"/>
        <v>7.8563160258868323E-2</v>
      </c>
      <c r="AF106">
        <f t="shared" si="44"/>
        <v>3</v>
      </c>
      <c r="AG106">
        <f t="shared" si="45"/>
        <v>5</v>
      </c>
      <c r="AH106">
        <f t="shared" si="46"/>
        <v>7</v>
      </c>
      <c r="AI106">
        <f t="shared" si="47"/>
        <v>36</v>
      </c>
      <c r="AJ106">
        <f t="shared" si="48"/>
        <v>51</v>
      </c>
      <c r="AK106">
        <f t="shared" si="49"/>
        <v>103</v>
      </c>
      <c r="AL106" s="13">
        <v>129844</v>
      </c>
      <c r="AM106">
        <v>4</v>
      </c>
      <c r="AN106" s="12">
        <v>0.97019438444924411</v>
      </c>
      <c r="AO106" s="12">
        <v>7.34341252699784E-3</v>
      </c>
      <c r="AP106" s="12">
        <v>5.3995680345572353E-2</v>
      </c>
      <c r="AQ106" s="12">
        <v>0.29838472834067548</v>
      </c>
      <c r="AR106" s="31">
        <v>0.39100000000000001</v>
      </c>
      <c r="AS106" s="31">
        <v>0.12</v>
      </c>
      <c r="AT106" s="31">
        <v>2.5999999999999999E-2</v>
      </c>
      <c r="AU106" s="32">
        <v>137</v>
      </c>
      <c r="AV106" s="31">
        <v>0.96499999999999997</v>
      </c>
      <c r="AW106" s="14">
        <v>135.14761017344441</v>
      </c>
      <c r="AX106" s="12">
        <v>0.11535307081865405</v>
      </c>
      <c r="AY106">
        <v>91</v>
      </c>
      <c r="AZ106">
        <f t="shared" si="50"/>
        <v>12</v>
      </c>
      <c r="BA106" s="37">
        <f t="shared" si="51"/>
        <v>-17</v>
      </c>
    </row>
    <row r="110" spans="1:53" x14ac:dyDescent="0.25">
      <c r="V110" s="12"/>
    </row>
  </sheetData>
  <sortState xmlns:xlrd2="http://schemas.microsoft.com/office/spreadsheetml/2017/richdata2" ref="A4:BA106">
    <sortCondition ref="AK4:AK106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E999-7972-4F62-BC9F-2F50CCF7F976}">
  <dimension ref="A3:C126"/>
  <sheetViews>
    <sheetView tabSelected="1" workbookViewId="0">
      <selection activeCell="A109" sqref="A107:XFD109"/>
    </sheetView>
  </sheetViews>
  <sheetFormatPr defaultRowHeight="12.5" x14ac:dyDescent="0.25"/>
  <cols>
    <col min="1" max="1" width="17" bestFit="1" customWidth="1"/>
    <col min="2" max="2" width="5" bestFit="1" customWidth="1"/>
  </cols>
  <sheetData>
    <row r="3" spans="1:3" x14ac:dyDescent="0.25">
      <c r="A3" s="7" t="s">
        <v>339</v>
      </c>
      <c r="B3" s="9">
        <v>5664</v>
      </c>
      <c r="C3" t="str">
        <f>VLOOKUP(A3,HotIndex!$D$4:$D$106,1,FALSE)</f>
        <v>Minneapolis</v>
      </c>
    </row>
    <row r="4" spans="1:3" x14ac:dyDescent="0.25">
      <c r="A4" s="7" t="s">
        <v>261</v>
      </c>
      <c r="B4" s="9">
        <v>3844</v>
      </c>
      <c r="C4" t="str">
        <f>VLOOKUP(A4,HotIndex!$D$4:$D$106,1,FALSE)</f>
        <v>Saint Paul</v>
      </c>
    </row>
    <row r="5" spans="1:3" x14ac:dyDescent="0.25">
      <c r="A5" s="7" t="s">
        <v>329</v>
      </c>
      <c r="B5" s="9">
        <v>1546</v>
      </c>
      <c r="C5" t="str">
        <f>VLOOKUP(A5,HotIndex!$D$4:$D$106,1,FALSE)</f>
        <v>Woodbury</v>
      </c>
    </row>
    <row r="6" spans="1:3" x14ac:dyDescent="0.25">
      <c r="A6" s="7" t="s">
        <v>160</v>
      </c>
      <c r="B6" s="9">
        <v>1512</v>
      </c>
      <c r="C6" t="str">
        <f>VLOOKUP(A6,HotIndex!$D$4:$D$106,1,FALSE)</f>
        <v>Maple Grove</v>
      </c>
    </row>
    <row r="7" spans="1:3" x14ac:dyDescent="0.25">
      <c r="A7" s="7" t="s">
        <v>232</v>
      </c>
      <c r="B7" s="9">
        <v>1466</v>
      </c>
      <c r="C7" t="str">
        <f>VLOOKUP(A7,HotIndex!$D$4:$D$106,1,FALSE)</f>
        <v>Plymouth</v>
      </c>
    </row>
    <row r="8" spans="1:3" x14ac:dyDescent="0.25">
      <c r="A8" s="7" t="s">
        <v>38</v>
      </c>
      <c r="B8" s="9">
        <v>1301</v>
      </c>
      <c r="C8" t="str">
        <f>VLOOKUP(A8,HotIndex!$D$4:$D$106,1,FALSE)</f>
        <v>Blaine</v>
      </c>
    </row>
    <row r="9" spans="1:3" x14ac:dyDescent="0.25">
      <c r="A9" s="7" t="s">
        <v>148</v>
      </c>
      <c r="B9" s="9">
        <v>1297</v>
      </c>
      <c r="C9" t="str">
        <f>VLOOKUP(A9,HotIndex!$D$4:$D$106,1,FALSE)</f>
        <v>Lakeville</v>
      </c>
    </row>
    <row r="10" spans="1:3" x14ac:dyDescent="0.25">
      <c r="A10" s="7" t="s">
        <v>45</v>
      </c>
      <c r="B10" s="9">
        <v>1275</v>
      </c>
      <c r="C10" t="str">
        <f>VLOOKUP(A10,HotIndex!$D$4:$D$106,1,FALSE)</f>
        <v>Brooklyn Park</v>
      </c>
    </row>
    <row r="11" spans="1:3" x14ac:dyDescent="0.25">
      <c r="A11" s="7" t="s">
        <v>39</v>
      </c>
      <c r="B11" s="9">
        <v>1258</v>
      </c>
      <c r="C11" t="str">
        <f>VLOOKUP(A11,HotIndex!$D$4:$D$106,1,FALSE)</f>
        <v>Bloomington</v>
      </c>
    </row>
    <row r="12" spans="1:3" x14ac:dyDescent="0.25">
      <c r="A12" s="7" t="s">
        <v>89</v>
      </c>
      <c r="B12" s="9">
        <v>1211</v>
      </c>
      <c r="C12" t="str">
        <f>VLOOKUP(A12,HotIndex!$D$4:$D$106,1,FALSE)</f>
        <v>Eden Prairie</v>
      </c>
    </row>
    <row r="13" spans="1:3" x14ac:dyDescent="0.25">
      <c r="A13" s="7" t="s">
        <v>73</v>
      </c>
      <c r="B13" s="9">
        <v>1131</v>
      </c>
      <c r="C13" t="str">
        <f>VLOOKUP(A13,HotIndex!$D$4:$D$106,1,FALSE)</f>
        <v>Coon Rapids</v>
      </c>
    </row>
    <row r="14" spans="1:3" x14ac:dyDescent="0.25">
      <c r="A14" s="7" t="s">
        <v>27</v>
      </c>
      <c r="B14" s="9">
        <v>1108</v>
      </c>
      <c r="C14" t="str">
        <f>VLOOKUP(A14,HotIndex!$D$4:$D$106,1,FALSE)</f>
        <v>Apple Valley</v>
      </c>
    </row>
    <row r="15" spans="1:3" x14ac:dyDescent="0.25">
      <c r="A15" s="7" t="s">
        <v>47</v>
      </c>
      <c r="B15" s="9">
        <v>1071</v>
      </c>
      <c r="C15" t="str">
        <f>VLOOKUP(A15,HotIndex!$D$4:$D$106,1,FALSE)</f>
        <v>Burnsville</v>
      </c>
    </row>
    <row r="16" spans="1:3" x14ac:dyDescent="0.25">
      <c r="A16" s="7" t="s">
        <v>91</v>
      </c>
      <c r="B16" s="9">
        <v>1034</v>
      </c>
      <c r="C16" t="str">
        <f>VLOOKUP(A16,HotIndex!$D$4:$D$106,1,FALSE)</f>
        <v>Edina</v>
      </c>
    </row>
    <row r="17" spans="1:3" x14ac:dyDescent="0.25">
      <c r="A17" s="7" t="s">
        <v>87</v>
      </c>
      <c r="B17" s="9">
        <v>1020</v>
      </c>
      <c r="C17" t="str">
        <f>VLOOKUP(A17,HotIndex!$D$4:$D$106,1,FALSE)</f>
        <v>Eagan</v>
      </c>
    </row>
    <row r="18" spans="1:3" x14ac:dyDescent="0.25">
      <c r="A18" s="7" t="s">
        <v>190</v>
      </c>
      <c r="B18" s="9">
        <v>961</v>
      </c>
      <c r="C18" t="str">
        <f>VLOOKUP(A18,HotIndex!$D$4:$D$106,1,FALSE)</f>
        <v>Minnetonka</v>
      </c>
    </row>
    <row r="19" spans="1:3" x14ac:dyDescent="0.25">
      <c r="A19" s="7" t="s">
        <v>257</v>
      </c>
      <c r="B19" s="9">
        <v>957</v>
      </c>
      <c r="C19" t="str">
        <f>VLOOKUP(A19,HotIndex!$D$4:$D$106,1,FALSE)</f>
        <v>Saint Louis Park</v>
      </c>
    </row>
    <row r="20" spans="1:3" x14ac:dyDescent="0.25">
      <c r="A20" s="7" t="s">
        <v>293</v>
      </c>
      <c r="B20" s="9">
        <v>807</v>
      </c>
      <c r="C20" t="str">
        <f>VLOOKUP(A20,HotIndex!$D$4:$D$106,1,FALSE)</f>
        <v>Shakopee</v>
      </c>
    </row>
    <row r="21" spans="1:3" x14ac:dyDescent="0.25">
      <c r="A21" s="7" t="s">
        <v>76</v>
      </c>
      <c r="B21" s="9">
        <v>681</v>
      </c>
      <c r="C21" t="str">
        <f>VLOOKUP(A21,HotIndex!$D$4:$D$106,1,FALSE)</f>
        <v>Cottage Grove</v>
      </c>
    </row>
    <row r="22" spans="1:3" x14ac:dyDescent="0.25">
      <c r="A22" s="7" t="s">
        <v>290</v>
      </c>
      <c r="B22" s="9">
        <v>627</v>
      </c>
      <c r="C22" t="str">
        <f>VLOOKUP(A22,HotIndex!$D$4:$D$106,1,FALSE)</f>
        <v>Savage</v>
      </c>
    </row>
    <row r="23" spans="1:3" x14ac:dyDescent="0.25">
      <c r="A23" s="7" t="s">
        <v>165</v>
      </c>
      <c r="B23" s="9">
        <v>623</v>
      </c>
      <c r="C23" t="str">
        <f>VLOOKUP(A23,HotIndex!$D$4:$D$106,1,FALSE)</f>
        <v>Maplewood</v>
      </c>
    </row>
    <row r="24" spans="1:3" x14ac:dyDescent="0.25">
      <c r="A24" s="7" t="s">
        <v>240</v>
      </c>
      <c r="B24" s="9">
        <v>617</v>
      </c>
      <c r="C24" t="str">
        <f>VLOOKUP(A24,HotIndex!$D$4:$D$106,1,FALSE)</f>
        <v>Richfield</v>
      </c>
    </row>
    <row r="25" spans="1:3" x14ac:dyDescent="0.25">
      <c r="A25" s="7" t="s">
        <v>103</v>
      </c>
      <c r="B25" s="9">
        <v>600</v>
      </c>
      <c r="C25" t="str">
        <f>VLOOKUP(A25,HotIndex!$D$4:$D$106,1,FALSE)</f>
        <v>Farmington</v>
      </c>
    </row>
    <row r="26" spans="1:3" x14ac:dyDescent="0.25">
      <c r="A26" s="7" t="s">
        <v>93</v>
      </c>
      <c r="B26" s="9">
        <v>593</v>
      </c>
      <c r="C26" t="str">
        <f>VLOOKUP(A26,HotIndex!$D$4:$D$106,1,FALSE)</f>
        <v>Elk River</v>
      </c>
    </row>
    <row r="27" spans="1:3" x14ac:dyDescent="0.25">
      <c r="A27" s="7" t="s">
        <v>235</v>
      </c>
      <c r="B27" s="9">
        <v>592</v>
      </c>
      <c r="C27" t="str">
        <f>VLOOKUP(A27,HotIndex!$D$4:$D$106,1,FALSE)</f>
        <v>Prior Lake</v>
      </c>
    </row>
    <row r="28" spans="1:3" x14ac:dyDescent="0.25">
      <c r="A28" s="7" t="s">
        <v>130</v>
      </c>
      <c r="B28" s="9">
        <v>580</v>
      </c>
      <c r="C28" t="str">
        <f>VLOOKUP(A28,HotIndex!$D$4:$D$106,1,FALSE)</f>
        <v>Hudson</v>
      </c>
    </row>
    <row r="29" spans="1:3" x14ac:dyDescent="0.25">
      <c r="A29" s="7" t="s">
        <v>22</v>
      </c>
      <c r="B29" s="9">
        <v>567</v>
      </c>
      <c r="C29" t="str">
        <f>VLOOKUP(A29,HotIndex!$D$4:$D$106,1,FALSE)</f>
        <v>Andover</v>
      </c>
    </row>
    <row r="30" spans="1:3" x14ac:dyDescent="0.25">
      <c r="A30" s="7" t="s">
        <v>236</v>
      </c>
      <c r="B30" s="9">
        <v>567</v>
      </c>
      <c r="C30" t="str">
        <f>VLOOKUP(A30,HotIndex!$D$4:$D$106,1,FALSE)</f>
        <v>Ramsey</v>
      </c>
    </row>
    <row r="31" spans="1:3" x14ac:dyDescent="0.25">
      <c r="A31" s="7" t="s">
        <v>136</v>
      </c>
      <c r="B31" s="9">
        <v>560</v>
      </c>
      <c r="C31" t="str">
        <f>VLOOKUP(A31,HotIndex!$D$4:$D$106,1,FALSE)</f>
        <v>Inver Grove Heights</v>
      </c>
    </row>
    <row r="32" spans="1:3" x14ac:dyDescent="0.25">
      <c r="A32" s="7" t="s">
        <v>58</v>
      </c>
      <c r="B32" s="9">
        <v>545</v>
      </c>
      <c r="C32" t="str">
        <f>VLOOKUP(A32,HotIndex!$D$4:$D$106,1,FALSE)</f>
        <v>Chanhassen</v>
      </c>
    </row>
    <row r="33" spans="1:3" x14ac:dyDescent="0.25">
      <c r="A33" s="7" t="s">
        <v>60</v>
      </c>
      <c r="B33" s="9">
        <v>540</v>
      </c>
      <c r="C33" t="str">
        <f>VLOOKUP(A33,HotIndex!$D$4:$D$106,1,FALSE)</f>
        <v>Chaska</v>
      </c>
    </row>
    <row r="34" spans="1:3" x14ac:dyDescent="0.25">
      <c r="A34" s="7" t="s">
        <v>247</v>
      </c>
      <c r="B34" s="9">
        <v>517</v>
      </c>
      <c r="C34" t="str">
        <f>VLOOKUP(A34,HotIndex!$D$4:$D$106,1,FALSE)</f>
        <v>Roseville</v>
      </c>
    </row>
    <row r="35" spans="1:3" x14ac:dyDescent="0.25">
      <c r="A35" s="7" t="s">
        <v>224</v>
      </c>
      <c r="B35" s="9">
        <v>516</v>
      </c>
      <c r="C35" t="str">
        <f>VLOOKUP(A35,HotIndex!$D$4:$D$106,1,FALSE)</f>
        <v>Oakdale</v>
      </c>
    </row>
    <row r="36" spans="1:3" x14ac:dyDescent="0.25">
      <c r="A36" s="7" t="s">
        <v>228</v>
      </c>
      <c r="B36" s="9">
        <v>511</v>
      </c>
      <c r="C36" t="str">
        <f>VLOOKUP(A36,HotIndex!$D$4:$D$106,1,FALSE)</f>
        <v>Otsego</v>
      </c>
    </row>
    <row r="37" spans="1:3" x14ac:dyDescent="0.25">
      <c r="A37" s="7" t="s">
        <v>246</v>
      </c>
      <c r="B37" s="9">
        <v>504</v>
      </c>
      <c r="C37" t="str">
        <f>VLOOKUP(A37,HotIndex!$D$4:$D$106,1,FALSE)</f>
        <v>Rosemount</v>
      </c>
    </row>
    <row r="38" spans="1:3" x14ac:dyDescent="0.25">
      <c r="A38" s="7" t="s">
        <v>77</v>
      </c>
      <c r="B38" s="9">
        <v>500</v>
      </c>
      <c r="C38" t="str">
        <f>VLOOKUP(A38,HotIndex!$D$4:$D$106,1,FALSE)</f>
        <v>Crystal</v>
      </c>
    </row>
    <row r="39" spans="1:3" x14ac:dyDescent="0.25">
      <c r="A39" s="7" t="s">
        <v>44</v>
      </c>
      <c r="B39" s="9">
        <v>480</v>
      </c>
      <c r="C39" t="str">
        <f>VLOOKUP(A39,HotIndex!$D$4:$D$106,1,FALSE)</f>
        <v>Brooklyn Center</v>
      </c>
    </row>
    <row r="40" spans="1:3" x14ac:dyDescent="0.25">
      <c r="A40" s="7" t="s">
        <v>294</v>
      </c>
      <c r="B40" s="9">
        <v>457</v>
      </c>
      <c r="C40" t="str">
        <f>VLOOKUP(A40,HotIndex!$D$4:$D$106,1,FALSE)</f>
        <v>Shoreview</v>
      </c>
    </row>
    <row r="41" spans="1:3" x14ac:dyDescent="0.25">
      <c r="A41" s="7" t="s">
        <v>56</v>
      </c>
      <c r="B41" s="9">
        <v>455</v>
      </c>
      <c r="C41" t="str">
        <f>VLOOKUP(A41,HotIndex!$D$4:$D$106,1,FALSE)</f>
        <v>Champlin</v>
      </c>
    </row>
    <row r="42" spans="1:3" x14ac:dyDescent="0.25">
      <c r="A42" s="7" t="s">
        <v>124</v>
      </c>
      <c r="B42" s="9">
        <v>428</v>
      </c>
      <c r="C42" t="str">
        <f>VLOOKUP(A42,HotIndex!$D$4:$D$106,1,FALSE)</f>
        <v>Hastings</v>
      </c>
    </row>
    <row r="43" spans="1:3" x14ac:dyDescent="0.25">
      <c r="A43" s="7" t="s">
        <v>131</v>
      </c>
      <c r="B43" s="9">
        <v>425</v>
      </c>
      <c r="C43" t="str">
        <f>VLOOKUP(A43,HotIndex!$D$4:$D$106,1,FALSE)</f>
        <v>Hugo</v>
      </c>
    </row>
    <row r="44" spans="1:3" x14ac:dyDescent="0.25">
      <c r="A44" s="7" t="s">
        <v>110</v>
      </c>
      <c r="B44" s="9">
        <v>422</v>
      </c>
      <c r="C44" t="str">
        <f>VLOOKUP(A44,HotIndex!$D$4:$D$106,1,FALSE)</f>
        <v>Golden Valley</v>
      </c>
    </row>
    <row r="45" spans="1:3" x14ac:dyDescent="0.25">
      <c r="A45" s="7" t="s">
        <v>104</v>
      </c>
      <c r="B45" s="9">
        <v>415</v>
      </c>
      <c r="C45" t="str">
        <f>VLOOKUP(A45,HotIndex!$D$4:$D$106,1,FALSE)</f>
        <v>Forest Lake</v>
      </c>
    </row>
    <row r="46" spans="1:3" x14ac:dyDescent="0.25">
      <c r="A46" s="7" t="s">
        <v>36</v>
      </c>
      <c r="B46" s="9">
        <v>412</v>
      </c>
      <c r="C46" t="str">
        <f>VLOOKUP(A46,HotIndex!$D$4:$D$106,1,FALSE)</f>
        <v>Big Lake</v>
      </c>
    </row>
    <row r="47" spans="1:3" x14ac:dyDescent="0.25">
      <c r="A47" s="7" t="s">
        <v>307</v>
      </c>
      <c r="B47" s="9">
        <v>406</v>
      </c>
      <c r="C47" t="str">
        <f>VLOOKUP(A47,HotIndex!$D$4:$D$106,1,FALSE)</f>
        <v>Stillwater</v>
      </c>
    </row>
    <row r="48" spans="1:3" x14ac:dyDescent="0.25">
      <c r="A48" s="7" t="s">
        <v>326</v>
      </c>
      <c r="B48" s="9">
        <v>394</v>
      </c>
      <c r="C48" t="str">
        <f>VLOOKUP(A48,HotIndex!$D$4:$D$106,1,FALSE)</f>
        <v>White Bear Lake</v>
      </c>
    </row>
    <row r="49" spans="1:3" x14ac:dyDescent="0.25">
      <c r="A49" s="7" t="s">
        <v>106</v>
      </c>
      <c r="B49" s="9">
        <v>383</v>
      </c>
      <c r="C49" t="str">
        <f>VLOOKUP(A49,HotIndex!$D$4:$D$106,1,FALSE)</f>
        <v>Fridley</v>
      </c>
    </row>
    <row r="50" spans="1:3" x14ac:dyDescent="0.25">
      <c r="A50" s="7" t="s">
        <v>259</v>
      </c>
      <c r="B50" s="9">
        <v>383</v>
      </c>
      <c r="C50" t="str">
        <f>VLOOKUP(A50,HotIndex!$D$4:$D$106,1,FALSE)</f>
        <v>Saint Michael</v>
      </c>
    </row>
    <row r="51" spans="1:3" x14ac:dyDescent="0.25">
      <c r="A51" s="7" t="s">
        <v>70</v>
      </c>
      <c r="B51" s="9">
        <v>373</v>
      </c>
      <c r="C51" t="str">
        <f>VLOOKUP(A51,HotIndex!$D$4:$D$106,1,FALSE)</f>
        <v>Columbia Heights</v>
      </c>
    </row>
    <row r="52" spans="1:3" x14ac:dyDescent="0.25">
      <c r="A52" s="7" t="s">
        <v>300</v>
      </c>
      <c r="B52" s="9">
        <v>359</v>
      </c>
      <c r="C52" t="str">
        <f>VLOOKUP(A52,HotIndex!$D$4:$D$106,1,FALSE)</f>
        <v>South Saint Paul</v>
      </c>
    </row>
    <row r="53" spans="1:3" x14ac:dyDescent="0.25">
      <c r="A53" s="7" t="s">
        <v>153</v>
      </c>
      <c r="B53" s="9">
        <v>354</v>
      </c>
      <c r="C53" t="str">
        <f>VLOOKUP(A53,HotIndex!$D$4:$D$106,1,FALSE)</f>
        <v>Lino Lakes</v>
      </c>
    </row>
    <row r="54" spans="1:3" x14ac:dyDescent="0.25">
      <c r="A54" s="7" t="s">
        <v>193</v>
      </c>
      <c r="B54" s="9">
        <v>349</v>
      </c>
      <c r="C54" t="str">
        <f>VLOOKUP(A54,HotIndex!$D$4:$D$106,1,FALSE)</f>
        <v>Monticello</v>
      </c>
    </row>
    <row r="55" spans="1:3" x14ac:dyDescent="0.25">
      <c r="A55" s="7" t="s">
        <v>335</v>
      </c>
      <c r="B55" s="9">
        <v>348</v>
      </c>
      <c r="C55" t="str">
        <f>VLOOKUP(A55,HotIndex!$D$4:$D$106,1,FALSE)</f>
        <v>Zimmerman</v>
      </c>
    </row>
    <row r="56" spans="1:3" x14ac:dyDescent="0.25">
      <c r="A56" s="7" t="s">
        <v>202</v>
      </c>
      <c r="B56" s="9">
        <v>328</v>
      </c>
      <c r="C56" t="str">
        <f>VLOOKUP(A56,HotIndex!$D$4:$D$106,1,FALSE)</f>
        <v>New Hope</v>
      </c>
    </row>
    <row r="57" spans="1:3" x14ac:dyDescent="0.25">
      <c r="A57" s="7" t="s">
        <v>46</v>
      </c>
      <c r="B57" s="9">
        <v>326</v>
      </c>
      <c r="C57" t="str">
        <f>VLOOKUP(A57,HotIndex!$D$4:$D$106,1,FALSE)</f>
        <v>Buffalo</v>
      </c>
    </row>
    <row r="58" spans="1:3" x14ac:dyDescent="0.25">
      <c r="A58" s="7" t="s">
        <v>242</v>
      </c>
      <c r="B58" s="9">
        <v>322</v>
      </c>
      <c r="C58" t="str">
        <f>VLOOKUP(A58,HotIndex!$D$4:$D$106,1,FALSE)</f>
        <v>Robbinsdale</v>
      </c>
    </row>
    <row r="59" spans="1:3" x14ac:dyDescent="0.25">
      <c r="A59" s="7" t="s">
        <v>324</v>
      </c>
      <c r="B59" s="9">
        <v>318</v>
      </c>
      <c r="C59" t="str">
        <f>VLOOKUP(A59,HotIndex!$D$4:$D$106,1,FALSE)</f>
        <v>West Saint Paul</v>
      </c>
    </row>
    <row r="60" spans="1:3" x14ac:dyDescent="0.25">
      <c r="A60" s="7" t="s">
        <v>49</v>
      </c>
      <c r="B60" s="9">
        <v>317</v>
      </c>
      <c r="C60" t="str">
        <f>VLOOKUP(A60,HotIndex!$D$4:$D$106,1,FALSE)</f>
        <v>Cambridge</v>
      </c>
    </row>
    <row r="61" spans="1:3" x14ac:dyDescent="0.25">
      <c r="A61" s="7" t="s">
        <v>206</v>
      </c>
      <c r="B61" s="9">
        <v>306</v>
      </c>
      <c r="C61" t="str">
        <f>VLOOKUP(A61,HotIndex!$D$4:$D$106,1,FALSE)</f>
        <v>New Richmond</v>
      </c>
    </row>
    <row r="62" spans="1:3" x14ac:dyDescent="0.25">
      <c r="A62" s="7" t="s">
        <v>200</v>
      </c>
      <c r="B62" s="9">
        <v>304</v>
      </c>
      <c r="C62" t="str">
        <f>VLOOKUP(A62,HotIndex!$D$4:$D$106,1,FALSE)</f>
        <v>New Brighton</v>
      </c>
    </row>
    <row r="63" spans="1:3" x14ac:dyDescent="0.25">
      <c r="A63" s="7" t="s">
        <v>241</v>
      </c>
      <c r="B63" s="9">
        <v>287</v>
      </c>
      <c r="C63" t="str">
        <f>VLOOKUP(A63,HotIndex!$D$4:$D$106,1,FALSE)</f>
        <v>River Falls</v>
      </c>
    </row>
    <row r="64" spans="1:3" x14ac:dyDescent="0.25">
      <c r="A64" s="7" t="s">
        <v>26</v>
      </c>
      <c r="B64" s="9">
        <v>279</v>
      </c>
      <c r="C64" t="str">
        <f>VLOOKUP(A64,HotIndex!$D$4:$D$106,1,FALSE)</f>
        <v>Anoka</v>
      </c>
    </row>
    <row r="65" spans="1:3" x14ac:dyDescent="0.25">
      <c r="A65" s="7" t="s">
        <v>319</v>
      </c>
      <c r="B65" s="9">
        <v>275</v>
      </c>
      <c r="C65" t="str">
        <f>VLOOKUP(A65,HotIndex!$D$4:$D$106,1,FALSE)</f>
        <v>Waconia</v>
      </c>
    </row>
    <row r="66" spans="1:3" x14ac:dyDescent="0.25">
      <c r="A66" s="7" t="s">
        <v>128</v>
      </c>
      <c r="B66" s="9">
        <v>274</v>
      </c>
      <c r="C66" t="str">
        <f>VLOOKUP(A66,HotIndex!$D$4:$D$106,1,FALSE)</f>
        <v>Hopkins</v>
      </c>
    </row>
    <row r="67" spans="1:3" x14ac:dyDescent="0.25">
      <c r="A67" s="7" t="s">
        <v>138</v>
      </c>
      <c r="B67" s="9">
        <v>266</v>
      </c>
      <c r="C67" t="str">
        <f>VLOOKUP(A67,HotIndex!$D$4:$D$106,1,FALSE)</f>
        <v>Isanti</v>
      </c>
    </row>
    <row r="68" spans="1:3" x14ac:dyDescent="0.25">
      <c r="A68" s="7" t="s">
        <v>212</v>
      </c>
      <c r="B68" s="9">
        <v>263</v>
      </c>
      <c r="C68" t="str">
        <f>VLOOKUP(A68,HotIndex!$D$4:$D$106,1,FALSE)</f>
        <v>North Branch</v>
      </c>
    </row>
    <row r="69" spans="1:3" x14ac:dyDescent="0.25">
      <c r="A69" s="7" t="s">
        <v>317</v>
      </c>
      <c r="B69" s="9">
        <v>262</v>
      </c>
      <c r="C69" t="str">
        <f>VLOOKUP(A69,HotIndex!$D$4:$D$106,1,FALSE)</f>
        <v>Victoria</v>
      </c>
    </row>
    <row r="70" spans="1:3" x14ac:dyDescent="0.25">
      <c r="A70" s="7" t="s">
        <v>198</v>
      </c>
      <c r="B70" s="9">
        <v>257</v>
      </c>
      <c r="C70" t="str">
        <f>VLOOKUP(A70,HotIndex!$D$4:$D$106,1,FALSE)</f>
        <v>Mound</v>
      </c>
    </row>
    <row r="71" spans="1:3" x14ac:dyDescent="0.25">
      <c r="A71" s="7" t="s">
        <v>140</v>
      </c>
      <c r="B71" s="9">
        <v>246</v>
      </c>
      <c r="C71" t="str">
        <f>VLOOKUP(A71,HotIndex!$D$4:$D$106,1,FALSE)</f>
        <v>Lake Elmo</v>
      </c>
    </row>
    <row r="72" spans="1:3" x14ac:dyDescent="0.25">
      <c r="A72" s="7" t="s">
        <v>233</v>
      </c>
      <c r="B72" s="9">
        <v>238</v>
      </c>
      <c r="C72" t="str">
        <f>VLOOKUP(A72,HotIndex!$D$4:$D$106,1,FALSE)</f>
        <v>Princeton</v>
      </c>
    </row>
    <row r="73" spans="1:3" x14ac:dyDescent="0.25">
      <c r="A73" s="7" t="s">
        <v>117</v>
      </c>
      <c r="B73" s="9">
        <v>234</v>
      </c>
      <c r="C73" t="str">
        <f>VLOOKUP(A73,HotIndex!$D$4:$D$106,1,FALSE)</f>
        <v>Ham Lake</v>
      </c>
    </row>
    <row r="74" spans="1:3" x14ac:dyDescent="0.25">
      <c r="A74" s="7" t="s">
        <v>204</v>
      </c>
      <c r="B74" s="9">
        <v>230</v>
      </c>
      <c r="C74" t="e">
        <f>VLOOKUP(A74,HotIndex!$D$4:$D$106,1,FALSE)</f>
        <v>#N/A</v>
      </c>
    </row>
    <row r="75" spans="1:3" x14ac:dyDescent="0.25">
      <c r="A75" s="7" t="s">
        <v>255</v>
      </c>
      <c r="B75" s="9">
        <v>227</v>
      </c>
      <c r="C75" t="str">
        <f>VLOOKUP(A75,HotIndex!$D$4:$D$106,1,FALSE)</f>
        <v>Saint Francis</v>
      </c>
    </row>
    <row r="76" spans="1:3" x14ac:dyDescent="0.25">
      <c r="A76" s="7" t="s">
        <v>313</v>
      </c>
      <c r="B76" s="9">
        <v>227</v>
      </c>
      <c r="C76" t="str">
        <f>VLOOKUP(A76,HotIndex!$D$4:$D$106,1,FALSE)</f>
        <v>Vadnais Heights</v>
      </c>
    </row>
    <row r="77" spans="1:3" x14ac:dyDescent="0.25">
      <c r="A77" s="7" t="s">
        <v>603</v>
      </c>
      <c r="B77" s="9">
        <v>215</v>
      </c>
      <c r="C77" t="e">
        <f>VLOOKUP(A77,HotIndex!$D$4:$D$106,1,FALSE)</f>
        <v>#N/A</v>
      </c>
    </row>
    <row r="78" spans="1:3" x14ac:dyDescent="0.25">
      <c r="A78" s="7" t="s">
        <v>245</v>
      </c>
      <c r="B78" s="9">
        <v>210</v>
      </c>
      <c r="C78" t="str">
        <f>VLOOKUP(A78,HotIndex!$D$4:$D$106,1,FALSE)</f>
        <v>Rogers</v>
      </c>
    </row>
    <row r="79" spans="1:3" x14ac:dyDescent="0.25">
      <c r="A79" s="7" t="s">
        <v>225</v>
      </c>
      <c r="B79" s="9">
        <v>204</v>
      </c>
      <c r="C79" t="str">
        <f>VLOOKUP(A79,HotIndex!$D$4:$D$106,1,FALSE)</f>
        <v>Orono</v>
      </c>
    </row>
    <row r="80" spans="1:3" x14ac:dyDescent="0.25">
      <c r="A80" s="7" t="s">
        <v>33</v>
      </c>
      <c r="B80" s="9">
        <v>183</v>
      </c>
      <c r="C80" t="str">
        <f>VLOOKUP(A80,HotIndex!$D$4:$D$106,1,FALSE)</f>
        <v>Belle Plaine</v>
      </c>
    </row>
    <row r="81" spans="1:3" x14ac:dyDescent="0.25">
      <c r="A81" s="7" t="s">
        <v>215</v>
      </c>
      <c r="B81" s="9">
        <v>181</v>
      </c>
      <c r="C81" t="str">
        <f>VLOOKUP(A81,HotIndex!$D$4:$D$106,1,FALSE)</f>
        <v>North Saint Paul</v>
      </c>
    </row>
    <row r="82" spans="1:3" x14ac:dyDescent="0.25">
      <c r="A82" s="7" t="s">
        <v>88</v>
      </c>
      <c r="B82" s="9">
        <v>178</v>
      </c>
      <c r="C82" t="str">
        <f>VLOOKUP(A82,HotIndex!$D$4:$D$106,1,FALSE)</f>
        <v>East Bethel</v>
      </c>
    </row>
    <row r="83" spans="1:3" x14ac:dyDescent="0.25">
      <c r="A83" s="7" t="s">
        <v>173</v>
      </c>
      <c r="B83" s="9">
        <v>178</v>
      </c>
      <c r="C83" t="str">
        <f>VLOOKUP(A83,HotIndex!$D$4:$D$106,1,FALSE)</f>
        <v>Mendota Heights</v>
      </c>
    </row>
    <row r="84" spans="1:3" x14ac:dyDescent="0.25">
      <c r="A84" s="7" t="s">
        <v>192</v>
      </c>
      <c r="B84" s="9">
        <v>177</v>
      </c>
      <c r="C84" t="str">
        <f>VLOOKUP(A84,HotIndex!$D$4:$D$106,1,FALSE)</f>
        <v>Minnetrista</v>
      </c>
    </row>
    <row r="85" spans="1:3" x14ac:dyDescent="0.25">
      <c r="A85" s="7" t="s">
        <v>83</v>
      </c>
      <c r="B85" s="9">
        <v>169</v>
      </c>
      <c r="C85" t="str">
        <f>VLOOKUP(A85,HotIndex!$D$4:$D$106,1,FALSE)</f>
        <v>Delano</v>
      </c>
    </row>
    <row r="86" spans="1:3" x14ac:dyDescent="0.25">
      <c r="A86" s="7" t="s">
        <v>79</v>
      </c>
      <c r="B86" s="9">
        <v>154</v>
      </c>
      <c r="C86" t="str">
        <f>VLOOKUP(A86,HotIndex!$D$4:$D$106,1,FALSE)</f>
        <v>Dayton</v>
      </c>
    </row>
    <row r="87" spans="1:3" x14ac:dyDescent="0.25">
      <c r="A87" s="7" t="s">
        <v>32</v>
      </c>
      <c r="B87" s="9">
        <v>153</v>
      </c>
      <c r="C87" t="str">
        <f>VLOOKUP(A87,HotIndex!$D$4:$D$106,1,FALSE)</f>
        <v>Becker</v>
      </c>
    </row>
    <row r="88" spans="1:3" x14ac:dyDescent="0.25">
      <c r="A88" s="7" t="s">
        <v>220</v>
      </c>
      <c r="B88" s="9">
        <v>152</v>
      </c>
      <c r="C88" t="str">
        <f>VLOOKUP(A88,HotIndex!$D$4:$D$106,1,FALSE)</f>
        <v>Oak Grove</v>
      </c>
    </row>
    <row r="89" spans="1:3" x14ac:dyDescent="0.25">
      <c r="A89" s="7" t="s">
        <v>20</v>
      </c>
      <c r="B89" s="9">
        <v>148</v>
      </c>
      <c r="C89" t="str">
        <f>VLOOKUP(A89,HotIndex!$D$4:$D$106,1,FALSE)</f>
        <v>Albertville</v>
      </c>
    </row>
    <row r="90" spans="1:3" x14ac:dyDescent="0.25">
      <c r="A90" s="7" t="s">
        <v>154</v>
      </c>
      <c r="B90" s="9">
        <v>145</v>
      </c>
      <c r="C90" t="str">
        <f>VLOOKUP(A90,HotIndex!$D$4:$D$106,1,FALSE)</f>
        <v>Little Canada</v>
      </c>
    </row>
    <row r="91" spans="1:3" x14ac:dyDescent="0.25">
      <c r="A91" s="7" t="s">
        <v>494</v>
      </c>
      <c r="B91" s="9">
        <v>137</v>
      </c>
      <c r="C91" t="e">
        <f>VLOOKUP(A91,HotIndex!$D$4:$D$106,1,FALSE)</f>
        <v>#N/A</v>
      </c>
    </row>
    <row r="92" spans="1:3" x14ac:dyDescent="0.25">
      <c r="A92" s="7" t="s">
        <v>199</v>
      </c>
      <c r="B92" s="9">
        <v>135</v>
      </c>
      <c r="C92" t="str">
        <f>VLOOKUP(A92,HotIndex!$D$4:$D$106,1,FALSE)</f>
        <v>Mounds View</v>
      </c>
    </row>
    <row r="93" spans="1:3" x14ac:dyDescent="0.25">
      <c r="A93" s="7" t="s">
        <v>53</v>
      </c>
      <c r="B93" s="9">
        <v>134</v>
      </c>
      <c r="C93" t="str">
        <f>VLOOKUP(A93,HotIndex!$D$4:$D$106,1,FALSE)</f>
        <v>Carver</v>
      </c>
    </row>
    <row r="94" spans="1:3" x14ac:dyDescent="0.25">
      <c r="A94" s="7" t="s">
        <v>250</v>
      </c>
      <c r="B94" s="9">
        <v>134</v>
      </c>
      <c r="C94" t="str">
        <f>VLOOKUP(A94,HotIndex!$D$4:$D$106,1,FALSE)</f>
        <v>Saint Anthony</v>
      </c>
    </row>
    <row r="95" spans="1:3" x14ac:dyDescent="0.25">
      <c r="A95" s="7" t="s">
        <v>333</v>
      </c>
      <c r="B95" s="9">
        <v>134</v>
      </c>
      <c r="C95" t="str">
        <f>VLOOKUP(A95,HotIndex!$D$4:$D$106,1,FALSE)</f>
        <v>Wyoming</v>
      </c>
    </row>
    <row r="96" spans="1:3" x14ac:dyDescent="0.25">
      <c r="A96" s="7" t="s">
        <v>152</v>
      </c>
      <c r="B96" s="9">
        <v>129</v>
      </c>
      <c r="C96" t="str">
        <f>VLOOKUP(A96,HotIndex!$D$4:$D$106,1,FALSE)</f>
        <v>Lindstrom</v>
      </c>
    </row>
    <row r="97" spans="1:3" x14ac:dyDescent="0.25">
      <c r="A97" s="7" t="s">
        <v>24</v>
      </c>
      <c r="B97" s="9">
        <v>126</v>
      </c>
      <c r="C97" t="str">
        <f>VLOOKUP(A97,HotIndex!$D$4:$D$106,1,FALSE)</f>
        <v>Annandale</v>
      </c>
    </row>
    <row r="98" spans="1:3" x14ac:dyDescent="0.25">
      <c r="A98" s="7" t="s">
        <v>170</v>
      </c>
      <c r="B98" s="9">
        <v>126</v>
      </c>
      <c r="C98" t="str">
        <f>VLOOKUP(A98,HotIndex!$D$4:$D$106,1,FALSE)</f>
        <v>Medina</v>
      </c>
    </row>
    <row r="99" spans="1:3" x14ac:dyDescent="0.25">
      <c r="A99" s="7" t="s">
        <v>295</v>
      </c>
      <c r="B99" s="9">
        <v>124</v>
      </c>
      <c r="C99" t="str">
        <f>VLOOKUP(A99,HotIndex!$D$4:$D$106,1,FALSE)</f>
        <v>Shorewood</v>
      </c>
    </row>
    <row r="100" spans="1:3" x14ac:dyDescent="0.25">
      <c r="A100" s="7" t="s">
        <v>296</v>
      </c>
      <c r="B100" s="9">
        <v>124</v>
      </c>
      <c r="C100" t="str">
        <f>VLOOKUP(A100,HotIndex!$D$4:$D$106,1,FALSE)</f>
        <v>Somerset</v>
      </c>
    </row>
    <row r="101" spans="1:3" x14ac:dyDescent="0.25">
      <c r="A101" s="7" t="s">
        <v>28</v>
      </c>
      <c r="B101" s="9">
        <v>122</v>
      </c>
      <c r="C101" t="e">
        <f>VLOOKUP(A101,HotIndex!$D$4:$D$106,1,FALSE)</f>
        <v>#N/A</v>
      </c>
    </row>
    <row r="102" spans="1:3" x14ac:dyDescent="0.25">
      <c r="A102" s="7" t="s">
        <v>158</v>
      </c>
      <c r="B102" s="9">
        <v>119</v>
      </c>
      <c r="C102" t="str">
        <f>VLOOKUP(A102,HotIndex!$D$4:$D$106,1,FALSE)</f>
        <v>Mahtomedi</v>
      </c>
    </row>
    <row r="103" spans="1:3" x14ac:dyDescent="0.25">
      <c r="A103" s="7" t="s">
        <v>139</v>
      </c>
      <c r="B103" s="9">
        <v>114</v>
      </c>
      <c r="C103" t="str">
        <f>VLOOKUP(A103,HotIndex!$D$4:$D$106,1,FALSE)</f>
        <v>Jordan</v>
      </c>
    </row>
    <row r="104" spans="1:3" x14ac:dyDescent="0.25">
      <c r="A104" s="7" t="s">
        <v>195</v>
      </c>
      <c r="B104" s="9">
        <v>114</v>
      </c>
      <c r="C104" t="str">
        <f>VLOOKUP(A104,HotIndex!$D$4:$D$106,1,FALSE)</f>
        <v>Montrose</v>
      </c>
    </row>
    <row r="105" spans="1:3" x14ac:dyDescent="0.25">
      <c r="A105" s="7" t="s">
        <v>95</v>
      </c>
      <c r="B105" s="9">
        <v>107</v>
      </c>
      <c r="C105" t="str">
        <f>VLOOKUP(A105,HotIndex!$D$4:$D$106,1,FALSE)</f>
        <v>Elko New Market</v>
      </c>
    </row>
    <row r="106" spans="1:3" x14ac:dyDescent="0.25">
      <c r="A106" s="7" t="s">
        <v>213</v>
      </c>
      <c r="B106" s="9">
        <v>107</v>
      </c>
      <c r="C106" t="str">
        <f>VLOOKUP(A106,HotIndex!$D$4:$D$106,1,FALSE)</f>
        <v>North Oaks</v>
      </c>
    </row>
    <row r="107" spans="1:3" x14ac:dyDescent="0.25">
      <c r="A107" s="7" t="s">
        <v>385</v>
      </c>
      <c r="B107" s="9">
        <v>105</v>
      </c>
      <c r="C107" t="e">
        <f>VLOOKUP(A107,HotIndex!$D$4:$D$106,1,FALSE)</f>
        <v>#N/A</v>
      </c>
    </row>
    <row r="108" spans="1:3" x14ac:dyDescent="0.25">
      <c r="A108" s="7" t="s">
        <v>537</v>
      </c>
      <c r="B108" s="9">
        <v>105</v>
      </c>
      <c r="C108" t="e">
        <f>VLOOKUP(A108,HotIndex!$D$4:$D$106,1,FALSE)</f>
        <v>#N/A</v>
      </c>
    </row>
    <row r="109" spans="1:3" x14ac:dyDescent="0.25">
      <c r="A109" s="7" t="s">
        <v>320</v>
      </c>
      <c r="B109" s="9">
        <v>105</v>
      </c>
      <c r="C109" t="e">
        <f>VLOOKUP(A109,HotIndex!$D$4:$D$106,1,FALSE)</f>
        <v>#N/A</v>
      </c>
    </row>
    <row r="110" spans="1:3" x14ac:dyDescent="0.25">
      <c r="A110" s="7" t="s">
        <v>322</v>
      </c>
      <c r="B110" s="9">
        <v>103</v>
      </c>
      <c r="C110" t="str">
        <f>VLOOKUP(A110,HotIndex!$D$4:$D$106,1,FALSE)</f>
        <v>Wayzata</v>
      </c>
    </row>
    <row r="111" spans="1:3" x14ac:dyDescent="0.25">
      <c r="A111" s="7" t="s">
        <v>162</v>
      </c>
      <c r="B111" s="9">
        <v>99</v>
      </c>
      <c r="C111" t="e">
        <f>VLOOKUP(A111,HotIndex!$D$4:$D$106,1,FALSE)</f>
        <v>#N/A</v>
      </c>
    </row>
    <row r="112" spans="1:3" x14ac:dyDescent="0.25">
      <c r="A112" s="7" t="s">
        <v>302</v>
      </c>
      <c r="B112" s="9">
        <v>97</v>
      </c>
      <c r="C112" t="e">
        <f>VLOOKUP(A112,HotIndex!$D$4:$D$106,1,FALSE)</f>
        <v>#N/A</v>
      </c>
    </row>
    <row r="113" spans="1:3" x14ac:dyDescent="0.25">
      <c r="A113" s="7" t="s">
        <v>288</v>
      </c>
      <c r="B113" s="9">
        <v>93</v>
      </c>
      <c r="C113" t="e">
        <f>VLOOKUP(A113,HotIndex!$D$4:$D$106,1,FALSE)</f>
        <v>#N/A</v>
      </c>
    </row>
    <row r="114" spans="1:3" x14ac:dyDescent="0.25">
      <c r="A114" s="7" t="s">
        <v>926</v>
      </c>
      <c r="B114" s="9">
        <v>92</v>
      </c>
      <c r="C114" t="e">
        <f>VLOOKUP(A114,HotIndex!$D$4:$D$106,1,FALSE)</f>
        <v>#N/A</v>
      </c>
    </row>
    <row r="115" spans="1:3" x14ac:dyDescent="0.25">
      <c r="A115" s="7" t="s">
        <v>520</v>
      </c>
      <c r="B115" s="9">
        <v>92</v>
      </c>
      <c r="C115" t="e">
        <f>VLOOKUP(A115,HotIndex!$D$4:$D$106,1,FALSE)</f>
        <v>#N/A</v>
      </c>
    </row>
    <row r="116" spans="1:3" x14ac:dyDescent="0.25">
      <c r="A116" s="7" t="s">
        <v>74</v>
      </c>
      <c r="B116" s="9">
        <v>91</v>
      </c>
      <c r="C116" t="e">
        <f>VLOOKUP(A116,HotIndex!$D$4:$D$106,1,FALSE)</f>
        <v>#N/A</v>
      </c>
    </row>
    <row r="117" spans="1:3" x14ac:dyDescent="0.25">
      <c r="A117" s="7" t="s">
        <v>63</v>
      </c>
      <c r="B117" s="9">
        <v>88</v>
      </c>
      <c r="C117" t="str">
        <f>VLOOKUP(A117,HotIndex!$D$4:$D$106,1,FALSE)</f>
        <v>Circle Pines</v>
      </c>
    </row>
    <row r="118" spans="1:3" x14ac:dyDescent="0.25">
      <c r="A118" s="7" t="s">
        <v>927</v>
      </c>
      <c r="B118" s="9">
        <v>84</v>
      </c>
      <c r="C118" t="e">
        <f>VLOOKUP(A118,HotIndex!$D$4:$D$106,1,FALSE)</f>
        <v>#N/A</v>
      </c>
    </row>
    <row r="119" spans="1:3" x14ac:dyDescent="0.25">
      <c r="A119" s="7" t="s">
        <v>218</v>
      </c>
      <c r="B119" s="9">
        <v>84</v>
      </c>
      <c r="C119" t="e">
        <f>VLOOKUP(A119,HotIndex!$D$4:$D$106,1,FALSE)</f>
        <v>#N/A</v>
      </c>
    </row>
    <row r="120" spans="1:3" x14ac:dyDescent="0.25">
      <c r="A120" s="7" t="s">
        <v>350</v>
      </c>
      <c r="B120" s="9">
        <v>83</v>
      </c>
      <c r="C120" t="e">
        <f>VLOOKUP(A120,HotIndex!$D$4:$D$106,1,FALSE)</f>
        <v>#N/A</v>
      </c>
    </row>
    <row r="121" spans="1:3" x14ac:dyDescent="0.25">
      <c r="A121" s="7" t="s">
        <v>54</v>
      </c>
      <c r="B121" s="9">
        <v>81</v>
      </c>
      <c r="C121" t="e">
        <f>VLOOKUP(A121,HotIndex!$D$4:$D$106,1,FALSE)</f>
        <v>#N/A</v>
      </c>
    </row>
    <row r="122" spans="1:3" x14ac:dyDescent="0.25">
      <c r="A122" s="7" t="s">
        <v>120</v>
      </c>
      <c r="B122" s="9">
        <v>81</v>
      </c>
      <c r="C122" t="e">
        <f>VLOOKUP(A122,HotIndex!$D$4:$D$106,1,FALSE)</f>
        <v>#N/A</v>
      </c>
    </row>
    <row r="123" spans="1:3" x14ac:dyDescent="0.25">
      <c r="A123" s="7" t="s">
        <v>64</v>
      </c>
      <c r="B123" s="9">
        <v>78</v>
      </c>
      <c r="C123" t="e">
        <f>VLOOKUP(A123,HotIndex!$D$4:$D$106,1,FALSE)</f>
        <v>#N/A</v>
      </c>
    </row>
    <row r="124" spans="1:3" x14ac:dyDescent="0.25">
      <c r="A124" s="7" t="s">
        <v>416</v>
      </c>
      <c r="B124" s="9">
        <v>78</v>
      </c>
      <c r="C124" t="e">
        <f>VLOOKUP(A124,HotIndex!$D$4:$D$106,1,FALSE)</f>
        <v>#N/A</v>
      </c>
    </row>
    <row r="125" spans="1:3" x14ac:dyDescent="0.25">
      <c r="A125" s="7" t="s">
        <v>305</v>
      </c>
      <c r="B125" s="9">
        <v>78</v>
      </c>
      <c r="C125" t="e">
        <f>VLOOKUP(A125,HotIndex!$D$4:$D$106,1,FALSE)</f>
        <v>#N/A</v>
      </c>
    </row>
    <row r="126" spans="1:3" x14ac:dyDescent="0.25">
      <c r="B126" s="9">
        <v>71</v>
      </c>
      <c r="C126" t="e">
        <f>VLOOKUP(A126,HotIndex!$D$4:$D$106,1,FALSE)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AAD-4AF5-4CAD-86FA-05900363E3CF}">
  <dimension ref="A1:AL106"/>
  <sheetViews>
    <sheetView topLeftCell="A66" workbookViewId="0">
      <selection activeCell="A3" sqref="A3:C106"/>
    </sheetView>
  </sheetViews>
  <sheetFormatPr defaultRowHeight="12.5" x14ac:dyDescent="0.25"/>
  <cols>
    <col min="1" max="1" width="17" bestFit="1" customWidth="1"/>
    <col min="2" max="2" width="27.90625" customWidth="1"/>
    <col min="3" max="3" width="21.08984375" bestFit="1" customWidth="1"/>
    <col min="4" max="4" width="17" bestFit="1" customWidth="1"/>
    <col min="5" max="18" width="0" hidden="1" customWidth="1"/>
  </cols>
  <sheetData>
    <row r="1" spans="1:38" x14ac:dyDescent="0.25">
      <c r="E1" s="38">
        <v>184</v>
      </c>
      <c r="F1" s="38">
        <v>188.9</v>
      </c>
      <c r="G1" s="38">
        <v>195.3</v>
      </c>
      <c r="H1" s="38">
        <v>201.6</v>
      </c>
      <c r="I1" s="39">
        <v>207.34200000000001</v>
      </c>
      <c r="J1" s="39">
        <v>215.303</v>
      </c>
      <c r="K1" s="39">
        <v>214.53700000000001</v>
      </c>
      <c r="L1" s="39">
        <v>218.05600000000001</v>
      </c>
      <c r="M1" s="39">
        <v>224.93899999999999</v>
      </c>
      <c r="N1" s="39">
        <v>229.59399999999999</v>
      </c>
      <c r="O1" s="39">
        <v>232.95699999999999</v>
      </c>
      <c r="P1" s="39">
        <v>236.73599999999999</v>
      </c>
      <c r="Q1" s="39">
        <v>237.017</v>
      </c>
      <c r="R1" s="39">
        <v>240.00700000000001</v>
      </c>
      <c r="S1" s="39">
        <v>245.12</v>
      </c>
      <c r="T1" s="42">
        <v>2003</v>
      </c>
      <c r="U1" s="42">
        <v>2004</v>
      </c>
      <c r="V1" s="42">
        <v>2005</v>
      </c>
      <c r="W1" s="42">
        <v>2006</v>
      </c>
      <c r="X1" s="42">
        <v>2007</v>
      </c>
      <c r="Y1" s="42">
        <v>2008</v>
      </c>
      <c r="Z1" s="42">
        <v>2009</v>
      </c>
      <c r="AA1" s="42">
        <v>2010</v>
      </c>
      <c r="AB1" s="42">
        <v>2011</v>
      </c>
      <c r="AC1" s="42">
        <v>2012</v>
      </c>
      <c r="AD1" s="42">
        <v>2013</v>
      </c>
      <c r="AE1" s="42">
        <v>2014</v>
      </c>
      <c r="AF1" s="42">
        <v>2015</v>
      </c>
      <c r="AG1" s="42">
        <v>2016</v>
      </c>
      <c r="AH1" s="42">
        <v>2017</v>
      </c>
    </row>
    <row r="3" spans="1:38" ht="37.5" x14ac:dyDescent="0.25">
      <c r="A3" s="10" t="s">
        <v>617</v>
      </c>
      <c r="B3" s="10" t="s">
        <v>618</v>
      </c>
      <c r="C3" s="10" t="s">
        <v>619</v>
      </c>
      <c r="D3" s="11" t="s">
        <v>620</v>
      </c>
      <c r="E3" s="11" t="s">
        <v>850</v>
      </c>
      <c r="F3" s="11" t="s">
        <v>851</v>
      </c>
      <c r="G3" s="11" t="s">
        <v>852</v>
      </c>
      <c r="H3" s="11" t="s">
        <v>853</v>
      </c>
      <c r="I3" s="11" t="s">
        <v>854</v>
      </c>
      <c r="J3" s="11" t="s">
        <v>855</v>
      </c>
      <c r="K3" s="11" t="s">
        <v>856</v>
      </c>
      <c r="L3" s="11" t="s">
        <v>857</v>
      </c>
      <c r="M3" s="11" t="s">
        <v>858</v>
      </c>
      <c r="N3" s="11" t="s">
        <v>833</v>
      </c>
      <c r="O3" s="11" t="s">
        <v>834</v>
      </c>
      <c r="P3" s="11" t="s">
        <v>835</v>
      </c>
      <c r="Q3" s="11" t="s">
        <v>836</v>
      </c>
      <c r="R3" s="18" t="s">
        <v>615</v>
      </c>
      <c r="S3" s="40" t="s">
        <v>616</v>
      </c>
      <c r="T3" s="11" t="s">
        <v>895</v>
      </c>
      <c r="U3" s="11" t="s">
        <v>896</v>
      </c>
      <c r="V3" s="11" t="s">
        <v>897</v>
      </c>
      <c r="W3" s="11" t="s">
        <v>898</v>
      </c>
      <c r="X3" s="11" t="s">
        <v>899</v>
      </c>
      <c r="Y3" s="11" t="s">
        <v>900</v>
      </c>
      <c r="Z3" s="11" t="s">
        <v>901</v>
      </c>
      <c r="AA3" s="11" t="s">
        <v>902</v>
      </c>
      <c r="AB3" s="11" t="s">
        <v>903</v>
      </c>
      <c r="AC3" s="11" t="s">
        <v>904</v>
      </c>
      <c r="AD3" s="11" t="s">
        <v>905</v>
      </c>
      <c r="AE3" s="11" t="s">
        <v>906</v>
      </c>
      <c r="AF3" s="11" t="s">
        <v>907</v>
      </c>
      <c r="AG3" s="11" t="s">
        <v>908</v>
      </c>
      <c r="AH3" s="40" t="s">
        <v>616</v>
      </c>
      <c r="AI3" s="41" t="s">
        <v>909</v>
      </c>
      <c r="AJ3" s="11" t="s">
        <v>883</v>
      </c>
      <c r="AK3" s="11" t="s">
        <v>910</v>
      </c>
      <c r="AL3" s="11" t="s">
        <v>911</v>
      </c>
    </row>
    <row r="4" spans="1:38" x14ac:dyDescent="0.25">
      <c r="A4" s="7" t="s">
        <v>20</v>
      </c>
      <c r="B4" s="7" t="s">
        <v>758</v>
      </c>
      <c r="C4" s="7" t="s">
        <v>759</v>
      </c>
      <c r="D4" s="7" t="s">
        <v>20</v>
      </c>
      <c r="E4" s="13">
        <v>121.5277777777777</v>
      </c>
      <c r="F4" s="13">
        <v>122.8712671889057</v>
      </c>
      <c r="G4" s="13">
        <v>129.3153891164423</v>
      </c>
      <c r="H4" s="13">
        <v>124.8322224709941</v>
      </c>
      <c r="I4" s="13">
        <v>118.8712052264836</v>
      </c>
      <c r="J4" s="13">
        <v>101.8112843700072</v>
      </c>
      <c r="K4" s="13">
        <v>85.947712418300597</v>
      </c>
      <c r="L4" s="13">
        <v>84.325842696629195</v>
      </c>
      <c r="M4" s="13">
        <v>71.084617191104996</v>
      </c>
      <c r="N4" s="13">
        <v>83.635114231823152</v>
      </c>
      <c r="O4" s="13">
        <v>93.512444765964048</v>
      </c>
      <c r="P4" s="13">
        <v>96.656976744185997</v>
      </c>
      <c r="Q4" s="13">
        <v>98.231827111984202</v>
      </c>
      <c r="R4" s="13">
        <v>108.7113030957523</v>
      </c>
      <c r="S4" s="13">
        <v>119.5367101080364</v>
      </c>
      <c r="T4" s="14">
        <f t="shared" ref="T4:T35" si="0">($S$1/E$1)*E4</f>
        <v>161.89613526570037</v>
      </c>
      <c r="U4" s="14">
        <f t="shared" ref="U4:U35" si="1">($S$1/F$1)*F4</f>
        <v>159.43994183877484</v>
      </c>
      <c r="V4" s="14">
        <f t="shared" ref="V4:V35" si="2">($S$1/G$1)*G4</f>
        <v>162.3030628787626</v>
      </c>
      <c r="W4" s="14">
        <f t="shared" ref="W4:W35" si="3">($S$1/H$1)*H4</f>
        <v>151.78013081393888</v>
      </c>
      <c r="X4" s="14">
        <f t="shared" ref="X4:X35" si="4">($S$1/I$1)*I4</f>
        <v>140.52970370265388</v>
      </c>
      <c r="Y4" s="14">
        <f t="shared" ref="Y4:Y35" si="5">($S$1/J$1)*J4</f>
        <v>115.91098138333496</v>
      </c>
      <c r="Z4" s="14">
        <f t="shared" ref="Z4:Z35" si="6">($S$1/K$1)*K4</f>
        <v>98.199859548580619</v>
      </c>
      <c r="AA4" s="14">
        <f t="shared" ref="AA4:AA35" si="7">($S$1/L$1)*L4</f>
        <v>94.791936758437046</v>
      </c>
      <c r="AB4" s="14">
        <f t="shared" ref="AB4:AB35" si="8">($S$1/M$1)*M4</f>
        <v>77.462162479088363</v>
      </c>
      <c r="AC4" s="14">
        <f t="shared" ref="AC4:AC35" si="9">($S$1/N$1)*N4</f>
        <v>89.290831644139175</v>
      </c>
      <c r="AD4" s="14">
        <f t="shared" ref="AD4:AD35" si="10">($S$1/O$1)*O4</f>
        <v>98.394855964976827</v>
      </c>
      <c r="AE4" s="14">
        <f t="shared" ref="AE4:AE35" si="11">($S$1/P$1)*P4</f>
        <v>100.08008135448294</v>
      </c>
      <c r="AF4" s="14">
        <f t="shared" ref="AF4:AF35" si="12">($S$1/Q$1)*Q4</f>
        <v>101.59011995633041</v>
      </c>
      <c r="AG4" s="14">
        <f t="shared" ref="AG4:AG35" si="13">($S$1/R$1)*R4</f>
        <v>111.02723926731639</v>
      </c>
      <c r="AH4" s="13">
        <v>119.5367101080364</v>
      </c>
      <c r="AI4" s="14">
        <f t="shared" ref="AI4:AI35" si="14">AVERAGE(T4:W4)</f>
        <v>158.85481769929416</v>
      </c>
      <c r="AJ4" s="14">
        <f t="shared" ref="AJ4:AJ35" si="15">S4-AI4</f>
        <v>-39.318107591257757</v>
      </c>
      <c r="AK4" s="14">
        <f t="shared" ref="AK4:AK35" si="16">MIN(U4:AH4)</f>
        <v>77.462162479088363</v>
      </c>
      <c r="AL4" s="12">
        <f t="shared" ref="AL4:AL35" si="17">(AH4-AK4)/AK4</f>
        <v>0.54316257489334174</v>
      </c>
    </row>
    <row r="5" spans="1:38" x14ac:dyDescent="0.25">
      <c r="A5" s="7" t="s">
        <v>22</v>
      </c>
      <c r="B5" s="7" t="s">
        <v>672</v>
      </c>
      <c r="C5" s="7" t="s">
        <v>673</v>
      </c>
      <c r="D5" s="7" t="s">
        <v>22</v>
      </c>
      <c r="E5" s="13">
        <v>116.8465227817745</v>
      </c>
      <c r="F5" s="13">
        <v>120.72301951779561</v>
      </c>
      <c r="G5" s="13">
        <v>130.50840756944805</v>
      </c>
      <c r="H5" s="13">
        <v>131.09698647407254</v>
      </c>
      <c r="I5" s="13">
        <v>125.8338386901152</v>
      </c>
      <c r="J5" s="13">
        <v>107.32260228034869</v>
      </c>
      <c r="K5" s="13">
        <v>95.485417499001102</v>
      </c>
      <c r="L5" s="13">
        <v>91.986455981941305</v>
      </c>
      <c r="M5" s="13">
        <v>83.549210498388561</v>
      </c>
      <c r="N5" s="13">
        <v>92.135605311903504</v>
      </c>
      <c r="O5" s="13">
        <v>101.87190430094611</v>
      </c>
      <c r="P5" s="13">
        <v>106.3262195121951</v>
      </c>
      <c r="Q5" s="13">
        <v>110.2532679738562</v>
      </c>
      <c r="R5" s="13">
        <v>118.83647662448089</v>
      </c>
      <c r="S5" s="13">
        <v>126.0553741940239</v>
      </c>
      <c r="T5" s="14">
        <f t="shared" si="0"/>
        <v>155.65988947972045</v>
      </c>
      <c r="U5" s="14">
        <f t="shared" si="1"/>
        <v>156.65233744945505</v>
      </c>
      <c r="V5" s="14">
        <f t="shared" si="2"/>
        <v>163.8004140472253</v>
      </c>
      <c r="W5" s="14">
        <f t="shared" si="3"/>
        <v>159.39728831609457</v>
      </c>
      <c r="X5" s="14">
        <f t="shared" si="4"/>
        <v>148.76093864109075</v>
      </c>
      <c r="Y5" s="14">
        <f t="shared" si="5"/>
        <v>122.18555371248459</v>
      </c>
      <c r="Z5" s="14">
        <f t="shared" si="6"/>
        <v>109.09719786029984</v>
      </c>
      <c r="AA5" s="14">
        <f t="shared" si="7"/>
        <v>103.40334634356978</v>
      </c>
      <c r="AB5" s="14">
        <f t="shared" si="8"/>
        <v>91.045049890703723</v>
      </c>
      <c r="AC5" s="14">
        <f t="shared" si="9"/>
        <v>98.366157539194347</v>
      </c>
      <c r="AD5" s="14">
        <f t="shared" si="10"/>
        <v>107.19077418685814</v>
      </c>
      <c r="AE5" s="14">
        <f t="shared" si="11"/>
        <v>110.09176013292978</v>
      </c>
      <c r="AF5" s="14">
        <f t="shared" si="12"/>
        <v>114.0225428798425</v>
      </c>
      <c r="AG5" s="14">
        <f t="shared" si="13"/>
        <v>121.36811488911889</v>
      </c>
      <c r="AH5" s="13">
        <v>126.0553741940239</v>
      </c>
      <c r="AI5" s="14">
        <f t="shared" si="14"/>
        <v>158.87748232312384</v>
      </c>
      <c r="AJ5" s="14">
        <f t="shared" si="15"/>
        <v>-32.822108129099945</v>
      </c>
      <c r="AK5" s="14">
        <f t="shared" si="16"/>
        <v>91.045049890703723</v>
      </c>
      <c r="AL5" s="12">
        <f t="shared" si="17"/>
        <v>0.38453847128810187</v>
      </c>
    </row>
    <row r="6" spans="1:38" x14ac:dyDescent="0.25">
      <c r="A6" s="7" t="s">
        <v>24</v>
      </c>
      <c r="B6" s="7" t="s">
        <v>764</v>
      </c>
      <c r="C6" s="7" t="s">
        <v>765</v>
      </c>
      <c r="D6" s="7" t="s">
        <v>24</v>
      </c>
      <c r="E6" s="13">
        <v>131.9444444444444</v>
      </c>
      <c r="F6" s="13">
        <v>140.4056162246489</v>
      </c>
      <c r="G6" s="13">
        <v>150.390625</v>
      </c>
      <c r="H6" s="13">
        <v>150.2732240437158</v>
      </c>
      <c r="I6" s="13">
        <v>131.87125908507903</v>
      </c>
      <c r="J6" s="13">
        <v>116.92307692307691</v>
      </c>
      <c r="K6" s="13">
        <v>105.0018631305733</v>
      </c>
      <c r="L6" s="13">
        <v>97.337770382695496</v>
      </c>
      <c r="M6" s="13">
        <v>87.552794799778653</v>
      </c>
      <c r="N6" s="13">
        <v>95.641609874403898</v>
      </c>
      <c r="O6" s="13">
        <v>96.074380165289199</v>
      </c>
      <c r="P6" s="13">
        <v>99.840255591054301</v>
      </c>
      <c r="Q6" s="13">
        <v>111.42225274436126</v>
      </c>
      <c r="R6" s="13">
        <v>129.45258288357741</v>
      </c>
      <c r="S6" s="13">
        <v>132.49092278280091</v>
      </c>
      <c r="T6" s="14">
        <f t="shared" si="0"/>
        <v>175.77294685990333</v>
      </c>
      <c r="U6" s="14">
        <f t="shared" si="1"/>
        <v>182.1928250343353</v>
      </c>
      <c r="V6" s="14">
        <f t="shared" si="2"/>
        <v>188.75448028673833</v>
      </c>
      <c r="W6" s="14">
        <f t="shared" si="3"/>
        <v>182.71315812299414</v>
      </c>
      <c r="X6" s="14">
        <f t="shared" si="4"/>
        <v>155.89838540640378</v>
      </c>
      <c r="Y6" s="14">
        <f t="shared" si="5"/>
        <v>133.11558415528168</v>
      </c>
      <c r="Z6" s="14">
        <f t="shared" si="6"/>
        <v>119.97024611403219</v>
      </c>
      <c r="AA6" s="14">
        <f t="shared" si="7"/>
        <v>109.41883862955534</v>
      </c>
      <c r="AB6" s="14">
        <f t="shared" si="8"/>
        <v>95.407826394363553</v>
      </c>
      <c r="AC6" s="14">
        <f t="shared" si="9"/>
        <v>102.10925116690281</v>
      </c>
      <c r="AD6" s="14">
        <f t="shared" si="10"/>
        <v>101.09055347603072</v>
      </c>
      <c r="AE6" s="14">
        <f t="shared" si="11"/>
        <v>103.37609594856394</v>
      </c>
      <c r="AF6" s="14">
        <f t="shared" si="12"/>
        <v>115.23149222502111</v>
      </c>
      <c r="AG6" s="14">
        <f t="shared" si="13"/>
        <v>132.21038184895647</v>
      </c>
      <c r="AH6" s="13">
        <v>132.49092278280091</v>
      </c>
      <c r="AI6" s="14">
        <f t="shared" si="14"/>
        <v>182.3583525759928</v>
      </c>
      <c r="AJ6" s="14">
        <f t="shared" si="15"/>
        <v>-49.867429793191889</v>
      </c>
      <c r="AK6" s="14">
        <f t="shared" si="16"/>
        <v>95.407826394363553</v>
      </c>
      <c r="AL6" s="12">
        <f t="shared" si="17"/>
        <v>0.38867981579578387</v>
      </c>
    </row>
    <row r="7" spans="1:38" ht="13" x14ac:dyDescent="0.3">
      <c r="A7" s="24" t="s">
        <v>26</v>
      </c>
      <c r="B7" s="24" t="s">
        <v>636</v>
      </c>
      <c r="C7" s="24" t="s">
        <v>637</v>
      </c>
      <c r="D7" s="24" t="s">
        <v>26</v>
      </c>
      <c r="E7" s="28">
        <v>108.8333333333333</v>
      </c>
      <c r="F7" s="28">
        <v>115.7622199374544</v>
      </c>
      <c r="G7" s="28">
        <v>119.5137976346911</v>
      </c>
      <c r="H7" s="28">
        <v>118.48780487804871</v>
      </c>
      <c r="I7" s="28">
        <v>112.483473152019</v>
      </c>
      <c r="J7" s="28">
        <v>94.273743016759695</v>
      </c>
      <c r="K7" s="28">
        <v>80.537313432835802</v>
      </c>
      <c r="L7" s="28">
        <v>80.635838150289004</v>
      </c>
      <c r="M7" s="28">
        <v>65.270935960591103</v>
      </c>
      <c r="N7" s="28">
        <v>70.811855670103</v>
      </c>
      <c r="O7" s="28">
        <v>89.018799084119706</v>
      </c>
      <c r="P7" s="28">
        <v>96.924858510800163</v>
      </c>
      <c r="Q7" s="28">
        <v>104.99991135694775</v>
      </c>
      <c r="R7" s="28">
        <v>112.36702127659569</v>
      </c>
      <c r="S7" s="28">
        <v>115.2663934426229</v>
      </c>
      <c r="T7" s="14">
        <f t="shared" si="0"/>
        <v>144.98492753623182</v>
      </c>
      <c r="U7" s="14">
        <f t="shared" si="1"/>
        <v>150.21511567532463</v>
      </c>
      <c r="V7" s="14">
        <f t="shared" si="2"/>
        <v>150.00113710299786</v>
      </c>
      <c r="W7" s="14">
        <f t="shared" si="3"/>
        <v>144.06612466124653</v>
      </c>
      <c r="X7" s="14">
        <f t="shared" si="4"/>
        <v>132.97811798392462</v>
      </c>
      <c r="Y7" s="14">
        <f t="shared" si="5"/>
        <v>107.32957686733643</v>
      </c>
      <c r="Z7" s="14">
        <f t="shared" si="6"/>
        <v>92.018189257129123</v>
      </c>
      <c r="AA7" s="14">
        <f t="shared" si="7"/>
        <v>90.64394764371923</v>
      </c>
      <c r="AB7" s="14">
        <f t="shared" si="8"/>
        <v>71.126891391266483</v>
      </c>
      <c r="AC7" s="14">
        <f t="shared" si="9"/>
        <v>75.600416656600984</v>
      </c>
      <c r="AD7" s="14">
        <f t="shared" si="10"/>
        <v>93.66659096528295</v>
      </c>
      <c r="AE7" s="14">
        <f t="shared" si="11"/>
        <v>100.35745014770605</v>
      </c>
      <c r="AF7" s="14">
        <f t="shared" si="12"/>
        <v>108.58958754779206</v>
      </c>
      <c r="AG7" s="14">
        <f t="shared" si="13"/>
        <v>114.76083720607789</v>
      </c>
      <c r="AH7" s="28">
        <v>115.2663934426229</v>
      </c>
      <c r="AI7" s="14">
        <f t="shared" si="14"/>
        <v>147.31682624395023</v>
      </c>
      <c r="AJ7" s="14">
        <f t="shared" si="15"/>
        <v>-32.050432801327332</v>
      </c>
      <c r="AK7" s="14">
        <f t="shared" si="16"/>
        <v>71.126891391266483</v>
      </c>
      <c r="AL7" s="12">
        <f t="shared" si="17"/>
        <v>0.62057403589518056</v>
      </c>
    </row>
    <row r="8" spans="1:38" x14ac:dyDescent="0.25">
      <c r="A8" s="7" t="s">
        <v>27</v>
      </c>
      <c r="B8" s="7" t="s">
        <v>700</v>
      </c>
      <c r="C8" s="7" t="s">
        <v>701</v>
      </c>
      <c r="D8" s="7" t="s">
        <v>27</v>
      </c>
      <c r="E8" s="13">
        <v>119.53842799623665</v>
      </c>
      <c r="F8" s="13">
        <v>124.8128637670635</v>
      </c>
      <c r="G8" s="13">
        <v>130.16289122325077</v>
      </c>
      <c r="H8" s="13">
        <v>126.65075464133855</v>
      </c>
      <c r="I8" s="13">
        <v>120.62807881773389</v>
      </c>
      <c r="J8" s="13">
        <v>110.419135716402</v>
      </c>
      <c r="K8" s="13">
        <v>97.583643122676506</v>
      </c>
      <c r="L8" s="13">
        <v>95.660260384376897</v>
      </c>
      <c r="M8" s="13">
        <v>81.79027656550555</v>
      </c>
      <c r="N8" s="13">
        <v>88.928430209568944</v>
      </c>
      <c r="O8" s="13">
        <v>100.5569306930693</v>
      </c>
      <c r="P8" s="13">
        <v>105.93728639781264</v>
      </c>
      <c r="Q8" s="13">
        <v>113.07692307692299</v>
      </c>
      <c r="R8" s="13">
        <v>116.70490087161156</v>
      </c>
      <c r="S8" s="13">
        <v>125.93518535793575</v>
      </c>
      <c r="T8" s="14">
        <f t="shared" si="0"/>
        <v>159.24597538281265</v>
      </c>
      <c r="U8" s="14">
        <f t="shared" si="1"/>
        <v>161.95939209413768</v>
      </c>
      <c r="V8" s="14">
        <f t="shared" si="2"/>
        <v>163.36675830334471</v>
      </c>
      <c r="W8" s="14">
        <f t="shared" si="3"/>
        <v>153.99123500835768</v>
      </c>
      <c r="X8" s="14">
        <f t="shared" si="4"/>
        <v>142.60668209915468</v>
      </c>
      <c r="Y8" s="14">
        <f t="shared" si="5"/>
        <v>125.71092157008707</v>
      </c>
      <c r="Z8" s="14">
        <f t="shared" si="6"/>
        <v>111.4945328881753</v>
      </c>
      <c r="AA8" s="14">
        <f t="shared" si="7"/>
        <v>107.53312463504083</v>
      </c>
      <c r="AB8" s="14">
        <f t="shared" si="8"/>
        <v>89.128308526919383</v>
      </c>
      <c r="AC8" s="14">
        <f t="shared" si="9"/>
        <v>94.942101330912564</v>
      </c>
      <c r="AD8" s="14">
        <f t="shared" si="10"/>
        <v>105.80714402866258</v>
      </c>
      <c r="AE8" s="14">
        <f t="shared" si="11"/>
        <v>109.68905296123883</v>
      </c>
      <c r="AF8" s="14">
        <f t="shared" si="12"/>
        <v>116.94273146911556</v>
      </c>
      <c r="AG8" s="14">
        <f t="shared" si="13"/>
        <v>119.19112901560965</v>
      </c>
      <c r="AH8" s="13">
        <v>125.93518535793575</v>
      </c>
      <c r="AI8" s="14">
        <f t="shared" si="14"/>
        <v>159.64084019716316</v>
      </c>
      <c r="AJ8" s="14">
        <f t="shared" si="15"/>
        <v>-33.705654839227407</v>
      </c>
      <c r="AK8" s="14">
        <f t="shared" si="16"/>
        <v>89.128308526919383</v>
      </c>
      <c r="AL8" s="12">
        <f t="shared" si="17"/>
        <v>0.41296505497913272</v>
      </c>
    </row>
    <row r="9" spans="1:38" x14ac:dyDescent="0.25">
      <c r="A9" s="7" t="s">
        <v>32</v>
      </c>
      <c r="B9" s="7" t="s">
        <v>804</v>
      </c>
      <c r="C9" s="7" t="s">
        <v>805</v>
      </c>
      <c r="D9" s="7" t="s">
        <v>32</v>
      </c>
      <c r="E9" s="13">
        <v>118.34534572241751</v>
      </c>
      <c r="F9" s="13">
        <v>120.3071672354948</v>
      </c>
      <c r="G9" s="13">
        <v>131.84919485761921</v>
      </c>
      <c r="H9" s="13">
        <v>127.6442073620826</v>
      </c>
      <c r="I9" s="13">
        <v>112.7577319587628</v>
      </c>
      <c r="J9" s="13">
        <v>100.41703539823004</v>
      </c>
      <c r="K9" s="13">
        <v>84.189195453945644</v>
      </c>
      <c r="L9" s="13">
        <v>79.339645944833251</v>
      </c>
      <c r="M9" s="13">
        <v>68.697729988052501</v>
      </c>
      <c r="N9" s="13">
        <v>77.190503892074545</v>
      </c>
      <c r="O9" s="13">
        <v>84.081196581196551</v>
      </c>
      <c r="P9" s="13">
        <v>89.007841053181096</v>
      </c>
      <c r="Q9" s="13">
        <v>98.884381338742301</v>
      </c>
      <c r="R9" s="13">
        <v>99.935343920843593</v>
      </c>
      <c r="S9" s="13">
        <v>105.84739821505445</v>
      </c>
      <c r="T9" s="14">
        <f t="shared" si="0"/>
        <v>157.65658230151618</v>
      </c>
      <c r="U9" s="14">
        <f t="shared" si="1"/>
        <v>156.1127201310984</v>
      </c>
      <c r="V9" s="14">
        <f t="shared" si="2"/>
        <v>165.48322910138052</v>
      </c>
      <c r="W9" s="14">
        <f t="shared" si="3"/>
        <v>155.19914736405599</v>
      </c>
      <c r="X9" s="14">
        <f t="shared" si="4"/>
        <v>133.30234712567611</v>
      </c>
      <c r="Y9" s="14">
        <f t="shared" si="5"/>
        <v>114.3236448949348</v>
      </c>
      <c r="Z9" s="14">
        <f t="shared" si="6"/>
        <v>96.190659838028665</v>
      </c>
      <c r="AA9" s="14">
        <f t="shared" si="7"/>
        <v>89.186878664185016</v>
      </c>
      <c r="AB9" s="14">
        <f t="shared" si="8"/>
        <v>74.861129349163235</v>
      </c>
      <c r="AC9" s="14">
        <f t="shared" si="9"/>
        <v>82.410412789643075</v>
      </c>
      <c r="AD9" s="14">
        <f t="shared" si="10"/>
        <v>88.471189558514652</v>
      </c>
      <c r="AE9" s="14">
        <f t="shared" si="11"/>
        <v>92.160051698752</v>
      </c>
      <c r="AF9" s="14">
        <f t="shared" si="12"/>
        <v>102.26498332926546</v>
      </c>
      <c r="AG9" s="14">
        <f t="shared" si="13"/>
        <v>102.06432104845769</v>
      </c>
      <c r="AH9" s="13">
        <v>105.84739821505445</v>
      </c>
      <c r="AI9" s="14">
        <f t="shared" si="14"/>
        <v>158.61291972451278</v>
      </c>
      <c r="AJ9" s="14">
        <f t="shared" si="15"/>
        <v>-52.765521509458324</v>
      </c>
      <c r="AK9" s="14">
        <f t="shared" si="16"/>
        <v>74.861129349163235</v>
      </c>
      <c r="AL9" s="12">
        <f t="shared" si="17"/>
        <v>0.41391666323075005</v>
      </c>
    </row>
    <row r="10" spans="1:38" x14ac:dyDescent="0.25">
      <c r="A10" s="7" t="s">
        <v>33</v>
      </c>
      <c r="B10" s="7" t="s">
        <v>820</v>
      </c>
      <c r="C10" s="7" t="s">
        <v>821</v>
      </c>
      <c r="D10" s="7" t="s">
        <v>33</v>
      </c>
      <c r="E10" s="13">
        <v>139.1629213483146</v>
      </c>
      <c r="F10" s="13">
        <v>151.11076704954871</v>
      </c>
      <c r="G10" s="13">
        <v>127.27806236717754</v>
      </c>
      <c r="H10" s="13">
        <v>128.63838559814167</v>
      </c>
      <c r="I10" s="13">
        <v>120.03418874369865</v>
      </c>
      <c r="J10" s="13">
        <v>96.208530805687204</v>
      </c>
      <c r="K10" s="13">
        <v>84.159971619642789</v>
      </c>
      <c r="L10" s="13">
        <v>80.2223987291501</v>
      </c>
      <c r="M10" s="13">
        <v>73.348293497547189</v>
      </c>
      <c r="N10" s="13">
        <v>73.998257839721205</v>
      </c>
      <c r="O10" s="13">
        <v>84.163898117386395</v>
      </c>
      <c r="P10" s="13">
        <v>93.473204812716247</v>
      </c>
      <c r="Q10" s="13">
        <v>95.348144233662197</v>
      </c>
      <c r="R10" s="13">
        <v>105.1192842942345</v>
      </c>
      <c r="S10" s="13">
        <v>110.8386075949367</v>
      </c>
      <c r="T10" s="14">
        <f t="shared" si="0"/>
        <v>185.38921348314605</v>
      </c>
      <c r="U10" s="14">
        <f t="shared" si="1"/>
        <v>196.08401915926618</v>
      </c>
      <c r="V10" s="14">
        <f t="shared" si="2"/>
        <v>159.7460248204944</v>
      </c>
      <c r="W10" s="14">
        <f t="shared" si="3"/>
        <v>156.40794185424846</v>
      </c>
      <c r="X10" s="14">
        <f t="shared" si="4"/>
        <v>141.90458442985701</v>
      </c>
      <c r="Y10" s="14">
        <f t="shared" si="5"/>
        <v>109.5323106091882</v>
      </c>
      <c r="Z10" s="14">
        <f t="shared" si="6"/>
        <v>96.157270043893774</v>
      </c>
      <c r="AA10" s="14">
        <f t="shared" si="7"/>
        <v>90.17919422758041</v>
      </c>
      <c r="AB10" s="14">
        <f t="shared" si="8"/>
        <v>79.928930519468679</v>
      </c>
      <c r="AC10" s="14">
        <f t="shared" si="9"/>
        <v>79.002295189214266</v>
      </c>
      <c r="AD10" s="14">
        <f t="shared" si="10"/>
        <v>88.558209053747049</v>
      </c>
      <c r="AE10" s="14">
        <f t="shared" si="11"/>
        <v>96.783556213220663</v>
      </c>
      <c r="AF10" s="14">
        <f t="shared" si="12"/>
        <v>98.607851396968471</v>
      </c>
      <c r="AG10" s="14">
        <f t="shared" si="13"/>
        <v>107.35869773049437</v>
      </c>
      <c r="AH10" s="13">
        <v>110.8386075949367</v>
      </c>
      <c r="AI10" s="14">
        <f t="shared" si="14"/>
        <v>174.40679982928879</v>
      </c>
      <c r="AJ10" s="14">
        <f t="shared" si="15"/>
        <v>-63.568192234352082</v>
      </c>
      <c r="AK10" s="14">
        <f t="shared" si="16"/>
        <v>79.002295189214266</v>
      </c>
      <c r="AL10" s="12">
        <f t="shared" si="17"/>
        <v>0.40297958849768795</v>
      </c>
    </row>
    <row r="11" spans="1:38" x14ac:dyDescent="0.25">
      <c r="A11" s="7" t="s">
        <v>36</v>
      </c>
      <c r="B11" s="7" t="s">
        <v>773</v>
      </c>
      <c r="C11" s="7" t="s">
        <v>774</v>
      </c>
      <c r="D11" s="7" t="s">
        <v>36</v>
      </c>
      <c r="E11" s="13">
        <v>129.11455121088764</v>
      </c>
      <c r="F11" s="13">
        <v>126.31578947368421</v>
      </c>
      <c r="G11" s="13">
        <v>130.69230769230759</v>
      </c>
      <c r="H11" s="13">
        <v>120.97925725702194</v>
      </c>
      <c r="I11" s="13">
        <v>124.83994878361069</v>
      </c>
      <c r="J11" s="13">
        <v>96.711798839458396</v>
      </c>
      <c r="K11" s="13">
        <v>86.014372581536705</v>
      </c>
      <c r="L11" s="13">
        <v>83.391730903994301</v>
      </c>
      <c r="M11" s="13">
        <v>69.200430681365958</v>
      </c>
      <c r="N11" s="13">
        <v>76.780530979329342</v>
      </c>
      <c r="O11" s="13">
        <v>87.948717948717899</v>
      </c>
      <c r="P11" s="13">
        <v>92.443729903536905</v>
      </c>
      <c r="Q11" s="13">
        <v>100.3125</v>
      </c>
      <c r="R11" s="13">
        <v>107.9568345323741</v>
      </c>
      <c r="S11" s="13">
        <v>113.25168647843425</v>
      </c>
      <c r="T11" s="14">
        <f t="shared" si="0"/>
        <v>172.00303691746075</v>
      </c>
      <c r="U11" s="14">
        <f t="shared" si="1"/>
        <v>163.90961522387227</v>
      </c>
      <c r="V11" s="14">
        <f t="shared" si="2"/>
        <v>164.03122612154857</v>
      </c>
      <c r="W11" s="14">
        <f t="shared" si="3"/>
        <v>147.09541437917272</v>
      </c>
      <c r="X11" s="14">
        <f t="shared" si="4"/>
        <v>147.58596061501603</v>
      </c>
      <c r="Y11" s="14">
        <f t="shared" si="5"/>
        <v>110.1052755025617</v>
      </c>
      <c r="Z11" s="14">
        <f t="shared" si="6"/>
        <v>98.276022351325295</v>
      </c>
      <c r="AA11" s="14">
        <f t="shared" si="7"/>
        <v>93.741887768220465</v>
      </c>
      <c r="AB11" s="14">
        <f t="shared" si="8"/>
        <v>75.408931170745944</v>
      </c>
      <c r="AC11" s="14">
        <f t="shared" si="9"/>
        <v>81.972715984098926</v>
      </c>
      <c r="AD11" s="14">
        <f t="shared" si="10"/>
        <v>92.540639446720775</v>
      </c>
      <c r="AE11" s="14">
        <f t="shared" si="11"/>
        <v>95.717622473789234</v>
      </c>
      <c r="AF11" s="14">
        <f t="shared" si="12"/>
        <v>103.74192568465553</v>
      </c>
      <c r="AG11" s="14">
        <f t="shared" si="13"/>
        <v>110.25669784871083</v>
      </c>
      <c r="AH11" s="13">
        <v>113.25168647843425</v>
      </c>
      <c r="AI11" s="14">
        <f t="shared" si="14"/>
        <v>161.75982316051358</v>
      </c>
      <c r="AJ11" s="14">
        <f t="shared" si="15"/>
        <v>-48.508136682079325</v>
      </c>
      <c r="AK11" s="14">
        <f t="shared" si="16"/>
        <v>75.408931170745944</v>
      </c>
      <c r="AL11" s="12">
        <f t="shared" si="17"/>
        <v>0.50183386397563723</v>
      </c>
    </row>
    <row r="12" spans="1:38" x14ac:dyDescent="0.25">
      <c r="A12" s="7" t="s">
        <v>38</v>
      </c>
      <c r="B12" s="7" t="s">
        <v>690</v>
      </c>
      <c r="C12" s="7" t="s">
        <v>691</v>
      </c>
      <c r="D12" s="7" t="s">
        <v>38</v>
      </c>
      <c r="E12" s="13">
        <v>115.87975512319245</v>
      </c>
      <c r="F12" s="13">
        <v>125.6803562592775</v>
      </c>
      <c r="G12" s="13">
        <v>130.8333351860415</v>
      </c>
      <c r="H12" s="13">
        <v>131.17373827429225</v>
      </c>
      <c r="I12" s="13">
        <v>124.85008347869601</v>
      </c>
      <c r="J12" s="13">
        <v>108.64009569898315</v>
      </c>
      <c r="K12" s="13">
        <v>94.863467932748904</v>
      </c>
      <c r="L12" s="13">
        <v>94.981132075471606</v>
      </c>
      <c r="M12" s="13">
        <v>84.57234113157449</v>
      </c>
      <c r="N12" s="13">
        <v>92.885861274084803</v>
      </c>
      <c r="O12" s="13">
        <v>103.20111821930105</v>
      </c>
      <c r="P12" s="13">
        <v>110.62293729372929</v>
      </c>
      <c r="Q12" s="13">
        <v>114.2604055272483</v>
      </c>
      <c r="R12" s="13">
        <v>118.1485992691839</v>
      </c>
      <c r="S12" s="13">
        <v>127.0358306188925</v>
      </c>
      <c r="T12" s="14">
        <f t="shared" si="0"/>
        <v>154.37198682498334</v>
      </c>
      <c r="U12" s="14">
        <f t="shared" si="1"/>
        <v>163.08506578228747</v>
      </c>
      <c r="V12" s="14">
        <f t="shared" si="2"/>
        <v>164.2082289851638</v>
      </c>
      <c r="W12" s="14">
        <f t="shared" si="3"/>
        <v>159.49060875890137</v>
      </c>
      <c r="X12" s="14">
        <f t="shared" si="4"/>
        <v>147.5979418656035</v>
      </c>
      <c r="Y12" s="14">
        <f t="shared" si="5"/>
        <v>123.6855048825829</v>
      </c>
      <c r="Z12" s="14">
        <f t="shared" si="6"/>
        <v>108.38658720722024</v>
      </c>
      <c r="AA12" s="14">
        <f t="shared" si="7"/>
        <v>106.76970637973548</v>
      </c>
      <c r="AB12" s="14">
        <f t="shared" si="8"/>
        <v>92.159973406886039</v>
      </c>
      <c r="AC12" s="14">
        <f t="shared" si="9"/>
        <v>99.167148599282498</v>
      </c>
      <c r="AD12" s="14">
        <f t="shared" si="10"/>
        <v>108.5893881613992</v>
      </c>
      <c r="AE12" s="14">
        <f t="shared" si="11"/>
        <v>114.54064607596194</v>
      </c>
      <c r="AF12" s="14">
        <f t="shared" si="12"/>
        <v>118.1666741324002</v>
      </c>
      <c r="AG12" s="14">
        <f t="shared" si="13"/>
        <v>120.66558330741337</v>
      </c>
      <c r="AH12" s="13">
        <v>127.0358306188925</v>
      </c>
      <c r="AI12" s="14">
        <f t="shared" si="14"/>
        <v>160.288972587834</v>
      </c>
      <c r="AJ12" s="14">
        <f t="shared" si="15"/>
        <v>-33.253141968941492</v>
      </c>
      <c r="AK12" s="14">
        <f t="shared" si="16"/>
        <v>92.159973406886039</v>
      </c>
      <c r="AL12" s="12">
        <f t="shared" si="17"/>
        <v>0.37842737929219716</v>
      </c>
    </row>
    <row r="13" spans="1:38" x14ac:dyDescent="0.25">
      <c r="A13" s="7" t="s">
        <v>39</v>
      </c>
      <c r="B13" s="7" t="s">
        <v>682</v>
      </c>
      <c r="C13" s="7" t="s">
        <v>683</v>
      </c>
      <c r="D13" s="7" t="s">
        <v>39</v>
      </c>
      <c r="E13" s="13">
        <v>126.68431669188095</v>
      </c>
      <c r="F13" s="13">
        <v>135.71428571428569</v>
      </c>
      <c r="G13" s="13">
        <v>141.03146757474786</v>
      </c>
      <c r="H13" s="13">
        <v>141.5584415584415</v>
      </c>
      <c r="I13" s="13">
        <v>137.870855148342</v>
      </c>
      <c r="J13" s="13">
        <v>124.16573971078969</v>
      </c>
      <c r="K13" s="13">
        <v>111.7647058823529</v>
      </c>
      <c r="L13" s="13">
        <v>106.3762626262626</v>
      </c>
      <c r="M13" s="13">
        <v>92.915214866434297</v>
      </c>
      <c r="N13" s="13">
        <v>97.874720357941797</v>
      </c>
      <c r="O13" s="13">
        <v>109.7222222222222</v>
      </c>
      <c r="P13" s="13">
        <v>116.9871794871794</v>
      </c>
      <c r="Q13" s="13">
        <v>122.0767888307155</v>
      </c>
      <c r="R13" s="13">
        <v>128.98550724637681</v>
      </c>
      <c r="S13" s="13">
        <v>136.81592039800989</v>
      </c>
      <c r="T13" s="14">
        <f t="shared" si="0"/>
        <v>168.76554188866226</v>
      </c>
      <c r="U13" s="14">
        <f t="shared" si="1"/>
        <v>176.10527111850561</v>
      </c>
      <c r="V13" s="14">
        <f t="shared" si="2"/>
        <v>177.00785116191599</v>
      </c>
      <c r="W13" s="14">
        <f t="shared" si="3"/>
        <v>172.11708925994634</v>
      </c>
      <c r="X13" s="14">
        <f t="shared" si="4"/>
        <v>162.99111619431466</v>
      </c>
      <c r="Y13" s="14">
        <f t="shared" si="5"/>
        <v>141.36127280116287</v>
      </c>
      <c r="Z13" s="14">
        <f t="shared" si="6"/>
        <v>127.69715576279309</v>
      </c>
      <c r="AA13" s="14">
        <f t="shared" si="7"/>
        <v>119.57914249068813</v>
      </c>
      <c r="AB13" s="14">
        <f t="shared" si="8"/>
        <v>101.25135022410687</v>
      </c>
      <c r="AC13" s="14">
        <f t="shared" si="9"/>
        <v>104.4933728849129</v>
      </c>
      <c r="AD13" s="14">
        <f t="shared" si="10"/>
        <v>115.45096782286475</v>
      </c>
      <c r="AE13" s="14">
        <f t="shared" si="11"/>
        <v>121.130277760448</v>
      </c>
      <c r="AF13" s="14">
        <f t="shared" si="12"/>
        <v>126.25027942377544</v>
      </c>
      <c r="AG13" s="14">
        <f t="shared" si="13"/>
        <v>131.73335584475404</v>
      </c>
      <c r="AH13" s="13">
        <v>136.81592039800989</v>
      </c>
      <c r="AI13" s="14">
        <f t="shared" si="14"/>
        <v>173.49893835725754</v>
      </c>
      <c r="AJ13" s="14">
        <f t="shared" si="15"/>
        <v>-36.68301795924765</v>
      </c>
      <c r="AK13" s="14">
        <f t="shared" si="16"/>
        <v>101.25135022410687</v>
      </c>
      <c r="AL13" s="12">
        <f t="shared" si="17"/>
        <v>0.35125032994804917</v>
      </c>
    </row>
    <row r="14" spans="1:38" ht="13" x14ac:dyDescent="0.3">
      <c r="A14" s="24" t="s">
        <v>44</v>
      </c>
      <c r="B14" s="24" t="s">
        <v>751</v>
      </c>
      <c r="C14" s="24" t="s">
        <v>752</v>
      </c>
      <c r="D14" s="24" t="s">
        <v>44</v>
      </c>
      <c r="E14" s="28">
        <v>107.8125</v>
      </c>
      <c r="F14" s="28">
        <v>111.3607188703465</v>
      </c>
      <c r="G14" s="28">
        <v>115.2954808806488</v>
      </c>
      <c r="H14" s="28">
        <v>115.819209039548</v>
      </c>
      <c r="I14" s="28">
        <v>108.4938527835274</v>
      </c>
      <c r="J14" s="28">
        <v>70.951431987701341</v>
      </c>
      <c r="K14" s="28">
        <v>56.2997347480106</v>
      </c>
      <c r="L14" s="28">
        <v>66.344160331720801</v>
      </c>
      <c r="M14" s="28">
        <v>51.733057423693701</v>
      </c>
      <c r="N14" s="28">
        <v>59.346375552747901</v>
      </c>
      <c r="O14" s="28">
        <v>72.687338501291904</v>
      </c>
      <c r="P14" s="28">
        <v>82.815689771799953</v>
      </c>
      <c r="Q14" s="28">
        <v>88.296760710553798</v>
      </c>
      <c r="R14" s="28">
        <v>96.579476861166995</v>
      </c>
      <c r="S14" s="28">
        <v>106.96844518517796</v>
      </c>
      <c r="T14" s="14">
        <f t="shared" si="0"/>
        <v>143.625</v>
      </c>
      <c r="U14" s="14">
        <f t="shared" si="1"/>
        <v>144.50364960031411</v>
      </c>
      <c r="V14" s="14">
        <f t="shared" si="2"/>
        <v>144.70674999213841</v>
      </c>
      <c r="W14" s="14">
        <f t="shared" si="3"/>
        <v>140.82145099094251</v>
      </c>
      <c r="X14" s="14">
        <f t="shared" si="4"/>
        <v>128.26158325037008</v>
      </c>
      <c r="Y14" s="14">
        <f t="shared" si="5"/>
        <v>80.777392831615686</v>
      </c>
      <c r="Z14" s="14">
        <f t="shared" si="6"/>
        <v>64.325458925184734</v>
      </c>
      <c r="AA14" s="14">
        <f t="shared" si="7"/>
        <v>74.578459572363997</v>
      </c>
      <c r="AB14" s="14">
        <f t="shared" si="8"/>
        <v>56.374426114172287</v>
      </c>
      <c r="AC14" s="14">
        <f t="shared" si="9"/>
        <v>63.359598140585405</v>
      </c>
      <c r="AD14" s="14">
        <f t="shared" si="10"/>
        <v>76.482442740233907</v>
      </c>
      <c r="AE14" s="14">
        <f t="shared" si="11"/>
        <v>85.748605522031312</v>
      </c>
      <c r="AF14" s="14">
        <f t="shared" si="12"/>
        <v>91.315399255627</v>
      </c>
      <c r="AG14" s="14">
        <f t="shared" si="13"/>
        <v>98.636962122809976</v>
      </c>
      <c r="AH14" s="28">
        <v>106.96844518517796</v>
      </c>
      <c r="AI14" s="14">
        <f t="shared" si="14"/>
        <v>143.41421264584875</v>
      </c>
      <c r="AJ14" s="14">
        <f t="shared" si="15"/>
        <v>-36.445767460670794</v>
      </c>
      <c r="AK14" s="14">
        <f t="shared" si="16"/>
        <v>56.374426114172287</v>
      </c>
      <c r="AL14" s="12">
        <f t="shared" si="17"/>
        <v>0.89746401974079781</v>
      </c>
    </row>
    <row r="15" spans="1:38" ht="13" x14ac:dyDescent="0.3">
      <c r="A15" s="24" t="s">
        <v>45</v>
      </c>
      <c r="B15" s="24" t="s">
        <v>728</v>
      </c>
      <c r="C15" s="24" t="s">
        <v>729</v>
      </c>
      <c r="D15" s="24" t="s">
        <v>45</v>
      </c>
      <c r="E15" s="28">
        <v>112.6543209876543</v>
      </c>
      <c r="F15" s="28">
        <v>118.2217360333774</v>
      </c>
      <c r="G15" s="28">
        <v>125.27964205816551</v>
      </c>
      <c r="H15" s="28">
        <v>126.3541233446218</v>
      </c>
      <c r="I15" s="28">
        <v>116.53301408736185</v>
      </c>
      <c r="J15" s="28">
        <v>92.97435897435895</v>
      </c>
      <c r="K15" s="28">
        <v>75.172311798371112</v>
      </c>
      <c r="L15" s="28">
        <v>76.237182345073506</v>
      </c>
      <c r="M15" s="28">
        <v>69.164882226980694</v>
      </c>
      <c r="N15" s="28">
        <v>76.137418755803097</v>
      </c>
      <c r="O15" s="28">
        <v>90.071013448678258</v>
      </c>
      <c r="P15" s="28">
        <v>94.879518072289102</v>
      </c>
      <c r="Q15" s="28">
        <v>101.89286663147244</v>
      </c>
      <c r="R15" s="28">
        <v>110.3073437745534</v>
      </c>
      <c r="S15" s="28">
        <v>117.8370066632496</v>
      </c>
      <c r="T15" s="14">
        <f t="shared" si="0"/>
        <v>150.07514761137946</v>
      </c>
      <c r="U15" s="14">
        <f t="shared" si="1"/>
        <v>153.40662750927194</v>
      </c>
      <c r="V15" s="14">
        <f t="shared" si="2"/>
        <v>157.23781803019727</v>
      </c>
      <c r="W15" s="14">
        <f t="shared" si="3"/>
        <v>153.63056901901635</v>
      </c>
      <c r="X15" s="14">
        <f t="shared" si="4"/>
        <v>137.7654908947253</v>
      </c>
      <c r="Y15" s="14">
        <f t="shared" si="5"/>
        <v>105.85024301470423</v>
      </c>
      <c r="Z15" s="14">
        <f t="shared" si="6"/>
        <v>85.888387867904953</v>
      </c>
      <c r="AA15" s="14">
        <f t="shared" si="7"/>
        <v>85.699353085557917</v>
      </c>
      <c r="AB15" s="14">
        <f t="shared" si="8"/>
        <v>75.370193392330847</v>
      </c>
      <c r="AC15" s="14">
        <f t="shared" si="9"/>
        <v>81.286114120675862</v>
      </c>
      <c r="AD15" s="14">
        <f t="shared" si="10"/>
        <v>94.773742864734757</v>
      </c>
      <c r="AE15" s="14">
        <f t="shared" si="11"/>
        <v>98.23967402456536</v>
      </c>
      <c r="AF15" s="14">
        <f t="shared" si="12"/>
        <v>105.37632097573812</v>
      </c>
      <c r="AG15" s="14">
        <f t="shared" si="13"/>
        <v>112.65728127104013</v>
      </c>
      <c r="AH15" s="28">
        <v>117.8370066632496</v>
      </c>
      <c r="AI15" s="14">
        <f t="shared" si="14"/>
        <v>153.58754054246626</v>
      </c>
      <c r="AJ15" s="14">
        <f t="shared" si="15"/>
        <v>-35.750533879216661</v>
      </c>
      <c r="AK15" s="14">
        <f t="shared" si="16"/>
        <v>75.370193392330847</v>
      </c>
      <c r="AL15" s="12">
        <f t="shared" si="17"/>
        <v>0.56344307158484586</v>
      </c>
    </row>
    <row r="16" spans="1:38" x14ac:dyDescent="0.25">
      <c r="A16" s="7" t="s">
        <v>46</v>
      </c>
      <c r="B16" s="7" t="s">
        <v>787</v>
      </c>
      <c r="C16" s="7" t="s">
        <v>788</v>
      </c>
      <c r="D16" s="7" t="s">
        <v>46</v>
      </c>
      <c r="E16" s="13">
        <v>130.4515418502202</v>
      </c>
      <c r="F16" s="13">
        <v>126.31897615131575</v>
      </c>
      <c r="G16" s="13">
        <v>129.94923857868019</v>
      </c>
      <c r="H16" s="13">
        <v>120.69736253911481</v>
      </c>
      <c r="I16" s="13">
        <v>114.8492742835876</v>
      </c>
      <c r="J16" s="13">
        <v>102.73477812177499</v>
      </c>
      <c r="K16" s="13">
        <v>84.372707263389501</v>
      </c>
      <c r="L16" s="13">
        <v>86.170212765957402</v>
      </c>
      <c r="M16" s="13">
        <v>74.678652111537957</v>
      </c>
      <c r="N16" s="13">
        <v>77.215763924374002</v>
      </c>
      <c r="O16" s="13">
        <v>90.541567895318749</v>
      </c>
      <c r="P16" s="13">
        <v>96.525303269271888</v>
      </c>
      <c r="Q16" s="13">
        <v>98.300181611854896</v>
      </c>
      <c r="R16" s="13">
        <v>104.325699745547</v>
      </c>
      <c r="S16" s="13">
        <v>113.3031844733371</v>
      </c>
      <c r="T16" s="14">
        <f t="shared" si="0"/>
        <v>173.78414096916291</v>
      </c>
      <c r="U16" s="14">
        <f t="shared" si="1"/>
        <v>163.91375031344901</v>
      </c>
      <c r="V16" s="14">
        <f t="shared" si="2"/>
        <v>163.09860399593489</v>
      </c>
      <c r="W16" s="14">
        <f t="shared" si="3"/>
        <v>146.7526661983523</v>
      </c>
      <c r="X16" s="14">
        <f t="shared" si="4"/>
        <v>135.77497136322111</v>
      </c>
      <c r="Y16" s="14">
        <f t="shared" si="5"/>
        <v>116.96236844451533</v>
      </c>
      <c r="Z16" s="14">
        <f t="shared" si="6"/>
        <v>96.400331898003756</v>
      </c>
      <c r="AA16" s="14">
        <f t="shared" si="7"/>
        <v>96.865220646033492</v>
      </c>
      <c r="AB16" s="14">
        <f t="shared" si="8"/>
        <v>81.378645790993033</v>
      </c>
      <c r="AC16" s="14">
        <f t="shared" si="9"/>
        <v>82.437380999253264</v>
      </c>
      <c r="AD16" s="14">
        <f t="shared" si="10"/>
        <v>95.268865595369661</v>
      </c>
      <c r="AE16" s="14">
        <f t="shared" si="11"/>
        <v>99.943744666480498</v>
      </c>
      <c r="AF16" s="14">
        <f t="shared" si="12"/>
        <v>101.66081132027605</v>
      </c>
      <c r="AG16" s="14">
        <f t="shared" si="13"/>
        <v>106.548207017414</v>
      </c>
      <c r="AH16" s="13">
        <v>113.3031844733371</v>
      </c>
      <c r="AI16" s="14">
        <f t="shared" si="14"/>
        <v>161.88729036922479</v>
      </c>
      <c r="AJ16" s="14">
        <f t="shared" si="15"/>
        <v>-48.584105895887689</v>
      </c>
      <c r="AK16" s="14">
        <f t="shared" si="16"/>
        <v>81.378645790993033</v>
      </c>
      <c r="AL16" s="12">
        <f t="shared" si="17"/>
        <v>0.39229626362100833</v>
      </c>
    </row>
    <row r="17" spans="1:38" x14ac:dyDescent="0.25">
      <c r="A17" s="7" t="s">
        <v>47</v>
      </c>
      <c r="B17" s="7" t="s">
        <v>676</v>
      </c>
      <c r="C17" s="7" t="s">
        <v>677</v>
      </c>
      <c r="D17" s="7" t="s">
        <v>47</v>
      </c>
      <c r="E17" s="13">
        <v>114.72727272727271</v>
      </c>
      <c r="F17" s="13">
        <v>121.3333333333333</v>
      </c>
      <c r="G17" s="13">
        <v>124.13818461573265</v>
      </c>
      <c r="H17" s="13">
        <v>122.90017823665755</v>
      </c>
      <c r="I17" s="13">
        <v>118.0770934869295</v>
      </c>
      <c r="J17" s="13">
        <v>102.50152586157949</v>
      </c>
      <c r="K17" s="13">
        <v>92.851518079575044</v>
      </c>
      <c r="L17" s="13">
        <v>88.27315361406265</v>
      </c>
      <c r="M17" s="13">
        <v>76.073619631901806</v>
      </c>
      <c r="N17" s="13">
        <v>85.469450526535198</v>
      </c>
      <c r="O17" s="13">
        <v>95.000292596367956</v>
      </c>
      <c r="P17" s="13">
        <v>100.0816993464052</v>
      </c>
      <c r="Q17" s="13">
        <v>106.4501890892375</v>
      </c>
      <c r="R17" s="13">
        <v>111.83657716464936</v>
      </c>
      <c r="S17" s="13">
        <v>118.46511398860244</v>
      </c>
      <c r="T17" s="14">
        <f t="shared" si="0"/>
        <v>152.83667984189719</v>
      </c>
      <c r="U17" s="14">
        <f t="shared" si="1"/>
        <v>157.44429151226393</v>
      </c>
      <c r="V17" s="14">
        <f t="shared" si="2"/>
        <v>155.80518081417503</v>
      </c>
      <c r="W17" s="14">
        <f t="shared" si="3"/>
        <v>149.43101036393602</v>
      </c>
      <c r="X17" s="14">
        <f t="shared" si="4"/>
        <v>139.59090370265628</v>
      </c>
      <c r="Y17" s="14">
        <f t="shared" si="5"/>
        <v>116.69681341732519</v>
      </c>
      <c r="Z17" s="14">
        <f t="shared" si="6"/>
        <v>106.08782686280423</v>
      </c>
      <c r="AA17" s="14">
        <f t="shared" si="7"/>
        <v>99.229167800377141</v>
      </c>
      <c r="AB17" s="14">
        <f t="shared" si="8"/>
        <v>82.898766528577838</v>
      </c>
      <c r="AC17" s="14">
        <f t="shared" si="9"/>
        <v>91.249212579877124</v>
      </c>
      <c r="AD17" s="14">
        <f t="shared" si="10"/>
        <v>99.960386342637108</v>
      </c>
      <c r="AE17" s="14">
        <f t="shared" si="11"/>
        <v>103.62609042896241</v>
      </c>
      <c r="AF17" s="14">
        <f t="shared" si="12"/>
        <v>110.08944653570796</v>
      </c>
      <c r="AG17" s="14">
        <f t="shared" si="13"/>
        <v>114.21909275395656</v>
      </c>
      <c r="AH17" s="13">
        <v>118.46511398860244</v>
      </c>
      <c r="AI17" s="14">
        <f t="shared" si="14"/>
        <v>153.87929063306805</v>
      </c>
      <c r="AJ17" s="14">
        <f t="shared" si="15"/>
        <v>-35.414176644465613</v>
      </c>
      <c r="AK17" s="14">
        <f t="shared" si="16"/>
        <v>82.898766528577838</v>
      </c>
      <c r="AL17" s="12">
        <f t="shared" si="17"/>
        <v>0.42903349409624514</v>
      </c>
    </row>
    <row r="18" spans="1:38" x14ac:dyDescent="0.25">
      <c r="A18" s="7" t="s">
        <v>49</v>
      </c>
      <c r="B18" s="7" t="s">
        <v>802</v>
      </c>
      <c r="C18" s="7" t="s">
        <v>803</v>
      </c>
      <c r="D18" s="7" t="s">
        <v>49</v>
      </c>
      <c r="E18" s="13">
        <v>121.705813996328</v>
      </c>
      <c r="F18" s="13">
        <v>128.95147119625136</v>
      </c>
      <c r="G18" s="13">
        <v>121.6885634288175</v>
      </c>
      <c r="H18" s="13">
        <v>127.2727272727272</v>
      </c>
      <c r="I18" s="13">
        <v>114.37499999999994</v>
      </c>
      <c r="J18" s="13">
        <v>95.160516813360346</v>
      </c>
      <c r="K18" s="13">
        <v>73.831217263065042</v>
      </c>
      <c r="L18" s="13">
        <v>68.263442367023899</v>
      </c>
      <c r="M18" s="13">
        <v>63.660477453580903</v>
      </c>
      <c r="N18" s="13">
        <v>65.354838709677395</v>
      </c>
      <c r="O18" s="13">
        <v>73.457095352588794</v>
      </c>
      <c r="P18" s="13">
        <v>82.8125</v>
      </c>
      <c r="Q18" s="13">
        <v>92.365967365967293</v>
      </c>
      <c r="R18" s="13">
        <v>97.319474835886197</v>
      </c>
      <c r="S18" s="13">
        <v>105.7102855677154</v>
      </c>
      <c r="T18" s="14">
        <f t="shared" si="0"/>
        <v>162.13331047162998</v>
      </c>
      <c r="U18" s="14">
        <f t="shared" si="1"/>
        <v>167.32972270844434</v>
      </c>
      <c r="V18" s="14">
        <f t="shared" si="2"/>
        <v>152.73067418162694</v>
      </c>
      <c r="W18" s="14">
        <f t="shared" si="3"/>
        <v>154.74747474747466</v>
      </c>
      <c r="X18" s="14">
        <f t="shared" si="4"/>
        <v>135.21428364730727</v>
      </c>
      <c r="Y18" s="14">
        <f t="shared" si="5"/>
        <v>108.33915868005039</v>
      </c>
      <c r="Z18" s="14">
        <f t="shared" si="6"/>
        <v>84.356115614194763</v>
      </c>
      <c r="AA18" s="14">
        <f t="shared" si="7"/>
        <v>76.735953117570247</v>
      </c>
      <c r="AB18" s="14">
        <f t="shared" si="8"/>
        <v>69.371946320654715</v>
      </c>
      <c r="AC18" s="14">
        <f t="shared" si="9"/>
        <v>69.774375917994902</v>
      </c>
      <c r="AD18" s="14">
        <f t="shared" si="10"/>
        <v>77.292389637686625</v>
      </c>
      <c r="AE18" s="14">
        <f t="shared" si="11"/>
        <v>85.745302784536364</v>
      </c>
      <c r="AF18" s="14">
        <f t="shared" si="12"/>
        <v>95.523721592737658</v>
      </c>
      <c r="AG18" s="14">
        <f t="shared" si="13"/>
        <v>99.392724677915339</v>
      </c>
      <c r="AH18" s="13">
        <v>105.7102855677154</v>
      </c>
      <c r="AI18" s="14">
        <f t="shared" si="14"/>
        <v>159.235295527294</v>
      </c>
      <c r="AJ18" s="14">
        <f t="shared" si="15"/>
        <v>-53.525009959578597</v>
      </c>
      <c r="AK18" s="14">
        <f t="shared" si="16"/>
        <v>69.371946320654715</v>
      </c>
      <c r="AL18" s="12">
        <f t="shared" si="17"/>
        <v>0.52381893797668122</v>
      </c>
    </row>
    <row r="19" spans="1:38" x14ac:dyDescent="0.25">
      <c r="A19" s="7" t="s">
        <v>53</v>
      </c>
      <c r="B19" s="7" t="s">
        <v>684</v>
      </c>
      <c r="C19" s="7" t="s">
        <v>685</v>
      </c>
      <c r="D19" s="7" t="s">
        <v>53</v>
      </c>
      <c r="E19" s="13">
        <v>128.88876638876636</v>
      </c>
      <c r="F19" s="13">
        <v>127.7222222222222</v>
      </c>
      <c r="G19" s="13">
        <v>131.68271027321151</v>
      </c>
      <c r="H19" s="13">
        <v>132.61903886007178</v>
      </c>
      <c r="I19" s="13">
        <v>134.83058939326287</v>
      </c>
      <c r="J19" s="13">
        <v>122.89562289562279</v>
      </c>
      <c r="K19" s="13">
        <v>102.278010227801</v>
      </c>
      <c r="L19" s="13">
        <v>97.819985676890354</v>
      </c>
      <c r="M19" s="13">
        <v>94.004065040650403</v>
      </c>
      <c r="N19" s="13">
        <v>102.69027066274045</v>
      </c>
      <c r="O19" s="13">
        <v>111.04244863363195</v>
      </c>
      <c r="P19" s="13">
        <v>112.2526636225266</v>
      </c>
      <c r="Q19" s="13">
        <v>113.386997878828</v>
      </c>
      <c r="R19" s="13">
        <v>122.17248035517301</v>
      </c>
      <c r="S19" s="13">
        <v>131.54639175257731</v>
      </c>
      <c r="T19" s="14">
        <f t="shared" si="0"/>
        <v>171.70225226746962</v>
      </c>
      <c r="U19" s="14">
        <f t="shared" si="1"/>
        <v>165.73462737486028</v>
      </c>
      <c r="V19" s="14">
        <f t="shared" si="2"/>
        <v>165.27427517751971</v>
      </c>
      <c r="W19" s="14">
        <f t="shared" si="3"/>
        <v>161.24791074097618</v>
      </c>
      <c r="X19" s="14">
        <f t="shared" si="4"/>
        <v>159.39690980156743</v>
      </c>
      <c r="Y19" s="14">
        <f t="shared" si="5"/>
        <v>139.9152593515885</v>
      </c>
      <c r="Z19" s="14">
        <f t="shared" si="6"/>
        <v>116.85809844939838</v>
      </c>
      <c r="AA19" s="14">
        <f t="shared" si="7"/>
        <v>109.9609040297876</v>
      </c>
      <c r="AB19" s="14">
        <f t="shared" si="8"/>
        <v>102.43788948454571</v>
      </c>
      <c r="AC19" s="14">
        <f t="shared" si="9"/>
        <v>109.63456860741543</v>
      </c>
      <c r="AD19" s="14">
        <f t="shared" si="10"/>
        <v>116.84012504056913</v>
      </c>
      <c r="AE19" s="14">
        <f t="shared" si="11"/>
        <v>116.22808912524383</v>
      </c>
      <c r="AF19" s="14">
        <f t="shared" si="12"/>
        <v>117.26340692886298</v>
      </c>
      <c r="AG19" s="14">
        <f t="shared" si="13"/>
        <v>124.77518732645301</v>
      </c>
      <c r="AH19" s="13">
        <v>131.54639175257731</v>
      </c>
      <c r="AI19" s="14">
        <f t="shared" si="14"/>
        <v>165.98976639020646</v>
      </c>
      <c r="AJ19" s="14">
        <f t="shared" si="15"/>
        <v>-34.443374637629148</v>
      </c>
      <c r="AK19" s="14">
        <f t="shared" si="16"/>
        <v>102.43788948454571</v>
      </c>
      <c r="AL19" s="12">
        <f t="shared" si="17"/>
        <v>0.28415757503890254</v>
      </c>
    </row>
    <row r="20" spans="1:38" x14ac:dyDescent="0.25">
      <c r="A20" s="7" t="s">
        <v>56</v>
      </c>
      <c r="B20" s="7" t="s">
        <v>688</v>
      </c>
      <c r="C20" s="7" t="s">
        <v>689</v>
      </c>
      <c r="D20" s="7" t="s">
        <v>56</v>
      </c>
      <c r="E20" s="13">
        <v>117.88591601635075</v>
      </c>
      <c r="F20" s="13">
        <v>124.32432432432429</v>
      </c>
      <c r="G20" s="13">
        <v>127.39627643954449</v>
      </c>
      <c r="H20" s="13">
        <v>129.89921612541991</v>
      </c>
      <c r="I20" s="13">
        <v>123.75535468657884</v>
      </c>
      <c r="J20" s="13">
        <v>106.2574850299401</v>
      </c>
      <c r="K20" s="13">
        <v>93.551794828884539</v>
      </c>
      <c r="L20" s="13">
        <v>92.994421064224042</v>
      </c>
      <c r="M20" s="13">
        <v>80.609046126287495</v>
      </c>
      <c r="N20" s="13">
        <v>83.996023856858798</v>
      </c>
      <c r="O20" s="13">
        <v>98.080133555926494</v>
      </c>
      <c r="P20" s="13">
        <v>102.9949369716673</v>
      </c>
      <c r="Q20" s="13">
        <v>109.13140311804</v>
      </c>
      <c r="R20" s="13">
        <v>117.21991701244809</v>
      </c>
      <c r="S20" s="13">
        <v>126.39518284679571</v>
      </c>
      <c r="T20" s="14">
        <f t="shared" si="0"/>
        <v>157.04454203221681</v>
      </c>
      <c r="U20" s="14">
        <f t="shared" si="1"/>
        <v>161.32545462349589</v>
      </c>
      <c r="V20" s="14">
        <f t="shared" si="2"/>
        <v>159.89439467926852</v>
      </c>
      <c r="W20" s="14">
        <f t="shared" si="3"/>
        <v>157.94095166995501</v>
      </c>
      <c r="X20" s="14">
        <f t="shared" si="4"/>
        <v>146.30375196908588</v>
      </c>
      <c r="Y20" s="14">
        <f t="shared" si="5"/>
        <v>120.97292991987533</v>
      </c>
      <c r="Z20" s="14">
        <f t="shared" si="6"/>
        <v>106.88793051294731</v>
      </c>
      <c r="AA20" s="14">
        <f t="shared" si="7"/>
        <v>104.53641491755603</v>
      </c>
      <c r="AB20" s="14">
        <f t="shared" si="8"/>
        <v>87.84110086056927</v>
      </c>
      <c r="AC20" s="14">
        <f t="shared" si="9"/>
        <v>89.676147320022423</v>
      </c>
      <c r="AD20" s="14">
        <f t="shared" si="10"/>
        <v>103.20102996359286</v>
      </c>
      <c r="AE20" s="14">
        <f t="shared" si="11"/>
        <v>106.64250029777935</v>
      </c>
      <c r="AF20" s="14">
        <f t="shared" si="12"/>
        <v>112.86232435772102</v>
      </c>
      <c r="AG20" s="14">
        <f t="shared" si="13"/>
        <v>119.71711682613956</v>
      </c>
      <c r="AH20" s="13">
        <v>126.39518284679571</v>
      </c>
      <c r="AI20" s="14">
        <f t="shared" si="14"/>
        <v>159.05133575123406</v>
      </c>
      <c r="AJ20" s="14">
        <f t="shared" si="15"/>
        <v>-32.656152904438358</v>
      </c>
      <c r="AK20" s="14">
        <f t="shared" si="16"/>
        <v>87.84110086056927</v>
      </c>
      <c r="AL20" s="12">
        <f t="shared" si="17"/>
        <v>0.43890709028594227</v>
      </c>
    </row>
    <row r="21" spans="1:38" x14ac:dyDescent="0.25">
      <c r="A21" s="7" t="s">
        <v>58</v>
      </c>
      <c r="B21" s="7" t="s">
        <v>658</v>
      </c>
      <c r="C21" s="7" t="s">
        <v>659</v>
      </c>
      <c r="D21" s="7" t="s">
        <v>58</v>
      </c>
      <c r="E21" s="13">
        <v>131.50454260651625</v>
      </c>
      <c r="F21" s="13">
        <v>141.1596385542168</v>
      </c>
      <c r="G21" s="13">
        <v>144.46969696969691</v>
      </c>
      <c r="H21" s="13">
        <v>147.8571428571428</v>
      </c>
      <c r="I21" s="13">
        <v>142.34875444839849</v>
      </c>
      <c r="J21" s="13">
        <v>137.4159192825112</v>
      </c>
      <c r="K21" s="13">
        <v>126.551724137931</v>
      </c>
      <c r="L21" s="13">
        <v>120.1764899096148</v>
      </c>
      <c r="M21" s="13">
        <v>115.419708029197</v>
      </c>
      <c r="N21" s="13">
        <v>115.20354716119215</v>
      </c>
      <c r="O21" s="13">
        <v>125.197680548234</v>
      </c>
      <c r="P21" s="13">
        <v>129.83540892870144</v>
      </c>
      <c r="Q21" s="13">
        <v>133.20284780578896</v>
      </c>
      <c r="R21" s="13">
        <v>137.83046361554693</v>
      </c>
      <c r="S21" s="13">
        <v>146.84287812041109</v>
      </c>
      <c r="T21" s="14">
        <f t="shared" si="0"/>
        <v>175.18692110711555</v>
      </c>
      <c r="U21" s="14">
        <f t="shared" si="1"/>
        <v>183.17125782112029</v>
      </c>
      <c r="V21" s="14">
        <f t="shared" si="2"/>
        <v>181.3231547425095</v>
      </c>
      <c r="W21" s="14">
        <f t="shared" si="3"/>
        <v>179.7755102040816</v>
      </c>
      <c r="X21" s="14">
        <f t="shared" si="4"/>
        <v>168.28489495804726</v>
      </c>
      <c r="Y21" s="14">
        <f t="shared" si="5"/>
        <v>156.44645051173993</v>
      </c>
      <c r="Z21" s="14">
        <f t="shared" si="6"/>
        <v>144.59211520944939</v>
      </c>
      <c r="AA21" s="14">
        <f t="shared" si="7"/>
        <v>135.09218368971631</v>
      </c>
      <c r="AB21" s="14">
        <f t="shared" si="8"/>
        <v>125.7748937806106</v>
      </c>
      <c r="AC21" s="14">
        <f t="shared" si="9"/>
        <v>122.9940393919328</v>
      </c>
      <c r="AD21" s="14">
        <f t="shared" si="10"/>
        <v>131.73442075568931</v>
      </c>
      <c r="AE21" s="14">
        <f t="shared" si="11"/>
        <v>134.43352695239972</v>
      </c>
      <c r="AF21" s="14">
        <f t="shared" si="12"/>
        <v>137.75670966283005</v>
      </c>
      <c r="AG21" s="14">
        <f t="shared" si="13"/>
        <v>140.76674114272862</v>
      </c>
      <c r="AH21" s="13">
        <v>146.84287812041109</v>
      </c>
      <c r="AI21" s="14">
        <f t="shared" si="14"/>
        <v>179.86421096870671</v>
      </c>
      <c r="AJ21" s="14">
        <f t="shared" si="15"/>
        <v>-33.021332848295629</v>
      </c>
      <c r="AK21" s="14">
        <f t="shared" si="16"/>
        <v>122.9940393919328</v>
      </c>
      <c r="AL21" s="12">
        <f t="shared" si="17"/>
        <v>0.19390239434678275</v>
      </c>
    </row>
    <row r="22" spans="1:38" x14ac:dyDescent="0.25">
      <c r="A22" s="7" t="s">
        <v>60</v>
      </c>
      <c r="B22" s="7" t="s">
        <v>668</v>
      </c>
      <c r="C22" s="7" t="s">
        <v>669</v>
      </c>
      <c r="D22" s="7" t="s">
        <v>60</v>
      </c>
      <c r="E22" s="13">
        <v>120.3287812869266</v>
      </c>
      <c r="F22" s="13">
        <v>128.93323100537219</v>
      </c>
      <c r="G22" s="13">
        <v>134.21883497492291</v>
      </c>
      <c r="H22" s="13">
        <v>132.12435233160619</v>
      </c>
      <c r="I22" s="13">
        <v>125.9079903147699</v>
      </c>
      <c r="J22" s="13">
        <v>116.06640405177259</v>
      </c>
      <c r="K22" s="13">
        <v>103.030303030303</v>
      </c>
      <c r="L22" s="13">
        <v>96.663000233900846</v>
      </c>
      <c r="M22" s="13">
        <v>89.366539956952039</v>
      </c>
      <c r="N22" s="13">
        <v>96.160325162044501</v>
      </c>
      <c r="O22" s="13">
        <v>109.2896174863387</v>
      </c>
      <c r="P22" s="13">
        <v>113.8297872340425</v>
      </c>
      <c r="Q22" s="13">
        <v>115.7840083073727</v>
      </c>
      <c r="R22" s="13">
        <v>122.075908383293</v>
      </c>
      <c r="S22" s="13">
        <v>128.17460317460311</v>
      </c>
      <c r="T22" s="14">
        <f t="shared" si="0"/>
        <v>160.29886341875786</v>
      </c>
      <c r="U22" s="14">
        <f t="shared" si="1"/>
        <v>167.30605391231779</v>
      </c>
      <c r="V22" s="14">
        <f t="shared" si="2"/>
        <v>168.45735191527444</v>
      </c>
      <c r="W22" s="14">
        <f t="shared" si="3"/>
        <v>160.64643473969898</v>
      </c>
      <c r="X22" s="14">
        <f t="shared" si="4"/>
        <v>148.8486007946118</v>
      </c>
      <c r="Y22" s="14">
        <f t="shared" si="5"/>
        <v>132.14027190132276</v>
      </c>
      <c r="Z22" s="14">
        <f t="shared" si="6"/>
        <v>117.71763322311709</v>
      </c>
      <c r="AA22" s="14">
        <f t="shared" si="7"/>
        <v>108.66031944699424</v>
      </c>
      <c r="AB22" s="14">
        <f t="shared" si="8"/>
        <v>97.384296517047218</v>
      </c>
      <c r="AC22" s="14">
        <f t="shared" si="9"/>
        <v>102.66304391107933</v>
      </c>
      <c r="AD22" s="14">
        <f t="shared" si="10"/>
        <v>114.99577620870522</v>
      </c>
      <c r="AE22" s="14">
        <f t="shared" si="11"/>
        <v>117.86106653322055</v>
      </c>
      <c r="AF22" s="14">
        <f t="shared" si="12"/>
        <v>119.74236496244234</v>
      </c>
      <c r="AG22" s="14">
        <f t="shared" si="13"/>
        <v>124.67655802919407</v>
      </c>
      <c r="AH22" s="13">
        <v>128.17460317460311</v>
      </c>
      <c r="AI22" s="14">
        <f t="shared" si="14"/>
        <v>164.17717599651226</v>
      </c>
      <c r="AJ22" s="14">
        <f t="shared" si="15"/>
        <v>-36.002572821909155</v>
      </c>
      <c r="AK22" s="14">
        <f t="shared" si="16"/>
        <v>97.384296517047218</v>
      </c>
      <c r="AL22" s="12">
        <f t="shared" si="17"/>
        <v>0.31617322051678026</v>
      </c>
    </row>
    <row r="23" spans="1:38" x14ac:dyDescent="0.25">
      <c r="A23" s="7" t="s">
        <v>385</v>
      </c>
      <c r="B23" s="7" t="s">
        <v>666</v>
      </c>
      <c r="C23" s="7" t="s">
        <v>667</v>
      </c>
      <c r="D23" s="7" t="s">
        <v>62</v>
      </c>
      <c r="E23" s="13">
        <v>134.41497899258835</v>
      </c>
      <c r="F23" s="13">
        <v>130.4347826086956</v>
      </c>
      <c r="G23" s="13">
        <v>135.19730463447735</v>
      </c>
      <c r="H23" s="13">
        <v>135.48057259713701</v>
      </c>
      <c r="I23" s="13">
        <v>149.94233979060235</v>
      </c>
      <c r="J23" s="13">
        <v>109.69749164877115</v>
      </c>
      <c r="K23" s="13">
        <v>93.75</v>
      </c>
      <c r="L23" s="13">
        <v>84.778502664722254</v>
      </c>
      <c r="M23" s="13">
        <v>82.843137254901904</v>
      </c>
      <c r="N23" s="13">
        <v>89.012722144173807</v>
      </c>
      <c r="O23" s="13">
        <v>106.21321023660116</v>
      </c>
      <c r="P23" s="13">
        <v>114.6788990825688</v>
      </c>
      <c r="Q23" s="13">
        <v>127.2605492297387</v>
      </c>
      <c r="R23" s="13">
        <v>138.14575645756449</v>
      </c>
      <c r="S23" s="13">
        <v>138.5869565217391</v>
      </c>
      <c r="T23" s="14">
        <f t="shared" si="0"/>
        <v>179.06412853621333</v>
      </c>
      <c r="U23" s="14">
        <f t="shared" si="1"/>
        <v>169.2544939811724</v>
      </c>
      <c r="V23" s="14">
        <f t="shared" si="2"/>
        <v>169.68542402459337</v>
      </c>
      <c r="W23" s="14">
        <f t="shared" si="3"/>
        <v>164.72717239588405</v>
      </c>
      <c r="X23" s="14">
        <f t="shared" si="4"/>
        <v>177.26204208251318</v>
      </c>
      <c r="Y23" s="14">
        <f t="shared" si="5"/>
        <v>124.88933806285459</v>
      </c>
      <c r="Z23" s="14">
        <f t="shared" si="6"/>
        <v>107.11439052471135</v>
      </c>
      <c r="AA23" s="14">
        <f t="shared" si="7"/>
        <v>95.300778576038809</v>
      </c>
      <c r="AB23" s="14">
        <f t="shared" si="8"/>
        <v>90.275629410291472</v>
      </c>
      <c r="AC23" s="14">
        <f t="shared" si="9"/>
        <v>95.032093399565682</v>
      </c>
      <c r="AD23" s="14">
        <f t="shared" si="10"/>
        <v>111.75874557620365</v>
      </c>
      <c r="AE23" s="14">
        <f t="shared" si="11"/>
        <v>118.74024965835052</v>
      </c>
      <c r="AF23" s="14">
        <f t="shared" si="12"/>
        <v>131.61125922272896</v>
      </c>
      <c r="AG23" s="14">
        <f t="shared" si="13"/>
        <v>141.08875084009304</v>
      </c>
      <c r="AH23" s="13">
        <v>138.5869565217391</v>
      </c>
      <c r="AI23" s="14">
        <f t="shared" si="14"/>
        <v>170.68280473446578</v>
      </c>
      <c r="AJ23" s="14">
        <f t="shared" si="15"/>
        <v>-32.095848212726679</v>
      </c>
      <c r="AK23" s="14">
        <f t="shared" si="16"/>
        <v>90.275629410291472</v>
      </c>
      <c r="AL23" s="12">
        <f t="shared" si="17"/>
        <v>0.53515358936882806</v>
      </c>
    </row>
    <row r="24" spans="1:38" x14ac:dyDescent="0.25">
      <c r="A24" s="7" t="s">
        <v>63</v>
      </c>
      <c r="B24" s="7" t="s">
        <v>739</v>
      </c>
      <c r="C24" s="7" t="s">
        <v>740</v>
      </c>
      <c r="D24" s="7" t="s">
        <v>63</v>
      </c>
      <c r="E24" s="13">
        <v>117.5411255411255</v>
      </c>
      <c r="F24" s="13">
        <v>120.5615942028985</v>
      </c>
      <c r="G24" s="13">
        <v>131.8734793187347</v>
      </c>
      <c r="H24" s="13">
        <v>129.06853773241855</v>
      </c>
      <c r="I24" s="13">
        <v>118.63173216884999</v>
      </c>
      <c r="J24" s="13">
        <v>109.2054623496151</v>
      </c>
      <c r="K24" s="13">
        <v>91.532997812245441</v>
      </c>
      <c r="L24" s="13">
        <v>85.129310344827502</v>
      </c>
      <c r="M24" s="13">
        <v>74.585341747969437</v>
      </c>
      <c r="N24" s="13">
        <v>86.855061633689502</v>
      </c>
      <c r="O24" s="13">
        <v>88.866937669376654</v>
      </c>
      <c r="P24" s="13">
        <v>101.9936541201989</v>
      </c>
      <c r="Q24" s="13">
        <v>106.15577889447231</v>
      </c>
      <c r="R24" s="13">
        <v>113.3533705452984</v>
      </c>
      <c r="S24" s="13">
        <v>122.55888347135149</v>
      </c>
      <c r="T24" s="14">
        <f t="shared" si="0"/>
        <v>156.58522115565586</v>
      </c>
      <c r="U24" s="14">
        <f t="shared" si="1"/>
        <v>156.442869089542</v>
      </c>
      <c r="V24" s="14">
        <f t="shared" si="2"/>
        <v>165.51370840045183</v>
      </c>
      <c r="W24" s="14">
        <f t="shared" si="3"/>
        <v>156.9309522270359</v>
      </c>
      <c r="X24" s="14">
        <f t="shared" si="4"/>
        <v>140.24659832175107</v>
      </c>
      <c r="Y24" s="14">
        <f t="shared" si="5"/>
        <v>124.32916834014229</v>
      </c>
      <c r="Z24" s="14">
        <f t="shared" si="6"/>
        <v>104.58134691795635</v>
      </c>
      <c r="AA24" s="14">
        <f t="shared" si="7"/>
        <v>95.69512671847653</v>
      </c>
      <c r="AB24" s="14">
        <f t="shared" si="8"/>
        <v>81.276963840251213</v>
      </c>
      <c r="AC24" s="14">
        <f t="shared" si="9"/>
        <v>92.728523862339472</v>
      </c>
      <c r="AD24" s="14">
        <f t="shared" si="10"/>
        <v>93.506800660712514</v>
      </c>
      <c r="AE24" s="14">
        <f t="shared" si="11"/>
        <v>105.60575703713485</v>
      </c>
      <c r="AF24" s="14">
        <f t="shared" si="12"/>
        <v>109.78497121562188</v>
      </c>
      <c r="AG24" s="14">
        <f t="shared" si="13"/>
        <v>115.76819921112111</v>
      </c>
      <c r="AH24" s="13">
        <v>122.55888347135149</v>
      </c>
      <c r="AI24" s="14">
        <f t="shared" si="14"/>
        <v>158.86818771817138</v>
      </c>
      <c r="AJ24" s="14">
        <f t="shared" si="15"/>
        <v>-36.309304246819892</v>
      </c>
      <c r="AK24" s="14">
        <f t="shared" si="16"/>
        <v>81.276963840251213</v>
      </c>
      <c r="AL24" s="12">
        <f t="shared" si="17"/>
        <v>0.50791660613995548</v>
      </c>
    </row>
    <row r="25" spans="1:38" ht="13" x14ac:dyDescent="0.3">
      <c r="A25" s="24" t="s">
        <v>70</v>
      </c>
      <c r="B25" s="24" t="s">
        <v>749</v>
      </c>
      <c r="C25" s="24" t="s">
        <v>750</v>
      </c>
      <c r="D25" s="24" t="s">
        <v>70</v>
      </c>
      <c r="E25" s="28">
        <v>120.0147275405007</v>
      </c>
      <c r="F25" s="28">
        <v>124.60752402462245</v>
      </c>
      <c r="G25" s="28">
        <v>129.52646239554309</v>
      </c>
      <c r="H25" s="28">
        <v>131.68724279835391</v>
      </c>
      <c r="I25" s="28">
        <v>122.2805836139169</v>
      </c>
      <c r="J25" s="28">
        <v>96.103238866396694</v>
      </c>
      <c r="K25" s="28">
        <v>83.686440677966104</v>
      </c>
      <c r="L25" s="28">
        <v>83.237664439120692</v>
      </c>
      <c r="M25" s="28">
        <v>65.704330512692806</v>
      </c>
      <c r="N25" s="28">
        <v>68.511601584606652</v>
      </c>
      <c r="O25" s="28">
        <v>86.831275720164598</v>
      </c>
      <c r="P25" s="28">
        <v>94.556162832027354</v>
      </c>
      <c r="Q25" s="28">
        <v>101.2026544155181</v>
      </c>
      <c r="R25" s="28">
        <v>112.63959645231515</v>
      </c>
      <c r="S25" s="28">
        <v>118.3252427184466</v>
      </c>
      <c r="T25" s="14">
        <f t="shared" si="0"/>
        <v>159.8804892104757</v>
      </c>
      <c r="U25" s="14">
        <f t="shared" si="1"/>
        <v>161.69293959192936</v>
      </c>
      <c r="V25" s="14">
        <f t="shared" si="2"/>
        <v>162.56797983817469</v>
      </c>
      <c r="W25" s="14">
        <f t="shared" si="3"/>
        <v>160.11496505323666</v>
      </c>
      <c r="X25" s="14">
        <f t="shared" si="4"/>
        <v>144.56027556135905</v>
      </c>
      <c r="Y25" s="14">
        <f t="shared" si="5"/>
        <v>109.41243694203591</v>
      </c>
      <c r="Z25" s="14">
        <f t="shared" si="6"/>
        <v>95.616235609629342</v>
      </c>
      <c r="AA25" s="14">
        <f t="shared" si="7"/>
        <v>93.568699358500865</v>
      </c>
      <c r="AB25" s="14">
        <f t="shared" si="8"/>
        <v>71.599169087046974</v>
      </c>
      <c r="AC25" s="14">
        <f t="shared" si="9"/>
        <v>73.144610836601927</v>
      </c>
      <c r="AD25" s="14">
        <f t="shared" si="10"/>
        <v>91.364854048286787</v>
      </c>
      <c r="AE25" s="14">
        <f t="shared" si="11"/>
        <v>97.904867165900185</v>
      </c>
      <c r="AF25" s="14">
        <f t="shared" si="12"/>
        <v>104.66251218407032</v>
      </c>
      <c r="AG25" s="14">
        <f t="shared" si="13"/>
        <v>115.03921919940456</v>
      </c>
      <c r="AH25" s="28">
        <v>118.3252427184466</v>
      </c>
      <c r="AI25" s="14">
        <f t="shared" si="14"/>
        <v>161.0640934234541</v>
      </c>
      <c r="AJ25" s="14">
        <f t="shared" si="15"/>
        <v>-42.738850705007494</v>
      </c>
      <c r="AK25" s="14">
        <f t="shared" si="16"/>
        <v>71.599169087046974</v>
      </c>
      <c r="AL25" s="12">
        <f t="shared" si="17"/>
        <v>0.65260636718552167</v>
      </c>
    </row>
    <row r="26" spans="1:38" x14ac:dyDescent="0.25">
      <c r="A26" s="7" t="s">
        <v>73</v>
      </c>
      <c r="B26" s="7" t="s">
        <v>745</v>
      </c>
      <c r="C26" s="7" t="s">
        <v>746</v>
      </c>
      <c r="D26" s="7" t="s">
        <v>73</v>
      </c>
      <c r="E26" s="13">
        <v>113.4457611668185</v>
      </c>
      <c r="F26" s="13">
        <v>120.0564971751412</v>
      </c>
      <c r="G26" s="13">
        <v>127.1081527001862</v>
      </c>
      <c r="H26" s="13">
        <v>125</v>
      </c>
      <c r="I26" s="13">
        <v>116.7512690355329</v>
      </c>
      <c r="J26" s="13">
        <v>96.689551767676704</v>
      </c>
      <c r="K26" s="13">
        <v>82.30701184286535</v>
      </c>
      <c r="L26" s="13">
        <v>80.291970802919707</v>
      </c>
      <c r="M26" s="13">
        <v>67.385444743935295</v>
      </c>
      <c r="N26" s="13">
        <v>75</v>
      </c>
      <c r="O26" s="13">
        <v>88.5416666666666</v>
      </c>
      <c r="P26" s="13">
        <v>95.645933014354</v>
      </c>
      <c r="Q26" s="13">
        <v>99.752399378147857</v>
      </c>
      <c r="R26" s="13">
        <v>108.4430699922317</v>
      </c>
      <c r="S26" s="13">
        <v>116.47242475954076</v>
      </c>
      <c r="T26" s="14">
        <f t="shared" si="0"/>
        <v>151.12948357179647</v>
      </c>
      <c r="U26" s="14">
        <f t="shared" si="1"/>
        <v>155.78744620206783</v>
      </c>
      <c r="V26" s="14">
        <f t="shared" si="2"/>
        <v>159.53277209354653</v>
      </c>
      <c r="W26" s="14">
        <f t="shared" si="3"/>
        <v>151.98412698412699</v>
      </c>
      <c r="X26" s="14">
        <f t="shared" si="4"/>
        <v>138.02351219719026</v>
      </c>
      <c r="Y26" s="14">
        <f t="shared" si="5"/>
        <v>110.07994746609621</v>
      </c>
      <c r="Z26" s="14">
        <f t="shared" si="6"/>
        <v>94.040164367559683</v>
      </c>
      <c r="AA26" s="14">
        <f t="shared" si="7"/>
        <v>90.257401232764423</v>
      </c>
      <c r="AB26" s="14">
        <f t="shared" si="8"/>
        <v>73.431108947907745</v>
      </c>
      <c r="AC26" s="14">
        <f t="shared" si="9"/>
        <v>80.071778879239005</v>
      </c>
      <c r="AD26" s="14">
        <f t="shared" si="10"/>
        <v>93.164546819083853</v>
      </c>
      <c r="AE26" s="14">
        <f t="shared" si="11"/>
        <v>99.033231534191899</v>
      </c>
      <c r="AF26" s="14">
        <f t="shared" si="12"/>
        <v>103.1626766669547</v>
      </c>
      <c r="AG26" s="14">
        <f t="shared" si="13"/>
        <v>110.75329184772042</v>
      </c>
      <c r="AH26" s="13">
        <v>116.47242475954076</v>
      </c>
      <c r="AI26" s="14">
        <f t="shared" si="14"/>
        <v>154.60845721288445</v>
      </c>
      <c r="AJ26" s="14">
        <f t="shared" si="15"/>
        <v>-38.136032453343688</v>
      </c>
      <c r="AK26" s="14">
        <f t="shared" si="16"/>
        <v>73.431108947907745</v>
      </c>
      <c r="AL26" s="12">
        <f t="shared" si="17"/>
        <v>0.58614552372028939</v>
      </c>
    </row>
    <row r="27" spans="1:38" x14ac:dyDescent="0.25">
      <c r="A27" s="7" t="s">
        <v>76</v>
      </c>
      <c r="B27" s="7" t="s">
        <v>660</v>
      </c>
      <c r="C27" s="7" t="s">
        <v>661</v>
      </c>
      <c r="D27" s="7" t="s">
        <v>76</v>
      </c>
      <c r="E27" s="13">
        <v>114.5238095238095</v>
      </c>
      <c r="F27" s="13">
        <v>123.62948969938175</v>
      </c>
      <c r="G27" s="13">
        <v>128.62318840579709</v>
      </c>
      <c r="H27" s="13">
        <v>127.79408091908084</v>
      </c>
      <c r="I27" s="13">
        <v>122.64944572294175</v>
      </c>
      <c r="J27" s="13">
        <v>104.9475262368815</v>
      </c>
      <c r="K27" s="13">
        <v>96.443390664150456</v>
      </c>
      <c r="L27" s="13">
        <v>94.908997252747199</v>
      </c>
      <c r="M27" s="13">
        <v>86.756373937676997</v>
      </c>
      <c r="N27" s="13">
        <v>90.874159462055701</v>
      </c>
      <c r="O27" s="13">
        <v>100.6528835690968</v>
      </c>
      <c r="P27" s="13">
        <v>108.5714285714285</v>
      </c>
      <c r="Q27" s="13">
        <v>110.75444169617015</v>
      </c>
      <c r="R27" s="13">
        <v>118.4460716074387</v>
      </c>
      <c r="S27" s="13">
        <v>128.6364957226875</v>
      </c>
      <c r="T27" s="14">
        <f t="shared" si="0"/>
        <v>152.56563146997925</v>
      </c>
      <c r="U27" s="14">
        <f t="shared" si="1"/>
        <v>160.42382485501565</v>
      </c>
      <c r="V27" s="14">
        <f t="shared" si="2"/>
        <v>161.4342854174551</v>
      </c>
      <c r="W27" s="14">
        <f t="shared" si="3"/>
        <v>155.38137457780306</v>
      </c>
      <c r="X27" s="14">
        <f t="shared" si="4"/>
        <v>144.9963448582896</v>
      </c>
      <c r="Y27" s="14">
        <f t="shared" si="5"/>
        <v>119.48155683471384</v>
      </c>
      <c r="Z27" s="14">
        <f t="shared" si="6"/>
        <v>110.19173345202253</v>
      </c>
      <c r="AA27" s="14">
        <f t="shared" si="7"/>
        <v>106.68861855025037</v>
      </c>
      <c r="AB27" s="14">
        <f t="shared" si="8"/>
        <v>94.539952518697888</v>
      </c>
      <c r="AC27" s="14">
        <f t="shared" si="9"/>
        <v>97.019408030432388</v>
      </c>
      <c r="AD27" s="14">
        <f t="shared" si="10"/>
        <v>105.90810673410546</v>
      </c>
      <c r="AE27" s="14">
        <f t="shared" si="11"/>
        <v>112.41648321940286</v>
      </c>
      <c r="AF27" s="14">
        <f t="shared" si="12"/>
        <v>114.54085043927324</v>
      </c>
      <c r="AG27" s="14">
        <f t="shared" si="13"/>
        <v>120.9693928611056</v>
      </c>
      <c r="AH27" s="13">
        <v>128.6364957226875</v>
      </c>
      <c r="AI27" s="14">
        <f t="shared" si="14"/>
        <v>157.45127908006327</v>
      </c>
      <c r="AJ27" s="14">
        <f t="shared" si="15"/>
        <v>-28.814783357375774</v>
      </c>
      <c r="AK27" s="14">
        <f t="shared" si="16"/>
        <v>94.539952518697888</v>
      </c>
      <c r="AL27" s="12">
        <f t="shared" si="17"/>
        <v>0.36065750294560467</v>
      </c>
    </row>
    <row r="28" spans="1:38" ht="13" x14ac:dyDescent="0.3">
      <c r="A28" s="24" t="s">
        <v>77</v>
      </c>
      <c r="B28" s="24" t="s">
        <v>714</v>
      </c>
      <c r="C28" s="24" t="s">
        <v>715</v>
      </c>
      <c r="D28" s="24" t="s">
        <v>77</v>
      </c>
      <c r="E28" s="28">
        <v>118.68878851571925</v>
      </c>
      <c r="F28" s="28">
        <v>124.9733333333333</v>
      </c>
      <c r="G28" s="28">
        <v>129.96941896024461</v>
      </c>
      <c r="H28" s="28">
        <v>129.40528634361229</v>
      </c>
      <c r="I28" s="28">
        <v>122.5301969254039</v>
      </c>
      <c r="J28" s="28">
        <v>101.2207527975584</v>
      </c>
      <c r="K28" s="28">
        <v>88.757861635220095</v>
      </c>
      <c r="L28" s="28">
        <v>85</v>
      </c>
      <c r="M28" s="28">
        <v>67.164179104477597</v>
      </c>
      <c r="N28" s="28">
        <v>78.000972693831301</v>
      </c>
      <c r="O28" s="28">
        <v>92.608652109929295</v>
      </c>
      <c r="P28" s="28">
        <v>98.328062515098651</v>
      </c>
      <c r="Q28" s="28">
        <v>105.75572335739055</v>
      </c>
      <c r="R28" s="28">
        <v>114.81610604011715</v>
      </c>
      <c r="S28" s="28">
        <v>123.6881559220389</v>
      </c>
      <c r="T28" s="14">
        <f t="shared" si="0"/>
        <v>158.11410783137555</v>
      </c>
      <c r="U28" s="14">
        <f t="shared" si="1"/>
        <v>162.16762025763185</v>
      </c>
      <c r="V28" s="14">
        <f t="shared" si="2"/>
        <v>163.12393228640633</v>
      </c>
      <c r="W28" s="14">
        <f t="shared" si="3"/>
        <v>157.34039577651907</v>
      </c>
      <c r="X28" s="14">
        <f t="shared" si="4"/>
        <v>144.85536876443268</v>
      </c>
      <c r="Y28" s="14">
        <f t="shared" si="5"/>
        <v>115.23866795045826</v>
      </c>
      <c r="Z28" s="14">
        <f t="shared" si="6"/>
        <v>101.41060536888811</v>
      </c>
      <c r="AA28" s="14">
        <f t="shared" si="7"/>
        <v>95.549767032321981</v>
      </c>
      <c r="AB28" s="14">
        <f t="shared" si="8"/>
        <v>73.189991873750429</v>
      </c>
      <c r="AC28" s="14">
        <f t="shared" si="9"/>
        <v>83.275688505413598</v>
      </c>
      <c r="AD28" s="14">
        <f t="shared" si="10"/>
        <v>97.443875072162967</v>
      </c>
      <c r="AE28" s="14">
        <f t="shared" si="11"/>
        <v>101.81034858957229</v>
      </c>
      <c r="AF28" s="14">
        <f t="shared" si="12"/>
        <v>109.37123881140833</v>
      </c>
      <c r="AG28" s="14">
        <f t="shared" si="13"/>
        <v>117.26209615783505</v>
      </c>
      <c r="AH28" s="28">
        <v>123.6881559220389</v>
      </c>
      <c r="AI28" s="14">
        <f t="shared" si="14"/>
        <v>160.18651403798322</v>
      </c>
      <c r="AJ28" s="14">
        <f t="shared" si="15"/>
        <v>-36.498358115944313</v>
      </c>
      <c r="AK28" s="14">
        <f t="shared" si="16"/>
        <v>73.189991873750429</v>
      </c>
      <c r="AL28" s="12">
        <f t="shared" si="17"/>
        <v>0.68995996249590552</v>
      </c>
    </row>
    <row r="29" spans="1:38" x14ac:dyDescent="0.25">
      <c r="A29" s="7" t="s">
        <v>79</v>
      </c>
      <c r="B29" s="7" t="s">
        <v>810</v>
      </c>
      <c r="C29" s="7" t="s">
        <v>811</v>
      </c>
      <c r="D29" s="7" t="s">
        <v>79</v>
      </c>
      <c r="E29" s="13">
        <v>112.94862772695279</v>
      </c>
      <c r="F29" s="13">
        <v>122.3110922019641</v>
      </c>
      <c r="G29" s="13">
        <v>157.89775990809869</v>
      </c>
      <c r="H29" s="13">
        <v>174.4968657208841</v>
      </c>
      <c r="I29" s="13">
        <v>120.51214153109746</v>
      </c>
      <c r="J29" s="13">
        <v>121.88550836305791</v>
      </c>
      <c r="K29" s="13">
        <v>98.371777476255005</v>
      </c>
      <c r="L29" s="13">
        <v>95.628415300546393</v>
      </c>
      <c r="M29" s="13">
        <v>74.306645735217103</v>
      </c>
      <c r="N29" s="13">
        <v>87.931680354695104</v>
      </c>
      <c r="O29" s="13">
        <v>98.794243485025206</v>
      </c>
      <c r="P29" s="13">
        <v>110.83306831191956</v>
      </c>
      <c r="Q29" s="13">
        <v>128.0276768241543</v>
      </c>
      <c r="R29" s="13">
        <v>139.53084982537831</v>
      </c>
      <c r="S29" s="13">
        <v>155.12329670762441</v>
      </c>
      <c r="T29" s="14">
        <f t="shared" si="0"/>
        <v>150.46721537190581</v>
      </c>
      <c r="U29" s="14">
        <f t="shared" si="1"/>
        <v>158.71304881178105</v>
      </c>
      <c r="V29" s="14">
        <f t="shared" si="2"/>
        <v>198.17664571773244</v>
      </c>
      <c r="W29" s="14">
        <f t="shared" si="3"/>
        <v>212.16603038444006</v>
      </c>
      <c r="X29" s="14">
        <f t="shared" si="4"/>
        <v>142.46962087807876</v>
      </c>
      <c r="Y29" s="14">
        <f t="shared" si="5"/>
        <v>138.76525552339146</v>
      </c>
      <c r="Z29" s="14">
        <f t="shared" si="6"/>
        <v>112.39501855148355</v>
      </c>
      <c r="AA29" s="14">
        <f t="shared" si="7"/>
        <v>107.4973271016158</v>
      </c>
      <c r="AB29" s="14">
        <f t="shared" si="8"/>
        <v>80.973263874278871</v>
      </c>
      <c r="AC29" s="14">
        <f t="shared" si="9"/>
        <v>93.877947544547609</v>
      </c>
      <c r="AD29" s="14">
        <f t="shared" si="10"/>
        <v>103.95242453778756</v>
      </c>
      <c r="AE29" s="14">
        <f t="shared" si="11"/>
        <v>114.75821887933279</v>
      </c>
      <c r="AF29" s="14">
        <f t="shared" si="12"/>
        <v>132.40461293129479</v>
      </c>
      <c r="AG29" s="14">
        <f t="shared" si="13"/>
        <v>142.50335160723117</v>
      </c>
      <c r="AH29" s="13">
        <v>155.12329670762441</v>
      </c>
      <c r="AI29" s="14">
        <f t="shared" si="14"/>
        <v>179.88073507146484</v>
      </c>
      <c r="AJ29" s="14">
        <f t="shared" si="15"/>
        <v>-24.757438363840436</v>
      </c>
      <c r="AK29" s="14">
        <f t="shared" si="16"/>
        <v>80.973263874278871</v>
      </c>
      <c r="AL29" s="12">
        <f t="shared" si="17"/>
        <v>0.91573476584163316</v>
      </c>
    </row>
    <row r="30" spans="1:38" x14ac:dyDescent="0.25">
      <c r="A30" s="7" t="s">
        <v>83</v>
      </c>
      <c r="B30" s="7" t="s">
        <v>741</v>
      </c>
      <c r="C30" s="7" t="s">
        <v>742</v>
      </c>
      <c r="D30" s="7" t="s">
        <v>83</v>
      </c>
      <c r="E30" s="13">
        <v>116.33418609642271</v>
      </c>
      <c r="F30" s="13">
        <v>134.34089000839629</v>
      </c>
      <c r="G30" s="13">
        <v>145.10560675883249</v>
      </c>
      <c r="H30" s="13">
        <v>147.04850435234147</v>
      </c>
      <c r="I30" s="13">
        <v>133.94447498625615</v>
      </c>
      <c r="J30" s="13">
        <v>119.1113598385723</v>
      </c>
      <c r="K30" s="13">
        <v>100.90098407024016</v>
      </c>
      <c r="L30" s="13">
        <v>97.362146050670603</v>
      </c>
      <c r="M30" s="13">
        <v>91.228070175438503</v>
      </c>
      <c r="N30" s="13">
        <v>98.397152896657303</v>
      </c>
      <c r="O30" s="13">
        <v>112.0600204478479</v>
      </c>
      <c r="P30" s="13">
        <v>111.88985698317614</v>
      </c>
      <c r="Q30" s="13">
        <v>120.00245728924135</v>
      </c>
      <c r="R30" s="13">
        <v>128.4883720930232</v>
      </c>
      <c r="S30" s="13">
        <v>134.9674216568414</v>
      </c>
      <c r="T30" s="14">
        <f t="shared" si="0"/>
        <v>154.97736791279965</v>
      </c>
      <c r="U30" s="14">
        <f t="shared" si="1"/>
        <v>174.32312842169455</v>
      </c>
      <c r="V30" s="14">
        <f t="shared" si="2"/>
        <v>182.12128176510507</v>
      </c>
      <c r="W30" s="14">
        <f t="shared" si="3"/>
        <v>178.79230846649773</v>
      </c>
      <c r="X30" s="14">
        <f t="shared" si="4"/>
        <v>158.34934412049228</v>
      </c>
      <c r="Y30" s="14">
        <f t="shared" si="5"/>
        <v>135.60691919588135</v>
      </c>
      <c r="Z30" s="14">
        <f t="shared" si="6"/>
        <v>115.28477239495875</v>
      </c>
      <c r="AA30" s="14">
        <f t="shared" si="7"/>
        <v>109.44623968127627</v>
      </c>
      <c r="AB30" s="14">
        <f t="shared" si="8"/>
        <v>99.412838864774386</v>
      </c>
      <c r="AC30" s="14">
        <f t="shared" si="9"/>
        <v>105.05113425450421</v>
      </c>
      <c r="AD30" s="14">
        <f t="shared" si="10"/>
        <v>117.91082565527749</v>
      </c>
      <c r="AE30" s="14">
        <f t="shared" si="11"/>
        <v>115.85243369709778</v>
      </c>
      <c r="AF30" s="14">
        <f t="shared" si="12"/>
        <v>124.10503183627688</v>
      </c>
      <c r="AG30" s="14">
        <f t="shared" si="13"/>
        <v>131.22562995013416</v>
      </c>
      <c r="AH30" s="13">
        <v>134.9674216568414</v>
      </c>
      <c r="AI30" s="14">
        <f t="shared" si="14"/>
        <v>172.55352164152424</v>
      </c>
      <c r="AJ30" s="14">
        <f t="shared" si="15"/>
        <v>-37.586099984682846</v>
      </c>
      <c r="AK30" s="14">
        <f t="shared" si="16"/>
        <v>99.412838864774386</v>
      </c>
      <c r="AL30" s="12">
        <f t="shared" si="17"/>
        <v>0.35764578497179705</v>
      </c>
    </row>
    <row r="31" spans="1:38" x14ac:dyDescent="0.25">
      <c r="A31" s="7" t="s">
        <v>87</v>
      </c>
      <c r="B31" s="7" t="s">
        <v>656</v>
      </c>
      <c r="C31" s="7" t="s">
        <v>657</v>
      </c>
      <c r="D31" s="7" t="s">
        <v>87</v>
      </c>
      <c r="E31" s="13">
        <v>121.5870361522535</v>
      </c>
      <c r="F31" s="13">
        <v>129.51845139668097</v>
      </c>
      <c r="G31" s="13">
        <v>135.4670947030497</v>
      </c>
      <c r="H31" s="13">
        <v>132.93284130713675</v>
      </c>
      <c r="I31" s="13">
        <v>128.8560666137985</v>
      </c>
      <c r="J31" s="13">
        <v>114.44836258269089</v>
      </c>
      <c r="K31" s="13">
        <v>104.11899313501139</v>
      </c>
      <c r="L31" s="13">
        <v>101.7275747508305</v>
      </c>
      <c r="M31" s="13">
        <v>91.40821693093784</v>
      </c>
      <c r="N31" s="13">
        <v>96.536796536796501</v>
      </c>
      <c r="O31" s="13">
        <v>107.90286298244995</v>
      </c>
      <c r="P31" s="13">
        <v>113.52578626777</v>
      </c>
      <c r="Q31" s="13">
        <v>117.8223185265438</v>
      </c>
      <c r="R31" s="13">
        <v>125.67339958664294</v>
      </c>
      <c r="S31" s="13">
        <v>132.1275291232372</v>
      </c>
      <c r="T31" s="14">
        <f t="shared" si="0"/>
        <v>161.97507772630641</v>
      </c>
      <c r="U31" s="14">
        <f t="shared" si="1"/>
        <v>168.06544630150577</v>
      </c>
      <c r="V31" s="14">
        <f t="shared" si="2"/>
        <v>170.02403611680256</v>
      </c>
      <c r="W31" s="14">
        <f t="shared" si="3"/>
        <v>161.6294546686774</v>
      </c>
      <c r="X31" s="14">
        <f t="shared" si="4"/>
        <v>152.33382068454191</v>
      </c>
      <c r="Y31" s="14">
        <f t="shared" si="5"/>
        <v>130.29815021745722</v>
      </c>
      <c r="Z31" s="14">
        <f t="shared" si="6"/>
        <v>118.96151991150241</v>
      </c>
      <c r="AA31" s="14">
        <f t="shared" si="7"/>
        <v>114.35348315535262</v>
      </c>
      <c r="AB31" s="14">
        <f t="shared" si="8"/>
        <v>99.609147965054888</v>
      </c>
      <c r="AC31" s="14">
        <f t="shared" si="9"/>
        <v>103.0649736800594</v>
      </c>
      <c r="AD31" s="14">
        <f t="shared" si="10"/>
        <v>113.53661737684693</v>
      </c>
      <c r="AE31" s="14">
        <f t="shared" si="11"/>
        <v>117.5462993797132</v>
      </c>
      <c r="AF31" s="14">
        <f t="shared" si="12"/>
        <v>121.85035975152168</v>
      </c>
      <c r="AG31" s="14">
        <f t="shared" si="13"/>
        <v>128.35068854940863</v>
      </c>
      <c r="AH31" s="13">
        <v>132.1275291232372</v>
      </c>
      <c r="AI31" s="14">
        <f t="shared" si="14"/>
        <v>165.42350370332304</v>
      </c>
      <c r="AJ31" s="14">
        <f t="shared" si="15"/>
        <v>-33.29597458008584</v>
      </c>
      <c r="AK31" s="14">
        <f t="shared" si="16"/>
        <v>99.609147965054888</v>
      </c>
      <c r="AL31" s="12">
        <f t="shared" si="17"/>
        <v>0.3264597862998535</v>
      </c>
    </row>
    <row r="32" spans="1:38" x14ac:dyDescent="0.25">
      <c r="A32" s="7" t="s">
        <v>88</v>
      </c>
      <c r="B32" s="7" t="s">
        <v>771</v>
      </c>
      <c r="C32" s="7" t="s">
        <v>772</v>
      </c>
      <c r="D32" s="7" t="s">
        <v>88</v>
      </c>
      <c r="E32" s="13">
        <v>130.4347826086956</v>
      </c>
      <c r="F32" s="13">
        <v>136.58539835464558</v>
      </c>
      <c r="G32" s="13">
        <v>143.28153564899449</v>
      </c>
      <c r="H32" s="13">
        <v>141.18894830659531</v>
      </c>
      <c r="I32" s="13">
        <v>129.78665351742271</v>
      </c>
      <c r="J32" s="13">
        <v>105.8076894051537</v>
      </c>
      <c r="K32" s="13">
        <v>88.765714842607906</v>
      </c>
      <c r="L32" s="13">
        <v>83.093922651933696</v>
      </c>
      <c r="M32" s="13">
        <v>82.692307692307594</v>
      </c>
      <c r="N32" s="13">
        <v>84.643605870020906</v>
      </c>
      <c r="O32" s="13">
        <v>95.953757225433506</v>
      </c>
      <c r="P32" s="13">
        <v>102.23048327137541</v>
      </c>
      <c r="Q32" s="13">
        <v>105.220341999789</v>
      </c>
      <c r="R32" s="13">
        <v>121.3592233009708</v>
      </c>
      <c r="S32" s="13">
        <v>126.1363636363636</v>
      </c>
      <c r="T32" s="14">
        <f t="shared" si="0"/>
        <v>173.76181474480143</v>
      </c>
      <c r="U32" s="14">
        <f t="shared" si="1"/>
        <v>177.23564237528177</v>
      </c>
      <c r="V32" s="14">
        <f t="shared" si="2"/>
        <v>179.83189973518446</v>
      </c>
      <c r="W32" s="14">
        <f t="shared" si="3"/>
        <v>171.66783238547939</v>
      </c>
      <c r="X32" s="14">
        <f t="shared" si="4"/>
        <v>153.43396181280519</v>
      </c>
      <c r="Y32" s="14">
        <f t="shared" si="5"/>
        <v>120.46084275180222</v>
      </c>
      <c r="Z32" s="14">
        <f t="shared" si="6"/>
        <v>101.41957807846688</v>
      </c>
      <c r="AA32" s="14">
        <f t="shared" si="7"/>
        <v>93.407117072871131</v>
      </c>
      <c r="AB32" s="14">
        <f t="shared" si="8"/>
        <v>90.111267772767008</v>
      </c>
      <c r="AC32" s="14">
        <f t="shared" si="9"/>
        <v>90.367521236876939</v>
      </c>
      <c r="AD32" s="14">
        <f t="shared" si="10"/>
        <v>100.96363264936559</v>
      </c>
      <c r="AE32" s="14">
        <f t="shared" si="11"/>
        <v>105.85097348725813</v>
      </c>
      <c r="AF32" s="14">
        <f t="shared" si="12"/>
        <v>108.81755414585569</v>
      </c>
      <c r="AG32" s="14">
        <f t="shared" si="13"/>
        <v>123.94460501374527</v>
      </c>
      <c r="AH32" s="13">
        <v>126.1363636363636</v>
      </c>
      <c r="AI32" s="14">
        <f t="shared" si="14"/>
        <v>175.62429731018676</v>
      </c>
      <c r="AJ32" s="14">
        <f t="shared" si="15"/>
        <v>-49.487933673823164</v>
      </c>
      <c r="AK32" s="14">
        <f t="shared" si="16"/>
        <v>90.111267772767008</v>
      </c>
      <c r="AL32" s="12">
        <f t="shared" si="17"/>
        <v>0.39978458581274029</v>
      </c>
    </row>
    <row r="33" spans="1:38" x14ac:dyDescent="0.25">
      <c r="A33" s="7" t="s">
        <v>89</v>
      </c>
      <c r="B33" s="7" t="s">
        <v>662</v>
      </c>
      <c r="C33" s="7" t="s">
        <v>663</v>
      </c>
      <c r="D33" s="7" t="s">
        <v>89</v>
      </c>
      <c r="E33" s="13">
        <v>134.60226099778811</v>
      </c>
      <c r="F33" s="13">
        <v>142.15763702416669</v>
      </c>
      <c r="G33" s="13">
        <v>147.72727272727269</v>
      </c>
      <c r="H33" s="13">
        <v>146.8775677896466</v>
      </c>
      <c r="I33" s="13">
        <v>144.98556263269637</v>
      </c>
      <c r="J33" s="13">
        <v>132.25626440092159</v>
      </c>
      <c r="K33" s="13">
        <v>121.13821138211379</v>
      </c>
      <c r="L33" s="13">
        <v>117.09159584513689</v>
      </c>
      <c r="M33" s="13">
        <v>108.963678773742</v>
      </c>
      <c r="N33" s="13">
        <v>112.02498163115355</v>
      </c>
      <c r="O33" s="13">
        <v>122.0338983050847</v>
      </c>
      <c r="P33" s="13">
        <v>128.80769230769229</v>
      </c>
      <c r="Q33" s="13">
        <v>130.8539944903581</v>
      </c>
      <c r="R33" s="13">
        <v>136.87609092409787</v>
      </c>
      <c r="S33" s="13">
        <v>143.1658562938951</v>
      </c>
      <c r="T33" s="14">
        <f t="shared" si="0"/>
        <v>179.31362073792295</v>
      </c>
      <c r="U33" s="14">
        <f t="shared" si="1"/>
        <v>184.46627838731467</v>
      </c>
      <c r="V33" s="14">
        <f t="shared" si="2"/>
        <v>185.4117208955918</v>
      </c>
      <c r="W33" s="14">
        <f t="shared" si="3"/>
        <v>178.58447131249096</v>
      </c>
      <c r="X33" s="14">
        <f t="shared" si="4"/>
        <v>171.40213325098887</v>
      </c>
      <c r="Y33" s="14">
        <f t="shared" si="5"/>
        <v>150.57224251382425</v>
      </c>
      <c r="Z33" s="14">
        <f t="shared" si="6"/>
        <v>138.40688726878687</v>
      </c>
      <c r="AA33" s="14">
        <f t="shared" si="7"/>
        <v>131.62440828759566</v>
      </c>
      <c r="AB33" s="14">
        <f t="shared" si="8"/>
        <v>118.73964470820817</v>
      </c>
      <c r="AC33" s="14">
        <f t="shared" si="9"/>
        <v>119.60052744160717</v>
      </c>
      <c r="AD33" s="14">
        <f t="shared" si="10"/>
        <v>128.40545316321194</v>
      </c>
      <c r="AE33" s="14">
        <f t="shared" si="11"/>
        <v>133.36941377087362</v>
      </c>
      <c r="AF33" s="14">
        <f t="shared" si="12"/>
        <v>135.32755510987218</v>
      </c>
      <c r="AG33" s="14">
        <f t="shared" si="13"/>
        <v>139.79203692940152</v>
      </c>
      <c r="AH33" s="13">
        <v>143.1658562938951</v>
      </c>
      <c r="AI33" s="14">
        <f t="shared" si="14"/>
        <v>181.94402283333011</v>
      </c>
      <c r="AJ33" s="14">
        <f t="shared" si="15"/>
        <v>-38.778166539435006</v>
      </c>
      <c r="AK33" s="14">
        <f t="shared" si="16"/>
        <v>118.73964470820817</v>
      </c>
      <c r="AL33" s="12">
        <f t="shared" si="17"/>
        <v>0.20571235197572058</v>
      </c>
    </row>
    <row r="34" spans="1:38" x14ac:dyDescent="0.25">
      <c r="A34" s="7" t="s">
        <v>91</v>
      </c>
      <c r="B34" s="7" t="s">
        <v>623</v>
      </c>
      <c r="C34" s="7" t="s">
        <v>624</v>
      </c>
      <c r="D34" s="7" t="s">
        <v>91</v>
      </c>
      <c r="E34" s="13">
        <v>155.60940168037752</v>
      </c>
      <c r="F34" s="13">
        <v>166.0649819494584</v>
      </c>
      <c r="G34" s="13">
        <v>173.83333333333329</v>
      </c>
      <c r="H34" s="13">
        <v>179.41773865944481</v>
      </c>
      <c r="I34" s="13">
        <v>173.76234044557486</v>
      </c>
      <c r="J34" s="13">
        <v>174.47025952097914</v>
      </c>
      <c r="K34" s="13">
        <v>153.15327292322519</v>
      </c>
      <c r="L34" s="13">
        <v>150.62419285406801</v>
      </c>
      <c r="M34" s="13">
        <v>146.22100571230737</v>
      </c>
      <c r="N34" s="13">
        <v>150.43481869011509</v>
      </c>
      <c r="O34" s="13">
        <v>160.94619666048229</v>
      </c>
      <c r="P34" s="13">
        <v>168.51145038167931</v>
      </c>
      <c r="Q34" s="13">
        <v>170.69918699186985</v>
      </c>
      <c r="R34" s="13">
        <v>180.2851658897724</v>
      </c>
      <c r="S34" s="13">
        <v>185.27000964320149</v>
      </c>
      <c r="T34" s="14">
        <f t="shared" si="0"/>
        <v>207.29878554290292</v>
      </c>
      <c r="U34" s="14">
        <f t="shared" si="1"/>
        <v>215.48887440683561</v>
      </c>
      <c r="V34" s="14">
        <f t="shared" si="2"/>
        <v>218.1772998805256</v>
      </c>
      <c r="W34" s="14">
        <f t="shared" si="3"/>
        <v>218.14918700497577</v>
      </c>
      <c r="X34" s="14">
        <f t="shared" si="4"/>
        <v>205.42207989707492</v>
      </c>
      <c r="Y34" s="14">
        <f t="shared" si="5"/>
        <v>198.63239255273919</v>
      </c>
      <c r="Z34" s="14">
        <f t="shared" si="6"/>
        <v>174.98580785105113</v>
      </c>
      <c r="AA34" s="14">
        <f t="shared" si="7"/>
        <v>169.31890043103218</v>
      </c>
      <c r="AB34" s="14">
        <f t="shared" si="8"/>
        <v>159.33961171784699</v>
      </c>
      <c r="AC34" s="14">
        <f t="shared" si="9"/>
        <v>160.60778050524408</v>
      </c>
      <c r="AD34" s="14">
        <f t="shared" si="10"/>
        <v>169.34941523722154</v>
      </c>
      <c r="AE34" s="14">
        <f t="shared" si="11"/>
        <v>174.47927952469095</v>
      </c>
      <c r="AF34" s="14">
        <f t="shared" si="12"/>
        <v>176.53495198845289</v>
      </c>
      <c r="AG34" s="14">
        <f t="shared" si="13"/>
        <v>184.12587909061406</v>
      </c>
      <c r="AH34" s="13">
        <v>185.27000964320149</v>
      </c>
      <c r="AI34" s="14">
        <f t="shared" si="14"/>
        <v>214.77853670881001</v>
      </c>
      <c r="AJ34" s="14">
        <f t="shared" si="15"/>
        <v>-29.508527065608519</v>
      </c>
      <c r="AK34" s="14">
        <f t="shared" si="16"/>
        <v>159.33961171784699</v>
      </c>
      <c r="AL34" s="12">
        <f t="shared" si="17"/>
        <v>0.16273667072360601</v>
      </c>
    </row>
    <row r="35" spans="1:38" x14ac:dyDescent="0.25">
      <c r="A35" s="7" t="s">
        <v>93</v>
      </c>
      <c r="B35" s="7" t="s">
        <v>730</v>
      </c>
      <c r="C35" s="7" t="s">
        <v>731</v>
      </c>
      <c r="D35" s="7" t="s">
        <v>93</v>
      </c>
      <c r="E35" s="13">
        <v>114.0429338103756</v>
      </c>
      <c r="F35" s="13">
        <v>118.1212121212121</v>
      </c>
      <c r="G35" s="13">
        <v>121.9846500681069</v>
      </c>
      <c r="H35" s="13">
        <v>117.4496644295302</v>
      </c>
      <c r="I35" s="13">
        <v>113.28585126291935</v>
      </c>
      <c r="J35" s="13">
        <v>92.454882472781151</v>
      </c>
      <c r="K35" s="13">
        <v>79.227696404793605</v>
      </c>
      <c r="L35" s="13">
        <v>82.03125</v>
      </c>
      <c r="M35" s="13">
        <v>68.844060198527004</v>
      </c>
      <c r="N35" s="13">
        <v>76.426048945402044</v>
      </c>
      <c r="O35" s="13">
        <v>86.441375647755905</v>
      </c>
      <c r="P35" s="13">
        <v>94.1481923439936</v>
      </c>
      <c r="Q35" s="13">
        <v>100.16741071428569</v>
      </c>
      <c r="R35" s="13">
        <v>105.7602487918795</v>
      </c>
      <c r="S35" s="13">
        <v>114.4692359702501</v>
      </c>
      <c r="T35" s="14">
        <f t="shared" si="0"/>
        <v>151.92502138912644</v>
      </c>
      <c r="U35" s="14">
        <f t="shared" si="1"/>
        <v>153.27618589280843</v>
      </c>
      <c r="V35" s="14">
        <f t="shared" si="2"/>
        <v>153.10229096105664</v>
      </c>
      <c r="W35" s="14">
        <f t="shared" si="3"/>
        <v>142.80387770320658</v>
      </c>
      <c r="X35" s="14">
        <f t="shared" si="4"/>
        <v>133.92669049959386</v>
      </c>
      <c r="Y35" s="14">
        <f t="shared" si="5"/>
        <v>105.258824966341</v>
      </c>
      <c r="Z35" s="14">
        <f t="shared" si="6"/>
        <v>90.521881739480875</v>
      </c>
      <c r="AA35" s="14">
        <f t="shared" si="7"/>
        <v>92.212550904354842</v>
      </c>
      <c r="AB35" s="14">
        <f t="shared" si="8"/>
        <v>75.020587963238654</v>
      </c>
      <c r="AC35" s="14">
        <f t="shared" si="9"/>
        <v>81.594262556935064</v>
      </c>
      <c r="AD35" s="14">
        <f t="shared" si="10"/>
        <v>90.954596765832008</v>
      </c>
      <c r="AE35" s="14">
        <f t="shared" si="11"/>
        <v>97.48244841240755</v>
      </c>
      <c r="AF35" s="14">
        <f t="shared" si="12"/>
        <v>103.59187617042537</v>
      </c>
      <c r="AG35" s="14">
        <f t="shared" si="13"/>
        <v>108.01331704435914</v>
      </c>
      <c r="AH35" s="13">
        <v>114.4692359702501</v>
      </c>
      <c r="AI35" s="14">
        <f t="shared" si="14"/>
        <v>150.27684398654952</v>
      </c>
      <c r="AJ35" s="14">
        <f t="shared" si="15"/>
        <v>-35.807608016299426</v>
      </c>
      <c r="AK35" s="14">
        <f t="shared" si="16"/>
        <v>75.020587963238654</v>
      </c>
      <c r="AL35" s="12">
        <f t="shared" si="17"/>
        <v>0.52583762775015763</v>
      </c>
    </row>
    <row r="36" spans="1:38" x14ac:dyDescent="0.25">
      <c r="A36" s="7" t="s">
        <v>95</v>
      </c>
      <c r="B36" s="7" t="s">
        <v>794</v>
      </c>
      <c r="C36" s="7" t="s">
        <v>795</v>
      </c>
      <c r="D36" s="7" t="s">
        <v>95</v>
      </c>
      <c r="E36" s="13">
        <v>136.66958246866847</v>
      </c>
      <c r="F36" s="13">
        <v>132.32368051730566</v>
      </c>
      <c r="G36" s="13">
        <v>145.15219842164589</v>
      </c>
      <c r="H36" s="13">
        <v>136.3057142857142</v>
      </c>
      <c r="I36" s="13">
        <v>135.53779069767441</v>
      </c>
      <c r="J36" s="13">
        <v>105.8041925474877</v>
      </c>
      <c r="K36" s="13">
        <v>98.779017029701606</v>
      </c>
      <c r="L36" s="13">
        <v>90.738448748695362</v>
      </c>
      <c r="M36" s="13">
        <v>86.455331412103703</v>
      </c>
      <c r="N36" s="13">
        <v>86.641221374045799</v>
      </c>
      <c r="O36" s="13">
        <v>95.814723658326045</v>
      </c>
      <c r="P36" s="13">
        <v>105.57768924302781</v>
      </c>
      <c r="Q36" s="13">
        <v>105.57984813584966</v>
      </c>
      <c r="R36" s="13">
        <v>114.2307692307692</v>
      </c>
      <c r="S36" s="13">
        <v>121.44859813084111</v>
      </c>
      <c r="T36" s="14">
        <f t="shared" ref="T36:T67" si="18">($S$1/E$1)*E36</f>
        <v>182.06765247130443</v>
      </c>
      <c r="U36" s="14">
        <f t="shared" ref="U36:U67" si="19">($S$1/F$1)*F36</f>
        <v>171.70556150556888</v>
      </c>
      <c r="V36" s="14">
        <f t="shared" ref="V36:V67" si="20">($S$1/G$1)*G36</f>
        <v>182.17975871538064</v>
      </c>
      <c r="W36" s="14">
        <f t="shared" ref="W36:W67" si="21">($S$1/H$1)*H36</f>
        <v>165.73043990929696</v>
      </c>
      <c r="X36" s="14">
        <f t="shared" ref="X36:X67" si="22">($S$1/I$1)*I36</f>
        <v>160.23296416458774</v>
      </c>
      <c r="Y36" s="14">
        <f t="shared" ref="Y36:Y67" si="23">($S$1/J$1)*J36</f>
        <v>120.45686161939307</v>
      </c>
      <c r="Z36" s="14">
        <f t="shared" ref="Z36:Z67" si="24">($S$1/K$1)*K36</f>
        <v>112.86031152817675</v>
      </c>
      <c r="AA36" s="14">
        <f t="shared" ref="AA36:AA67" si="25">($S$1/L$1)*L36</f>
        <v>102.00044280955446</v>
      </c>
      <c r="AB36" s="14">
        <f t="shared" ref="AB36:AB67" si="26">($S$1/M$1)*M36</f>
        <v>94.211901163136929</v>
      </c>
      <c r="AC36" s="14">
        <f t="shared" ref="AC36:AC67" si="27">($S$1/N$1)*N36</f>
        <v>92.500222929197221</v>
      </c>
      <c r="AD36" s="14">
        <f t="shared" ref="AD36:AD67" si="28">($S$1/O$1)*O36</f>
        <v>100.81733995170302</v>
      </c>
      <c r="AE36" s="14">
        <f t="shared" ref="AE36:AE67" si="29">($S$1/P$1)*P36</f>
        <v>109.31672068148055</v>
      </c>
      <c r="AF36" s="14">
        <f t="shared" ref="AF36:AF67" si="30">($S$1/Q$1)*Q36</f>
        <v>109.18935086959782</v>
      </c>
      <c r="AG36" s="14">
        <f t="shared" ref="AG36:AG67" si="31">($S$1/R$1)*R36</f>
        <v>116.66428959924563</v>
      </c>
      <c r="AH36" s="13">
        <v>121.44859813084111</v>
      </c>
      <c r="AI36" s="14">
        <f t="shared" ref="AI36:AI67" si="32">AVERAGE(T36:W36)</f>
        <v>175.42085315038773</v>
      </c>
      <c r="AJ36" s="14">
        <f t="shared" ref="AJ36:AJ67" si="33">S36-AI36</f>
        <v>-53.972255019546623</v>
      </c>
      <c r="AK36" s="14">
        <f t="shared" ref="AK36:AK67" si="34">MIN(U36:AH36)</f>
        <v>92.500222929197221</v>
      </c>
      <c r="AL36" s="12">
        <f t="shared" ref="AL36:AL67" si="35">(AH36-AK36)/AK36</f>
        <v>0.31295465335042427</v>
      </c>
    </row>
    <row r="37" spans="1:38" x14ac:dyDescent="0.25">
      <c r="A37" s="7" t="s">
        <v>103</v>
      </c>
      <c r="B37" s="7" t="s">
        <v>708</v>
      </c>
      <c r="C37" s="7" t="s">
        <v>709</v>
      </c>
      <c r="D37" s="7" t="s">
        <v>103</v>
      </c>
      <c r="E37" s="13">
        <v>117.0713495575221</v>
      </c>
      <c r="F37" s="13">
        <v>126.1904761904761</v>
      </c>
      <c r="G37" s="13">
        <v>129.49855246366872</v>
      </c>
      <c r="H37" s="13">
        <v>127.6773127835621</v>
      </c>
      <c r="I37" s="13">
        <v>122.7837164823511</v>
      </c>
      <c r="J37" s="13">
        <v>108.4158415841584</v>
      </c>
      <c r="K37" s="13">
        <v>93.628808864265906</v>
      </c>
      <c r="L37" s="13">
        <v>89.744789042695643</v>
      </c>
      <c r="M37" s="13">
        <v>77.848801906252447</v>
      </c>
      <c r="N37" s="13">
        <v>83.174904942965696</v>
      </c>
      <c r="O37" s="13">
        <v>96.504739336492804</v>
      </c>
      <c r="P37" s="13">
        <v>103.6410400224203</v>
      </c>
      <c r="Q37" s="13">
        <v>110.383064516129</v>
      </c>
      <c r="R37" s="13">
        <v>114.7610921501706</v>
      </c>
      <c r="S37" s="13">
        <v>123.001526809976</v>
      </c>
      <c r="T37" s="14">
        <f t="shared" si="18"/>
        <v>155.95939784532507</v>
      </c>
      <c r="U37" s="14">
        <f t="shared" si="19"/>
        <v>163.74700647861039</v>
      </c>
      <c r="V37" s="14">
        <f t="shared" si="20"/>
        <v>162.53295022987442</v>
      </c>
      <c r="W37" s="14">
        <f t="shared" si="21"/>
        <v>155.23939935271204</v>
      </c>
      <c r="X37" s="14">
        <f t="shared" si="22"/>
        <v>145.15507993630766</v>
      </c>
      <c r="Y37" s="14">
        <f t="shared" si="23"/>
        <v>123.43019414085687</v>
      </c>
      <c r="Z37" s="14">
        <f t="shared" si="24"/>
        <v>106.97592316853903</v>
      </c>
      <c r="AA37" s="14">
        <f t="shared" si="25"/>
        <v>100.88345512228766</v>
      </c>
      <c r="AB37" s="14">
        <f t="shared" si="26"/>
        <v>84.833213996952949</v>
      </c>
      <c r="AC37" s="14">
        <f t="shared" si="27"/>
        <v>88.799501291931634</v>
      </c>
      <c r="AD37" s="14">
        <f t="shared" si="28"/>
        <v>101.54338228154172</v>
      </c>
      <c r="AE37" s="14">
        <f t="shared" si="29"/>
        <v>107.31148507322784</v>
      </c>
      <c r="AF37" s="14">
        <f t="shared" si="30"/>
        <v>114.1567768311705</v>
      </c>
      <c r="AG37" s="14">
        <f t="shared" si="31"/>
        <v>117.20591027699116</v>
      </c>
      <c r="AH37" s="13">
        <v>123.001526809976</v>
      </c>
      <c r="AI37" s="14">
        <f t="shared" si="32"/>
        <v>159.36968847663047</v>
      </c>
      <c r="AJ37" s="14">
        <f t="shared" si="33"/>
        <v>-36.368161666654473</v>
      </c>
      <c r="AK37" s="14">
        <f t="shared" si="34"/>
        <v>84.833213996952949</v>
      </c>
      <c r="AL37" s="12">
        <f t="shared" si="35"/>
        <v>0.44992180556066147</v>
      </c>
    </row>
    <row r="38" spans="1:38" x14ac:dyDescent="0.25">
      <c r="A38" s="7" t="s">
        <v>104</v>
      </c>
      <c r="B38" s="7" t="s">
        <v>777</v>
      </c>
      <c r="C38" s="7" t="s">
        <v>778</v>
      </c>
      <c r="D38" s="7" t="s">
        <v>104</v>
      </c>
      <c r="E38" s="13">
        <v>134.6610169491525</v>
      </c>
      <c r="F38" s="13">
        <v>141.51205841661979</v>
      </c>
      <c r="G38" s="13">
        <v>137.08333333333329</v>
      </c>
      <c r="H38" s="13">
        <v>134.15258576548891</v>
      </c>
      <c r="I38" s="13">
        <v>126.19868637110011</v>
      </c>
      <c r="J38" s="13">
        <v>110.3202846975088</v>
      </c>
      <c r="K38" s="13">
        <v>83.082160455578148</v>
      </c>
      <c r="L38" s="13">
        <v>81.6529153104714</v>
      </c>
      <c r="M38" s="13">
        <v>82.705479452054703</v>
      </c>
      <c r="N38" s="13">
        <v>87.635574837310102</v>
      </c>
      <c r="O38" s="13">
        <v>100.1305555555555</v>
      </c>
      <c r="P38" s="13">
        <v>104.98001844451269</v>
      </c>
      <c r="Q38" s="13">
        <v>110.7456140350877</v>
      </c>
      <c r="R38" s="13">
        <v>118.3971774193548</v>
      </c>
      <c r="S38" s="13">
        <v>124.02480992396954</v>
      </c>
      <c r="T38" s="14">
        <f t="shared" si="18"/>
        <v>179.39189388356661</v>
      </c>
      <c r="U38" s="14">
        <f t="shared" si="19"/>
        <v>183.6285641031331</v>
      </c>
      <c r="V38" s="14">
        <f t="shared" si="20"/>
        <v>172.0525686977299</v>
      </c>
      <c r="W38" s="14">
        <f t="shared" si="21"/>
        <v>163.11250904184843</v>
      </c>
      <c r="X38" s="14">
        <f t="shared" si="22"/>
        <v>149.19226207562411</v>
      </c>
      <c r="Y38" s="14">
        <f t="shared" si="23"/>
        <v>125.59838081705018</v>
      </c>
      <c r="Z38" s="14">
        <f t="shared" si="24"/>
        <v>94.925813127205629</v>
      </c>
      <c r="AA38" s="14">
        <f t="shared" si="25"/>
        <v>91.787259240299505</v>
      </c>
      <c r="AB38" s="14">
        <f t="shared" si="26"/>
        <v>90.125621271934378</v>
      </c>
      <c r="AC38" s="14">
        <f t="shared" si="27"/>
        <v>93.561818271041275</v>
      </c>
      <c r="AD38" s="14">
        <f t="shared" si="28"/>
        <v>105.35850726862796</v>
      </c>
      <c r="AE38" s="14">
        <f t="shared" si="29"/>
        <v>108.69788338537001</v>
      </c>
      <c r="AF38" s="14">
        <f t="shared" si="30"/>
        <v>114.53172098322355</v>
      </c>
      <c r="AG38" s="14">
        <f t="shared" si="31"/>
        <v>120.91945705347032</v>
      </c>
      <c r="AH38" s="13">
        <v>124.02480992396954</v>
      </c>
      <c r="AI38" s="14">
        <f t="shared" si="32"/>
        <v>174.54638393156949</v>
      </c>
      <c r="AJ38" s="14">
        <f t="shared" si="33"/>
        <v>-50.521574007599952</v>
      </c>
      <c r="AK38" s="14">
        <f t="shared" si="34"/>
        <v>90.125621271934378</v>
      </c>
      <c r="AL38" s="12">
        <f t="shared" si="35"/>
        <v>0.37613264878088071</v>
      </c>
    </row>
    <row r="39" spans="1:38" x14ac:dyDescent="0.25">
      <c r="A39" s="7" t="s">
        <v>106</v>
      </c>
      <c r="B39" s="7" t="s">
        <v>732</v>
      </c>
      <c r="C39" s="7" t="s">
        <v>733</v>
      </c>
      <c r="D39" s="7" t="s">
        <v>106</v>
      </c>
      <c r="E39" s="13">
        <v>111.76142697881825</v>
      </c>
      <c r="F39" s="13">
        <v>118.61313868613129</v>
      </c>
      <c r="G39" s="13">
        <v>123.8796709425543</v>
      </c>
      <c r="H39" s="13">
        <v>123.05902149457344</v>
      </c>
      <c r="I39" s="13">
        <v>118.93753247836375</v>
      </c>
      <c r="J39" s="13">
        <v>103.0678128689492</v>
      </c>
      <c r="K39" s="13">
        <v>86.786725717040198</v>
      </c>
      <c r="L39" s="13">
        <v>85.308292282430159</v>
      </c>
      <c r="M39" s="13">
        <v>69.969356486210401</v>
      </c>
      <c r="N39" s="13">
        <v>75.845410628019295</v>
      </c>
      <c r="O39" s="13">
        <v>86.336212806801001</v>
      </c>
      <c r="P39" s="13">
        <v>92.632163880055899</v>
      </c>
      <c r="Q39" s="13">
        <v>101.04747169087941</v>
      </c>
      <c r="R39" s="13">
        <v>107.03250270855901</v>
      </c>
      <c r="S39" s="13">
        <v>118.43575418994411</v>
      </c>
      <c r="T39" s="14">
        <f t="shared" si="18"/>
        <v>148.88565750569526</v>
      </c>
      <c r="U39" s="14">
        <f t="shared" si="19"/>
        <v>153.91451855343834</v>
      </c>
      <c r="V39" s="14">
        <f t="shared" si="20"/>
        <v>155.48072166635384</v>
      </c>
      <c r="W39" s="14">
        <f t="shared" si="21"/>
        <v>149.62414359498931</v>
      </c>
      <c r="X39" s="14">
        <f t="shared" si="22"/>
        <v>140.60811587182781</v>
      </c>
      <c r="Y39" s="14">
        <f t="shared" si="23"/>
        <v>117.34152469049121</v>
      </c>
      <c r="Z39" s="14">
        <f t="shared" si="24"/>
        <v>99.158477128704561</v>
      </c>
      <c r="AA39" s="14">
        <f t="shared" si="25"/>
        <v>95.896322982487433</v>
      </c>
      <c r="AB39" s="14">
        <f t="shared" si="26"/>
        <v>76.246843197044058</v>
      </c>
      <c r="AC39" s="14">
        <f t="shared" si="27"/>
        <v>80.974359317491263</v>
      </c>
      <c r="AD39" s="14">
        <f t="shared" si="28"/>
        <v>90.84394323073812</v>
      </c>
      <c r="AE39" s="14">
        <f t="shared" si="29"/>
        <v>95.912729835256584</v>
      </c>
      <c r="AF39" s="14">
        <f t="shared" si="30"/>
        <v>104.50202416226836</v>
      </c>
      <c r="AG39" s="14">
        <f t="shared" si="31"/>
        <v>109.3126744800026</v>
      </c>
      <c r="AH39" s="13">
        <v>118.43575418994411</v>
      </c>
      <c r="AI39" s="14">
        <f t="shared" si="32"/>
        <v>151.97626033011917</v>
      </c>
      <c r="AJ39" s="14">
        <f t="shared" si="33"/>
        <v>-33.540506140175069</v>
      </c>
      <c r="AK39" s="14">
        <f t="shared" si="34"/>
        <v>76.246843197044058</v>
      </c>
      <c r="AL39" s="12">
        <f t="shared" si="35"/>
        <v>0.55332010118598107</v>
      </c>
    </row>
    <row r="40" spans="1:38" x14ac:dyDescent="0.25">
      <c r="A40" s="7" t="s">
        <v>110</v>
      </c>
      <c r="B40" s="7" t="s">
        <v>632</v>
      </c>
      <c r="C40" s="7" t="s">
        <v>633</v>
      </c>
      <c r="D40" s="7" t="s">
        <v>110</v>
      </c>
      <c r="E40" s="13">
        <v>125.44744310105925</v>
      </c>
      <c r="F40" s="13">
        <v>133.92894736842106</v>
      </c>
      <c r="G40" s="13">
        <v>138.24272209902119</v>
      </c>
      <c r="H40" s="13">
        <v>144.80738568179714</v>
      </c>
      <c r="I40" s="13">
        <v>142.44486661089422</v>
      </c>
      <c r="J40" s="13">
        <v>127.51142455105864</v>
      </c>
      <c r="K40" s="13">
        <v>116.1377454207489</v>
      </c>
      <c r="L40" s="13">
        <v>115.0162619453056</v>
      </c>
      <c r="M40" s="13">
        <v>99.910357639757052</v>
      </c>
      <c r="N40" s="13">
        <v>107.5638506876227</v>
      </c>
      <c r="O40" s="13">
        <v>120.412182125949</v>
      </c>
      <c r="P40" s="13">
        <v>125.29966306347231</v>
      </c>
      <c r="Q40" s="13">
        <v>127.906976744186</v>
      </c>
      <c r="R40" s="13">
        <v>138.26561356486366</v>
      </c>
      <c r="S40" s="13">
        <v>147.8873239436619</v>
      </c>
      <c r="T40" s="14">
        <f t="shared" si="18"/>
        <v>167.11781115723718</v>
      </c>
      <c r="U40" s="14">
        <f t="shared" si="19"/>
        <v>173.7885843247611</v>
      </c>
      <c r="V40" s="14">
        <f t="shared" si="20"/>
        <v>173.50771142300087</v>
      </c>
      <c r="W40" s="14">
        <f t="shared" si="21"/>
        <v>176.06739274961367</v>
      </c>
      <c r="X40" s="14">
        <f t="shared" si="22"/>
        <v>168.39851888986502</v>
      </c>
      <c r="Y40" s="14">
        <f t="shared" si="23"/>
        <v>145.17029667935651</v>
      </c>
      <c r="Z40" s="14">
        <f t="shared" si="24"/>
        <v>132.69358738834779</v>
      </c>
      <c r="AA40" s="14">
        <f t="shared" si="25"/>
        <v>129.29149451532317</v>
      </c>
      <c r="AB40" s="14">
        <f t="shared" si="26"/>
        <v>108.87408081594231</v>
      </c>
      <c r="AC40" s="14">
        <f t="shared" si="27"/>
        <v>114.83771823545074</v>
      </c>
      <c r="AD40" s="14">
        <f t="shared" si="28"/>
        <v>126.69906498930111</v>
      </c>
      <c r="AE40" s="14">
        <f t="shared" si="29"/>
        <v>129.73714775158123</v>
      </c>
      <c r="AF40" s="14">
        <f t="shared" si="30"/>
        <v>132.27978642685912</v>
      </c>
      <c r="AG40" s="14">
        <f t="shared" si="31"/>
        <v>141.21116132870867</v>
      </c>
      <c r="AH40" s="13">
        <v>147.8873239436619</v>
      </c>
      <c r="AI40" s="14">
        <f t="shared" si="32"/>
        <v>172.62037491365319</v>
      </c>
      <c r="AJ40" s="14">
        <f t="shared" si="33"/>
        <v>-24.733050969991297</v>
      </c>
      <c r="AK40" s="14">
        <f t="shared" si="34"/>
        <v>108.87408081594231</v>
      </c>
      <c r="AL40" s="12">
        <f t="shared" si="35"/>
        <v>0.35833361655354545</v>
      </c>
    </row>
    <row r="41" spans="1:38" x14ac:dyDescent="0.25">
      <c r="A41" s="7" t="s">
        <v>117</v>
      </c>
      <c r="B41" s="7" t="s">
        <v>782</v>
      </c>
      <c r="C41" s="7" t="s">
        <v>783</v>
      </c>
      <c r="D41" s="7" t="s">
        <v>117</v>
      </c>
      <c r="E41" s="13">
        <v>135.07877548090721</v>
      </c>
      <c r="F41" s="13">
        <v>144.65875370919881</v>
      </c>
      <c r="G41" s="13">
        <v>141.6666666666666</v>
      </c>
      <c r="H41" s="13">
        <v>140.73904490571149</v>
      </c>
      <c r="I41" s="13">
        <v>131.62234042553189</v>
      </c>
      <c r="J41" s="13">
        <v>112.72727272727271</v>
      </c>
      <c r="K41" s="13">
        <v>97.0017636684303</v>
      </c>
      <c r="L41" s="13">
        <v>94.674443597228446</v>
      </c>
      <c r="M41" s="13">
        <v>87.953009828009797</v>
      </c>
      <c r="N41" s="13">
        <v>92.67927435650715</v>
      </c>
      <c r="O41" s="13">
        <v>103.14825414997129</v>
      </c>
      <c r="P41" s="13">
        <v>110.1331043366251</v>
      </c>
      <c r="Q41" s="13">
        <v>112.0331950207468</v>
      </c>
      <c r="R41" s="13">
        <v>120.1059201815774</v>
      </c>
      <c r="S41" s="13">
        <v>126.4783180026281</v>
      </c>
      <c r="T41" s="14">
        <f t="shared" si="18"/>
        <v>179.94842090152159</v>
      </c>
      <c r="U41" s="14">
        <f t="shared" si="19"/>
        <v>187.71177188564749</v>
      </c>
      <c r="V41" s="14">
        <f t="shared" si="20"/>
        <v>177.80508619218287</v>
      </c>
      <c r="W41" s="14">
        <f t="shared" si="21"/>
        <v>171.12080698059526</v>
      </c>
      <c r="X41" s="14">
        <f t="shared" si="22"/>
        <v>155.60411342181698</v>
      </c>
      <c r="Y41" s="14">
        <f t="shared" si="23"/>
        <v>128.33870912578593</v>
      </c>
      <c r="Z41" s="14">
        <f t="shared" si="24"/>
        <v>110.82970448177066</v>
      </c>
      <c r="AA41" s="14">
        <f t="shared" si="25"/>
        <v>106.42495328976335</v>
      </c>
      <c r="AB41" s="14">
        <f t="shared" si="26"/>
        <v>95.84394777713851</v>
      </c>
      <c r="AC41" s="14">
        <f t="shared" si="27"/>
        <v>98.94659150616755</v>
      </c>
      <c r="AD41" s="14">
        <f t="shared" si="28"/>
        <v>108.53376398752114</v>
      </c>
      <c r="AE41" s="14">
        <f t="shared" si="29"/>
        <v>114.03346569593786</v>
      </c>
      <c r="AF41" s="14">
        <f t="shared" si="30"/>
        <v>115.86332104231111</v>
      </c>
      <c r="AG41" s="14">
        <f t="shared" si="31"/>
        <v>122.66460209455663</v>
      </c>
      <c r="AH41" s="13">
        <v>126.4783180026281</v>
      </c>
      <c r="AI41" s="14">
        <f t="shared" si="32"/>
        <v>179.14652148998681</v>
      </c>
      <c r="AJ41" s="14">
        <f t="shared" si="33"/>
        <v>-52.66820348735871</v>
      </c>
      <c r="AK41" s="14">
        <f t="shared" si="34"/>
        <v>95.84394777713851</v>
      </c>
      <c r="AL41" s="12">
        <f t="shared" si="35"/>
        <v>0.31962759189262813</v>
      </c>
    </row>
    <row r="42" spans="1:38" x14ac:dyDescent="0.25">
      <c r="A42" s="7" t="s">
        <v>124</v>
      </c>
      <c r="B42" s="7" t="s">
        <v>720</v>
      </c>
      <c r="C42" s="7" t="s">
        <v>721</v>
      </c>
      <c r="D42" s="7" t="s">
        <v>124</v>
      </c>
      <c r="E42" s="13">
        <v>114.06079074855441</v>
      </c>
      <c r="F42" s="13">
        <v>122.51426657955676</v>
      </c>
      <c r="G42" s="13">
        <v>123.74630614657205</v>
      </c>
      <c r="H42" s="13">
        <v>119.27281145742154</v>
      </c>
      <c r="I42" s="13">
        <v>116.77740863787371</v>
      </c>
      <c r="J42" s="13">
        <v>102.7397260273972</v>
      </c>
      <c r="K42" s="13">
        <v>93.454048063251093</v>
      </c>
      <c r="L42" s="13">
        <v>89.189189189189094</v>
      </c>
      <c r="M42" s="13">
        <v>73.548611952963952</v>
      </c>
      <c r="N42" s="13">
        <v>78.212290502793195</v>
      </c>
      <c r="O42" s="13">
        <v>90.378299419483554</v>
      </c>
      <c r="P42" s="13">
        <v>102.36965161365271</v>
      </c>
      <c r="Q42" s="13">
        <v>103.8808038808038</v>
      </c>
      <c r="R42" s="13">
        <v>108.31586303284411</v>
      </c>
      <c r="S42" s="13">
        <v>115.2941176470588</v>
      </c>
      <c r="T42" s="14">
        <f t="shared" si="18"/>
        <v>151.9488099363351</v>
      </c>
      <c r="U42" s="14">
        <f t="shared" si="19"/>
        <v>158.97669149804634</v>
      </c>
      <c r="V42" s="14">
        <f t="shared" si="20"/>
        <v>155.31333621427413</v>
      </c>
      <c r="W42" s="14">
        <f t="shared" si="21"/>
        <v>145.02059297838875</v>
      </c>
      <c r="X42" s="14">
        <f t="shared" si="22"/>
        <v>138.05441447133529</v>
      </c>
      <c r="Y42" s="14">
        <f t="shared" si="23"/>
        <v>116.96800157840624</v>
      </c>
      <c r="Z42" s="14">
        <f t="shared" si="24"/>
        <v>106.7762496038637</v>
      </c>
      <c r="AA42" s="14">
        <f t="shared" si="25"/>
        <v>100.25889704504361</v>
      </c>
      <c r="AB42" s="14">
        <f t="shared" si="26"/>
        <v>80.147221077316615</v>
      </c>
      <c r="AC42" s="14">
        <f t="shared" si="27"/>
        <v>83.501296410379481</v>
      </c>
      <c r="AD42" s="14">
        <f t="shared" si="28"/>
        <v>95.097072651621573</v>
      </c>
      <c r="AE42" s="14">
        <f t="shared" si="29"/>
        <v>105.99507047317921</v>
      </c>
      <c r="AF42" s="14">
        <f t="shared" si="30"/>
        <v>107.43222067304296</v>
      </c>
      <c r="AG42" s="14">
        <f t="shared" si="31"/>
        <v>110.62337492910935</v>
      </c>
      <c r="AH42" s="13">
        <v>115.2941176470588</v>
      </c>
      <c r="AI42" s="14">
        <f t="shared" si="32"/>
        <v>152.81485765676109</v>
      </c>
      <c r="AJ42" s="14">
        <f t="shared" si="33"/>
        <v>-37.520740009702294</v>
      </c>
      <c r="AK42" s="14">
        <f t="shared" si="34"/>
        <v>80.147221077316615</v>
      </c>
      <c r="AL42" s="12">
        <f t="shared" si="35"/>
        <v>0.43852919785998057</v>
      </c>
    </row>
    <row r="43" spans="1:38" x14ac:dyDescent="0.25">
      <c r="A43" s="7" t="s">
        <v>128</v>
      </c>
      <c r="B43" s="7" t="s">
        <v>621</v>
      </c>
      <c r="C43" s="7" t="s">
        <v>622</v>
      </c>
      <c r="D43" s="7" t="s">
        <v>128</v>
      </c>
      <c r="E43" s="13">
        <v>121.6842105263157</v>
      </c>
      <c r="F43" s="13">
        <v>123.4906695938529</v>
      </c>
      <c r="G43" s="13">
        <v>125.08442143178745</v>
      </c>
      <c r="H43" s="13">
        <v>127.99740420008931</v>
      </c>
      <c r="I43" s="13">
        <v>132.48711340206185</v>
      </c>
      <c r="J43" s="13">
        <v>114.6010893417003</v>
      </c>
      <c r="K43" s="13">
        <v>106.2091503267973</v>
      </c>
      <c r="L43" s="13">
        <v>97.183098591549196</v>
      </c>
      <c r="M43" s="13">
        <v>88.448566610455302</v>
      </c>
      <c r="N43" s="13">
        <v>97.494769830397843</v>
      </c>
      <c r="O43" s="13">
        <v>109.85864432373285</v>
      </c>
      <c r="P43" s="13">
        <v>119.98685075608149</v>
      </c>
      <c r="Q43" s="13">
        <v>128.72421695951101</v>
      </c>
      <c r="R43" s="13">
        <v>134.60254645560906</v>
      </c>
      <c r="S43" s="13">
        <v>137.51987281399039</v>
      </c>
      <c r="T43" s="14">
        <f t="shared" si="18"/>
        <v>162.10453089244839</v>
      </c>
      <c r="U43" s="14">
        <f t="shared" si="19"/>
        <v>160.24368941686197</v>
      </c>
      <c r="V43" s="14">
        <f t="shared" si="20"/>
        <v>156.99279765161154</v>
      </c>
      <c r="W43" s="14">
        <f t="shared" si="21"/>
        <v>155.62858986868002</v>
      </c>
      <c r="X43" s="14">
        <f t="shared" si="22"/>
        <v>156.62644923418023</v>
      </c>
      <c r="Y43" s="14">
        <f t="shared" si="23"/>
        <v>130.47202788366897</v>
      </c>
      <c r="Z43" s="14">
        <f t="shared" si="24"/>
        <v>121.34963632429162</v>
      </c>
      <c r="AA43" s="14">
        <f t="shared" si="25"/>
        <v>109.24496976354945</v>
      </c>
      <c r="AB43" s="14">
        <f t="shared" si="26"/>
        <v>96.383964752909918</v>
      </c>
      <c r="AC43" s="14">
        <f t="shared" si="27"/>
        <v>104.08772868989224</v>
      </c>
      <c r="AD43" s="14">
        <f t="shared" si="28"/>
        <v>115.59451270678019</v>
      </c>
      <c r="AE43" s="14">
        <f t="shared" si="29"/>
        <v>124.23618231840827</v>
      </c>
      <c r="AF43" s="14">
        <f t="shared" si="30"/>
        <v>133.12496597761063</v>
      </c>
      <c r="AG43" s="14">
        <f t="shared" si="31"/>
        <v>137.47005790330655</v>
      </c>
      <c r="AH43" s="13">
        <v>137.51987281399039</v>
      </c>
      <c r="AI43" s="14">
        <f t="shared" si="32"/>
        <v>158.74240195740049</v>
      </c>
      <c r="AJ43" s="14">
        <f t="shared" si="33"/>
        <v>-21.2225291434101</v>
      </c>
      <c r="AK43" s="14">
        <f t="shared" si="34"/>
        <v>96.383964752909918</v>
      </c>
      <c r="AL43" s="12">
        <f t="shared" si="35"/>
        <v>0.42679203087916695</v>
      </c>
    </row>
    <row r="44" spans="1:38" x14ac:dyDescent="0.25">
      <c r="A44" s="7" t="s">
        <v>130</v>
      </c>
      <c r="B44" s="7" t="s">
        <v>628</v>
      </c>
      <c r="C44" s="7" t="s">
        <v>629</v>
      </c>
      <c r="D44" s="7" t="s">
        <v>130</v>
      </c>
      <c r="E44" s="13">
        <v>112.2868605817452</v>
      </c>
      <c r="F44" s="13">
        <v>124.0497581202487</v>
      </c>
      <c r="G44" s="13">
        <v>123.46230923385224</v>
      </c>
      <c r="H44" s="13">
        <v>125.26539278131629</v>
      </c>
      <c r="I44" s="13">
        <v>122.38990938732175</v>
      </c>
      <c r="J44" s="13">
        <v>113.28248488456984</v>
      </c>
      <c r="K44" s="13">
        <v>103.6363636363636</v>
      </c>
      <c r="L44" s="13">
        <v>96.411192214111907</v>
      </c>
      <c r="M44" s="13">
        <v>93.167701863353997</v>
      </c>
      <c r="N44" s="13">
        <v>95.470383275261298</v>
      </c>
      <c r="O44" s="13">
        <v>106.7738231917336</v>
      </c>
      <c r="P44" s="13">
        <v>107.85398230088489</v>
      </c>
      <c r="Q44" s="13">
        <v>116.14562380403925</v>
      </c>
      <c r="R44" s="13">
        <v>122.4858135495078</v>
      </c>
      <c r="S44" s="13">
        <v>130.18185317316693</v>
      </c>
      <c r="T44" s="14">
        <f t="shared" si="18"/>
        <v>149.585626444551</v>
      </c>
      <c r="U44" s="14">
        <f t="shared" si="19"/>
        <v>160.96917263332642</v>
      </c>
      <c r="V44" s="14">
        <f t="shared" si="20"/>
        <v>154.95689318690148</v>
      </c>
      <c r="W44" s="14">
        <f t="shared" si="21"/>
        <v>152.30681090553696</v>
      </c>
      <c r="X44" s="14">
        <f t="shared" si="22"/>
        <v>144.6895206423219</v>
      </c>
      <c r="Y44" s="14">
        <f t="shared" si="23"/>
        <v>128.97081180896578</v>
      </c>
      <c r="Z44" s="14">
        <f t="shared" si="24"/>
        <v>118.41008988913541</v>
      </c>
      <c r="AA44" s="14">
        <f t="shared" si="25"/>
        <v>108.37725829843302</v>
      </c>
      <c r="AB44" s="14">
        <f t="shared" si="26"/>
        <v>101.52648976275937</v>
      </c>
      <c r="AC44" s="14">
        <f t="shared" si="27"/>
        <v>101.92644558843894</v>
      </c>
      <c r="AD44" s="14">
        <f t="shared" si="28"/>
        <v>112.34862889184588</v>
      </c>
      <c r="AE44" s="14">
        <f t="shared" si="29"/>
        <v>111.67362860567428</v>
      </c>
      <c r="AF44" s="14">
        <f t="shared" si="30"/>
        <v>120.11634316038976</v>
      </c>
      <c r="AG44" s="14">
        <f t="shared" si="31"/>
        <v>125.09519562869146</v>
      </c>
      <c r="AH44" s="13">
        <v>130.18185317316693</v>
      </c>
      <c r="AI44" s="14">
        <f t="shared" si="32"/>
        <v>154.45462579257895</v>
      </c>
      <c r="AJ44" s="14">
        <f t="shared" si="33"/>
        <v>-24.272772619412024</v>
      </c>
      <c r="AK44" s="14">
        <f t="shared" si="34"/>
        <v>101.52648976275937</v>
      </c>
      <c r="AL44" s="12">
        <f t="shared" si="35"/>
        <v>0.28224519017024607</v>
      </c>
    </row>
    <row r="45" spans="1:38" x14ac:dyDescent="0.25">
      <c r="A45" s="7" t="s">
        <v>131</v>
      </c>
      <c r="B45" s="7" t="s">
        <v>747</v>
      </c>
      <c r="C45" s="7" t="s">
        <v>748</v>
      </c>
      <c r="D45" s="7" t="s">
        <v>131</v>
      </c>
      <c r="E45" s="13">
        <v>116.7785247007797</v>
      </c>
      <c r="F45" s="13">
        <v>129.15554836796849</v>
      </c>
      <c r="G45" s="13">
        <v>137.62890037083582</v>
      </c>
      <c r="H45" s="13">
        <v>135.62433011789921</v>
      </c>
      <c r="I45" s="13">
        <v>130.3145523677843</v>
      </c>
      <c r="J45" s="13">
        <v>109.00140646976089</v>
      </c>
      <c r="K45" s="13">
        <v>91.660401002506205</v>
      </c>
      <c r="L45" s="13">
        <v>92.156862745097996</v>
      </c>
      <c r="M45" s="13">
        <v>81.707317073170699</v>
      </c>
      <c r="N45" s="13">
        <v>88.637648388920198</v>
      </c>
      <c r="O45" s="13">
        <v>101.5037593984962</v>
      </c>
      <c r="P45" s="13">
        <v>104.6365914786967</v>
      </c>
      <c r="Q45" s="13">
        <v>110.4524728165555</v>
      </c>
      <c r="R45" s="13">
        <v>118.8888888888888</v>
      </c>
      <c r="S45" s="13">
        <v>124.62859426560695</v>
      </c>
      <c r="T45" s="14">
        <f t="shared" si="18"/>
        <v>155.56930421008218</v>
      </c>
      <c r="U45" s="14">
        <f t="shared" si="19"/>
        <v>167.59453687642369</v>
      </c>
      <c r="V45" s="14">
        <f t="shared" si="20"/>
        <v>172.73730700921286</v>
      </c>
      <c r="W45" s="14">
        <f t="shared" si="21"/>
        <v>164.90196328620763</v>
      </c>
      <c r="X45" s="14">
        <f t="shared" si="22"/>
        <v>154.05804456594075</v>
      </c>
      <c r="Y45" s="14">
        <f t="shared" si="23"/>
        <v>124.09685305763408</v>
      </c>
      <c r="Z45" s="14">
        <f t="shared" si="24"/>
        <v>104.72691187876366</v>
      </c>
      <c r="AA45" s="14">
        <f t="shared" si="25"/>
        <v>103.59490312616218</v>
      </c>
      <c r="AB45" s="14">
        <f t="shared" si="26"/>
        <v>89.037906103324019</v>
      </c>
      <c r="AC45" s="14">
        <f t="shared" si="27"/>
        <v>94.631655762311382</v>
      </c>
      <c r="AD45" s="14">
        <f t="shared" si="28"/>
        <v>106.80340794120541</v>
      </c>
      <c r="AE45" s="14">
        <f t="shared" si="29"/>
        <v>108.34229396145132</v>
      </c>
      <c r="AF45" s="14">
        <f t="shared" si="30"/>
        <v>114.22855802239536</v>
      </c>
      <c r="AG45" s="14">
        <f t="shared" si="31"/>
        <v>121.42164372057658</v>
      </c>
      <c r="AH45" s="13">
        <v>124.62859426560695</v>
      </c>
      <c r="AI45" s="14">
        <f t="shared" si="32"/>
        <v>165.20077784548158</v>
      </c>
      <c r="AJ45" s="14">
        <f t="shared" si="33"/>
        <v>-40.572183579874633</v>
      </c>
      <c r="AK45" s="14">
        <f t="shared" si="34"/>
        <v>89.037906103324019</v>
      </c>
      <c r="AL45" s="12">
        <f t="shared" si="35"/>
        <v>0.39972512517288672</v>
      </c>
    </row>
    <row r="46" spans="1:38" x14ac:dyDescent="0.25">
      <c r="A46" s="7" t="s">
        <v>136</v>
      </c>
      <c r="B46" s="7" t="s">
        <v>706</v>
      </c>
      <c r="C46" s="7" t="s">
        <v>707</v>
      </c>
      <c r="D46" s="7" t="s">
        <v>136</v>
      </c>
      <c r="E46" s="13">
        <v>124.8163265306122</v>
      </c>
      <c r="F46" s="13">
        <v>130.35456336178589</v>
      </c>
      <c r="G46" s="13">
        <v>133.6985224620488</v>
      </c>
      <c r="H46" s="13">
        <v>136.01089412362376</v>
      </c>
      <c r="I46" s="13">
        <v>128.5714285714285</v>
      </c>
      <c r="J46" s="13">
        <v>111.67662186825945</v>
      </c>
      <c r="K46" s="13">
        <v>103.01332174920356</v>
      </c>
      <c r="L46" s="13">
        <v>98.588235294117595</v>
      </c>
      <c r="M46" s="13">
        <v>90.084275645834992</v>
      </c>
      <c r="N46" s="13">
        <v>91.183768792876904</v>
      </c>
      <c r="O46" s="13">
        <v>102.7462121212121</v>
      </c>
      <c r="P46" s="13">
        <v>108.3988095238095</v>
      </c>
      <c r="Q46" s="13">
        <v>111.84926184926179</v>
      </c>
      <c r="R46" s="13">
        <v>121.75</v>
      </c>
      <c r="S46" s="13">
        <v>128.9398280802292</v>
      </c>
      <c r="T46" s="14">
        <f t="shared" si="18"/>
        <v>166.27705412599815</v>
      </c>
      <c r="U46" s="14">
        <f t="shared" si="19"/>
        <v>169.15040005950746</v>
      </c>
      <c r="V46" s="14">
        <f t="shared" si="20"/>
        <v>167.80431042446185</v>
      </c>
      <c r="W46" s="14">
        <f t="shared" si="21"/>
        <v>165.37197602967589</v>
      </c>
      <c r="X46" s="14">
        <f t="shared" si="22"/>
        <v>151.99732119603627</v>
      </c>
      <c r="Y46" s="14">
        <f t="shared" si="23"/>
        <v>127.1425551541212</v>
      </c>
      <c r="Z46" s="14">
        <f t="shared" si="24"/>
        <v>117.6982312009806</v>
      </c>
      <c r="AA46" s="14">
        <f t="shared" si="25"/>
        <v>110.82450487624328</v>
      </c>
      <c r="AB46" s="14">
        <f t="shared" si="26"/>
        <v>98.166425770129109</v>
      </c>
      <c r="AC46" s="14">
        <f t="shared" si="27"/>
        <v>97.349954295451909</v>
      </c>
      <c r="AD46" s="14">
        <f t="shared" si="28"/>
        <v>108.11073080075511</v>
      </c>
      <c r="AE46" s="14">
        <f t="shared" si="29"/>
        <v>112.23775087217909</v>
      </c>
      <c r="AF46" s="14">
        <f t="shared" si="30"/>
        <v>115.67309967002809</v>
      </c>
      <c r="AG46" s="14">
        <f t="shared" si="31"/>
        <v>124.34370664188961</v>
      </c>
      <c r="AH46" s="13">
        <v>128.9398280802292</v>
      </c>
      <c r="AI46" s="14">
        <f t="shared" si="32"/>
        <v>167.15093515991083</v>
      </c>
      <c r="AJ46" s="14">
        <f t="shared" si="33"/>
        <v>-38.211107079681625</v>
      </c>
      <c r="AK46" s="14">
        <f t="shared" si="34"/>
        <v>97.349954295451909</v>
      </c>
      <c r="AL46" s="12">
        <f t="shared" si="35"/>
        <v>0.32449808542183511</v>
      </c>
    </row>
    <row r="47" spans="1:38" x14ac:dyDescent="0.25">
      <c r="A47" s="7" t="s">
        <v>138</v>
      </c>
      <c r="B47" s="7" t="s">
        <v>818</v>
      </c>
      <c r="C47" s="7" t="s">
        <v>819</v>
      </c>
      <c r="D47" s="7" t="s">
        <v>138</v>
      </c>
      <c r="E47" s="13">
        <v>122.50572422517391</v>
      </c>
      <c r="F47" s="13">
        <v>131.72737361695977</v>
      </c>
      <c r="G47" s="13">
        <v>140.59068448023424</v>
      </c>
      <c r="H47" s="13">
        <v>153.64731823560231</v>
      </c>
      <c r="I47" s="13">
        <v>123.95942723374461</v>
      </c>
      <c r="J47" s="13">
        <v>101.9319526627218</v>
      </c>
      <c r="K47" s="13">
        <v>81.977878985035701</v>
      </c>
      <c r="L47" s="13">
        <v>77.223267342297447</v>
      </c>
      <c r="M47" s="13">
        <v>68.423868312757193</v>
      </c>
      <c r="N47" s="13">
        <v>72.885531398623499</v>
      </c>
      <c r="O47" s="13">
        <v>76.741440377803997</v>
      </c>
      <c r="P47" s="13">
        <v>93.516924842226004</v>
      </c>
      <c r="Q47" s="13">
        <v>99.446749301747104</v>
      </c>
      <c r="R47" s="13">
        <v>107.6630778974034</v>
      </c>
      <c r="S47" s="13">
        <v>121.2305084745762</v>
      </c>
      <c r="T47" s="14">
        <f t="shared" si="18"/>
        <v>163.19893001127514</v>
      </c>
      <c r="U47" s="14">
        <f t="shared" si="19"/>
        <v>170.93178306505652</v>
      </c>
      <c r="V47" s="14">
        <f t="shared" si="20"/>
        <v>176.45462662465445</v>
      </c>
      <c r="W47" s="14">
        <f t="shared" si="21"/>
        <v>186.81562820392284</v>
      </c>
      <c r="X47" s="14">
        <f t="shared" si="22"/>
        <v>146.54500681741024</v>
      </c>
      <c r="Y47" s="14">
        <f t="shared" si="23"/>
        <v>116.04836085278127</v>
      </c>
      <c r="Z47" s="14">
        <f t="shared" si="24"/>
        <v>93.664112469233515</v>
      </c>
      <c r="AA47" s="14">
        <f t="shared" si="25"/>
        <v>86.807825929779284</v>
      </c>
      <c r="AB47" s="14">
        <f t="shared" si="26"/>
        <v>74.562697446076683</v>
      </c>
      <c r="AC47" s="14">
        <f t="shared" si="27"/>
        <v>77.814322048618834</v>
      </c>
      <c r="AD47" s="14">
        <f t="shared" si="28"/>
        <v>80.748214758119801</v>
      </c>
      <c r="AE47" s="14">
        <f t="shared" si="29"/>
        <v>96.82882458657086</v>
      </c>
      <c r="AF47" s="14">
        <f t="shared" si="30"/>
        <v>102.84657720266584</v>
      </c>
      <c r="AG47" s="14">
        <f t="shared" si="31"/>
        <v>109.95668315595596</v>
      </c>
      <c r="AH47" s="13">
        <v>121.2305084745762</v>
      </c>
      <c r="AI47" s="14">
        <f t="shared" si="32"/>
        <v>174.35024197622724</v>
      </c>
      <c r="AJ47" s="14">
        <f t="shared" si="33"/>
        <v>-53.119733501651041</v>
      </c>
      <c r="AK47" s="14">
        <f t="shared" si="34"/>
        <v>74.562697446076683</v>
      </c>
      <c r="AL47" s="12">
        <f t="shared" si="35"/>
        <v>0.62588683922345234</v>
      </c>
    </row>
    <row r="48" spans="1:38" x14ac:dyDescent="0.25">
      <c r="A48" s="7" t="s">
        <v>139</v>
      </c>
      <c r="B48" s="7" t="s">
        <v>775</v>
      </c>
      <c r="C48" s="7" t="s">
        <v>776</v>
      </c>
      <c r="D48" s="7" t="s">
        <v>139</v>
      </c>
      <c r="E48" s="13">
        <v>119.050833867864</v>
      </c>
      <c r="F48" s="13">
        <v>129.75860864597769</v>
      </c>
      <c r="G48" s="13">
        <v>134.52082971203424</v>
      </c>
      <c r="H48" s="13">
        <v>137.42071881606759</v>
      </c>
      <c r="I48" s="13">
        <v>119.48424068767901</v>
      </c>
      <c r="J48" s="13">
        <v>103.38759348878131</v>
      </c>
      <c r="K48" s="13">
        <v>94.127289758534545</v>
      </c>
      <c r="L48" s="13">
        <v>81.19315063002125</v>
      </c>
      <c r="M48" s="13">
        <v>80.826357630345854</v>
      </c>
      <c r="N48" s="13">
        <v>83.098591549295705</v>
      </c>
      <c r="O48" s="13">
        <v>95.5555555555555</v>
      </c>
      <c r="P48" s="13">
        <v>98.108747044917195</v>
      </c>
      <c r="Q48" s="13">
        <v>105.93754072014934</v>
      </c>
      <c r="R48" s="13">
        <v>114.62955779674159</v>
      </c>
      <c r="S48" s="13">
        <v>121.3235294117647</v>
      </c>
      <c r="T48" s="14">
        <f t="shared" si="18"/>
        <v>158.59641520484143</v>
      </c>
      <c r="U48" s="14">
        <f t="shared" si="19"/>
        <v>168.37707861991558</v>
      </c>
      <c r="V48" s="14">
        <f t="shared" si="20"/>
        <v>168.83638391712151</v>
      </c>
      <c r="W48" s="14">
        <f t="shared" si="21"/>
        <v>167.08614383032983</v>
      </c>
      <c r="X48" s="14">
        <f t="shared" si="22"/>
        <v>141.25443507520848</v>
      </c>
      <c r="Y48" s="14">
        <f t="shared" si="23"/>
        <v>117.70559126426512</v>
      </c>
      <c r="Z48" s="14">
        <f t="shared" si="24"/>
        <v>107.54546425843554</v>
      </c>
      <c r="AA48" s="14">
        <f t="shared" si="25"/>
        <v>91.270430909632424</v>
      </c>
      <c r="AB48" s="14">
        <f t="shared" si="26"/>
        <v>88.077909043564588</v>
      </c>
      <c r="AC48" s="14">
        <f t="shared" si="27"/>
        <v>88.718027302818726</v>
      </c>
      <c r="AD48" s="14">
        <f t="shared" si="28"/>
        <v>100.54464033181129</v>
      </c>
      <c r="AE48" s="14">
        <f t="shared" si="29"/>
        <v>101.58326606705404</v>
      </c>
      <c r="AF48" s="14">
        <f t="shared" si="30"/>
        <v>109.55927204092114</v>
      </c>
      <c r="AG48" s="14">
        <f t="shared" si="31"/>
        <v>117.07157377550364</v>
      </c>
      <c r="AH48" s="13">
        <v>121.3235294117647</v>
      </c>
      <c r="AI48" s="14">
        <f t="shared" si="32"/>
        <v>165.7240053930521</v>
      </c>
      <c r="AJ48" s="14">
        <f t="shared" si="33"/>
        <v>-44.4004759812874</v>
      </c>
      <c r="AK48" s="14">
        <f t="shared" si="34"/>
        <v>88.077909043564588</v>
      </c>
      <c r="AL48" s="12">
        <f t="shared" si="35"/>
        <v>0.37745696655623773</v>
      </c>
    </row>
    <row r="49" spans="1:38" x14ac:dyDescent="0.25">
      <c r="A49" s="7" t="s">
        <v>140</v>
      </c>
      <c r="B49" s="7" t="s">
        <v>674</v>
      </c>
      <c r="C49" s="7" t="s">
        <v>675</v>
      </c>
      <c r="D49" s="7" t="s">
        <v>140</v>
      </c>
      <c r="E49" s="13">
        <v>149.73011694220781</v>
      </c>
      <c r="F49" s="13">
        <v>158.5365853658536</v>
      </c>
      <c r="G49" s="13">
        <v>158.71231505591589</v>
      </c>
      <c r="H49" s="13">
        <v>157.49158746088898</v>
      </c>
      <c r="I49" s="13">
        <v>164.73185035389281</v>
      </c>
      <c r="J49" s="13">
        <v>144.36619718309851</v>
      </c>
      <c r="K49" s="13">
        <v>118.423278633057</v>
      </c>
      <c r="L49" s="13">
        <v>122.9508196721311</v>
      </c>
      <c r="M49" s="13">
        <v>121.87170567707545</v>
      </c>
      <c r="N49" s="13">
        <v>124.5847176079734</v>
      </c>
      <c r="O49" s="13">
        <v>128.78220140515219</v>
      </c>
      <c r="P49" s="13">
        <v>134.2427101001079</v>
      </c>
      <c r="Q49" s="13">
        <v>144.55307262569829</v>
      </c>
      <c r="R49" s="13">
        <v>152.46015246015239</v>
      </c>
      <c r="S49" s="13">
        <v>158.15548780487799</v>
      </c>
      <c r="T49" s="14">
        <f t="shared" si="18"/>
        <v>199.46655578735857</v>
      </c>
      <c r="U49" s="14">
        <f t="shared" si="19"/>
        <v>205.71989309093718</v>
      </c>
      <c r="V49" s="14">
        <f t="shared" si="20"/>
        <v>199.19898958784486</v>
      </c>
      <c r="W49" s="14">
        <f t="shared" si="21"/>
        <v>191.48977142069995</v>
      </c>
      <c r="X49" s="14">
        <f t="shared" si="22"/>
        <v>194.74622198467364</v>
      </c>
      <c r="Y49" s="14">
        <f t="shared" si="23"/>
        <v>164.35926231181685</v>
      </c>
      <c r="Z49" s="14">
        <f t="shared" si="24"/>
        <v>135.30493135699169</v>
      </c>
      <c r="AA49" s="14">
        <f t="shared" si="25"/>
        <v>138.21084913064891</v>
      </c>
      <c r="AB49" s="14">
        <f t="shared" si="26"/>
        <v>132.80574953905162</v>
      </c>
      <c r="AC49" s="14">
        <f t="shared" si="27"/>
        <v>133.00959946717441</v>
      </c>
      <c r="AD49" s="14">
        <f t="shared" si="28"/>
        <v>135.50609429392938</v>
      </c>
      <c r="AE49" s="14">
        <f t="shared" si="29"/>
        <v>138.99691259351536</v>
      </c>
      <c r="AF49" s="14">
        <f t="shared" si="30"/>
        <v>149.4949693988666</v>
      </c>
      <c r="AG49" s="14">
        <f t="shared" si="31"/>
        <v>155.70809422655404</v>
      </c>
      <c r="AH49" s="13">
        <v>158.15548780487799</v>
      </c>
      <c r="AI49" s="14">
        <f t="shared" si="32"/>
        <v>198.96880247171015</v>
      </c>
      <c r="AJ49" s="14">
        <f t="shared" si="33"/>
        <v>-40.813314666832156</v>
      </c>
      <c r="AK49" s="14">
        <f t="shared" si="34"/>
        <v>132.80574953905162</v>
      </c>
      <c r="AL49" s="12">
        <f t="shared" si="35"/>
        <v>0.19087831930327886</v>
      </c>
    </row>
    <row r="50" spans="1:38" x14ac:dyDescent="0.25">
      <c r="A50" s="7" t="s">
        <v>148</v>
      </c>
      <c r="B50" s="7" t="s">
        <v>642</v>
      </c>
      <c r="C50" s="7" t="s">
        <v>643</v>
      </c>
      <c r="D50" s="7" t="s">
        <v>148</v>
      </c>
      <c r="E50" s="13">
        <v>118.21013189555609</v>
      </c>
      <c r="F50" s="13">
        <v>125.440481306403</v>
      </c>
      <c r="G50" s="13">
        <v>130.36300908675065</v>
      </c>
      <c r="H50" s="13">
        <v>130.31914893617019</v>
      </c>
      <c r="I50" s="13">
        <v>124.95994873438001</v>
      </c>
      <c r="J50" s="13">
        <v>115.052196262631</v>
      </c>
      <c r="K50" s="13">
        <v>102.97506478783365</v>
      </c>
      <c r="L50" s="13">
        <v>99.102927289896101</v>
      </c>
      <c r="M50" s="13">
        <v>91.506335053965202</v>
      </c>
      <c r="N50" s="13">
        <v>94.827586206896498</v>
      </c>
      <c r="O50" s="13">
        <v>106.4718732932823</v>
      </c>
      <c r="P50" s="13">
        <v>112.719298245614</v>
      </c>
      <c r="Q50" s="13">
        <v>116.62190034742551</v>
      </c>
      <c r="R50" s="13">
        <v>122.40027179526905</v>
      </c>
      <c r="S50" s="13">
        <v>129.95075747690373</v>
      </c>
      <c r="T50" s="14">
        <f t="shared" si="18"/>
        <v>157.47645396868862</v>
      </c>
      <c r="U50" s="14">
        <f t="shared" si="19"/>
        <v>162.77379977673638</v>
      </c>
      <c r="V50" s="14">
        <f t="shared" si="20"/>
        <v>163.61792517841431</v>
      </c>
      <c r="W50" s="14">
        <f t="shared" si="21"/>
        <v>158.451536643026</v>
      </c>
      <c r="X50" s="14">
        <f t="shared" si="22"/>
        <v>147.72782472326506</v>
      </c>
      <c r="Y50" s="14">
        <f t="shared" si="23"/>
        <v>130.98560794738628</v>
      </c>
      <c r="Z50" s="14">
        <f t="shared" si="24"/>
        <v>117.65452057590896</v>
      </c>
      <c r="AA50" s="14">
        <f t="shared" si="25"/>
        <v>111.40307782083195</v>
      </c>
      <c r="AB50" s="14">
        <f t="shared" si="26"/>
        <v>99.716069016168603</v>
      </c>
      <c r="AC50" s="14">
        <f t="shared" si="27"/>
        <v>101.24018019214121</v>
      </c>
      <c r="AD50" s="14">
        <f t="shared" si="28"/>
        <v>112.03091378086667</v>
      </c>
      <c r="AE50" s="14">
        <f t="shared" si="29"/>
        <v>116.71124960278499</v>
      </c>
      <c r="AF50" s="14">
        <f t="shared" si="30"/>
        <v>120.60890237055122</v>
      </c>
      <c r="AG50" s="14">
        <f t="shared" si="31"/>
        <v>125.00783153181511</v>
      </c>
      <c r="AH50" s="13">
        <v>129.95075747690373</v>
      </c>
      <c r="AI50" s="14">
        <f t="shared" si="32"/>
        <v>160.57992889171632</v>
      </c>
      <c r="AJ50" s="14">
        <f t="shared" si="33"/>
        <v>-30.629171414812589</v>
      </c>
      <c r="AK50" s="14">
        <f t="shared" si="34"/>
        <v>99.716069016168603</v>
      </c>
      <c r="AL50" s="12">
        <f t="shared" si="35"/>
        <v>0.30320778545564891</v>
      </c>
    </row>
    <row r="51" spans="1:38" x14ac:dyDescent="0.25">
      <c r="A51" s="7" t="s">
        <v>152</v>
      </c>
      <c r="B51" s="7" t="s">
        <v>808</v>
      </c>
      <c r="C51" s="7" t="s">
        <v>809</v>
      </c>
      <c r="D51" s="7" t="s">
        <v>152</v>
      </c>
      <c r="E51" s="13">
        <v>144.49851167879979</v>
      </c>
      <c r="F51" s="13">
        <v>149.2095277759831</v>
      </c>
      <c r="G51" s="13">
        <v>140.5714285714285</v>
      </c>
      <c r="H51" s="13">
        <v>130.4945054945054</v>
      </c>
      <c r="I51" s="13">
        <v>116.0648489314664</v>
      </c>
      <c r="J51" s="13">
        <v>108.76508161816891</v>
      </c>
      <c r="K51" s="13">
        <v>93.164794007490599</v>
      </c>
      <c r="L51" s="13">
        <v>85.714285714285694</v>
      </c>
      <c r="M51" s="13">
        <v>80.960357342266803</v>
      </c>
      <c r="N51" s="13">
        <v>77.683615819208995</v>
      </c>
      <c r="O51" s="13">
        <v>85.608321532919206</v>
      </c>
      <c r="P51" s="13">
        <v>93.537414965986301</v>
      </c>
      <c r="Q51" s="13">
        <v>100.4905522298273</v>
      </c>
      <c r="R51" s="13">
        <v>114.5462605115253</v>
      </c>
      <c r="S51" s="13">
        <v>119.61429487864851</v>
      </c>
      <c r="T51" s="14">
        <f t="shared" si="18"/>
        <v>192.49714773210545</v>
      </c>
      <c r="U51" s="14">
        <f t="shared" si="19"/>
        <v>193.61693726018518</v>
      </c>
      <c r="V51" s="14">
        <f t="shared" si="20"/>
        <v>176.43045863506683</v>
      </c>
      <c r="W51" s="14">
        <f t="shared" si="21"/>
        <v>158.66474795046213</v>
      </c>
      <c r="X51" s="14">
        <f t="shared" si="22"/>
        <v>137.21202539804307</v>
      </c>
      <c r="Y51" s="14">
        <f t="shared" si="23"/>
        <v>123.82779992032421</v>
      </c>
      <c r="Z51" s="14">
        <f t="shared" si="24"/>
        <v>106.44576137037478</v>
      </c>
      <c r="AA51" s="14">
        <f t="shared" si="25"/>
        <v>96.35270625108096</v>
      </c>
      <c r="AB51" s="14">
        <f t="shared" si="26"/>
        <v>88.223930895649218</v>
      </c>
      <c r="AC51" s="14">
        <f t="shared" si="27"/>
        <v>82.936870778872745</v>
      </c>
      <c r="AD51" s="14">
        <f t="shared" si="28"/>
        <v>90.078047769112558</v>
      </c>
      <c r="AE51" s="14">
        <f t="shared" si="29"/>
        <v>96.85004036759328</v>
      </c>
      <c r="AF51" s="14">
        <f t="shared" si="30"/>
        <v>103.9260650610516</v>
      </c>
      <c r="AG51" s="14">
        <f t="shared" si="31"/>
        <v>116.98650196279726</v>
      </c>
      <c r="AH51" s="13">
        <v>119.61429487864851</v>
      </c>
      <c r="AI51" s="14">
        <f t="shared" si="32"/>
        <v>180.30232289445487</v>
      </c>
      <c r="AJ51" s="14">
        <f t="shared" si="33"/>
        <v>-60.688028015806367</v>
      </c>
      <c r="AK51" s="14">
        <f t="shared" si="34"/>
        <v>82.936870778872745</v>
      </c>
      <c r="AL51" s="12">
        <f t="shared" si="35"/>
        <v>0.44223303526323704</v>
      </c>
    </row>
    <row r="52" spans="1:38" x14ac:dyDescent="0.25">
      <c r="A52" s="7" t="s">
        <v>153</v>
      </c>
      <c r="B52" s="7" t="s">
        <v>678</v>
      </c>
      <c r="C52" s="7" t="s">
        <v>679</v>
      </c>
      <c r="D52" s="7" t="s">
        <v>153</v>
      </c>
      <c r="E52" s="13">
        <v>129.88075068389327</v>
      </c>
      <c r="F52" s="13">
        <v>137.5558038223721</v>
      </c>
      <c r="G52" s="13">
        <v>138.68613138686129</v>
      </c>
      <c r="H52" s="13">
        <v>135.0210970464135</v>
      </c>
      <c r="I52" s="13">
        <v>133.22826086956519</v>
      </c>
      <c r="J52" s="13">
        <v>121.1764705882352</v>
      </c>
      <c r="K52" s="13">
        <v>103.73783680591046</v>
      </c>
      <c r="L52" s="13">
        <v>99.633046798578192</v>
      </c>
      <c r="M52" s="13">
        <v>92.203944948761901</v>
      </c>
      <c r="N52" s="13">
        <v>97.819148936170194</v>
      </c>
      <c r="O52" s="13">
        <v>108.4142394822006</v>
      </c>
      <c r="P52" s="13">
        <v>114.0436624307592</v>
      </c>
      <c r="Q52" s="13">
        <v>118.401855227385</v>
      </c>
      <c r="R52" s="13">
        <v>126.30353227127421</v>
      </c>
      <c r="S52" s="13">
        <v>131.10119047619045</v>
      </c>
      <c r="T52" s="14">
        <f t="shared" si="18"/>
        <v>173.02374786758651</v>
      </c>
      <c r="U52" s="14">
        <f t="shared" si="19"/>
        <v>178.49485777098914</v>
      </c>
      <c r="V52" s="14">
        <f t="shared" si="20"/>
        <v>174.06423208165609</v>
      </c>
      <c r="W52" s="14">
        <f t="shared" si="21"/>
        <v>164.16850847230594</v>
      </c>
      <c r="X52" s="14">
        <f t="shared" si="22"/>
        <v>157.50263479829374</v>
      </c>
      <c r="Y52" s="14">
        <f t="shared" si="23"/>
        <v>137.95802413616258</v>
      </c>
      <c r="Z52" s="14">
        <f t="shared" si="24"/>
        <v>118.52602841404872</v>
      </c>
      <c r="AA52" s="14">
        <f t="shared" si="25"/>
        <v>111.9989930626421</v>
      </c>
      <c r="AB52" s="14">
        <f t="shared" si="26"/>
        <v>100.47626683607785</v>
      </c>
      <c r="AC52" s="14">
        <f t="shared" si="27"/>
        <v>104.43404351696489</v>
      </c>
      <c r="AD52" s="14">
        <f t="shared" si="28"/>
        <v>114.07469353518894</v>
      </c>
      <c r="AE52" s="14">
        <f t="shared" si="29"/>
        <v>118.08251611511429</v>
      </c>
      <c r="AF52" s="14">
        <f t="shared" si="30"/>
        <v>122.44970931762958</v>
      </c>
      <c r="AG52" s="14">
        <f t="shared" si="31"/>
        <v>128.9942452942403</v>
      </c>
      <c r="AH52" s="13">
        <v>131.10119047619045</v>
      </c>
      <c r="AI52" s="14">
        <f t="shared" si="32"/>
        <v>172.43783654813441</v>
      </c>
      <c r="AJ52" s="14">
        <f t="shared" si="33"/>
        <v>-41.33664607194396</v>
      </c>
      <c r="AK52" s="14">
        <f t="shared" si="34"/>
        <v>100.47626683607785</v>
      </c>
      <c r="AL52" s="12">
        <f t="shared" si="35"/>
        <v>0.30479758657908412</v>
      </c>
    </row>
    <row r="53" spans="1:38" x14ac:dyDescent="0.25">
      <c r="A53" s="7" t="s">
        <v>154</v>
      </c>
      <c r="B53" s="7" t="s">
        <v>766</v>
      </c>
      <c r="C53" s="7" t="s">
        <v>767</v>
      </c>
      <c r="D53" s="7" t="s">
        <v>154</v>
      </c>
      <c r="E53" s="13">
        <v>120.44513410860401</v>
      </c>
      <c r="F53" s="13">
        <v>125.51996993441165</v>
      </c>
      <c r="G53" s="13">
        <v>132.18479467258601</v>
      </c>
      <c r="H53" s="13">
        <v>128.44008425651421</v>
      </c>
      <c r="I53" s="13">
        <v>125.9854771784232</v>
      </c>
      <c r="J53" s="13">
        <v>118.35792712092875</v>
      </c>
      <c r="K53" s="13">
        <v>97.226186608496505</v>
      </c>
      <c r="L53" s="13">
        <v>69.649680577944906</v>
      </c>
      <c r="M53" s="13">
        <v>68.721366097459295</v>
      </c>
      <c r="N53" s="13">
        <v>85.913897280966694</v>
      </c>
      <c r="O53" s="13">
        <v>96.805421103581807</v>
      </c>
      <c r="P53" s="13">
        <v>105.4043694902261</v>
      </c>
      <c r="Q53" s="13">
        <v>107.76074962781325</v>
      </c>
      <c r="R53" s="13">
        <v>110.96166778749151</v>
      </c>
      <c r="S53" s="13">
        <v>121.89194288324425</v>
      </c>
      <c r="T53" s="14">
        <f t="shared" si="18"/>
        <v>160.4538656125055</v>
      </c>
      <c r="U53" s="14">
        <f t="shared" si="19"/>
        <v>162.87694563431967</v>
      </c>
      <c r="V53" s="14">
        <f t="shared" si="20"/>
        <v>165.9044386592129</v>
      </c>
      <c r="W53" s="14">
        <f t="shared" si="21"/>
        <v>156.1668326039522</v>
      </c>
      <c r="X53" s="14">
        <f t="shared" si="22"/>
        <v>148.94020587230321</v>
      </c>
      <c r="Y53" s="14">
        <f t="shared" si="23"/>
        <v>134.74914467463088</v>
      </c>
      <c r="Z53" s="14">
        <f t="shared" si="24"/>
        <v>111.08611969718352</v>
      </c>
      <c r="AA53" s="14">
        <f t="shared" si="25"/>
        <v>78.29424415409737</v>
      </c>
      <c r="AB53" s="14">
        <f t="shared" si="26"/>
        <v>74.886886034921559</v>
      </c>
      <c r="AC53" s="14">
        <f t="shared" si="27"/>
        <v>91.723714476469581</v>
      </c>
      <c r="AD53" s="14">
        <f t="shared" si="28"/>
        <v>101.8597630503053</v>
      </c>
      <c r="AE53" s="14">
        <f t="shared" si="29"/>
        <v>109.13726281361612</v>
      </c>
      <c r="AF53" s="14">
        <f t="shared" si="30"/>
        <v>111.44481175936572</v>
      </c>
      <c r="AG53" s="14">
        <f t="shared" si="31"/>
        <v>113.32554470523743</v>
      </c>
      <c r="AH53" s="13">
        <v>121.89194288324425</v>
      </c>
      <c r="AI53" s="14">
        <f t="shared" si="32"/>
        <v>161.35052062749759</v>
      </c>
      <c r="AJ53" s="14">
        <f t="shared" si="33"/>
        <v>-39.458577744253333</v>
      </c>
      <c r="AK53" s="14">
        <f t="shared" si="34"/>
        <v>74.886886034921559</v>
      </c>
      <c r="AL53" s="12">
        <f t="shared" si="35"/>
        <v>0.62768075075792451</v>
      </c>
    </row>
    <row r="54" spans="1:38" x14ac:dyDescent="0.25">
      <c r="A54" s="7" t="s">
        <v>158</v>
      </c>
      <c r="B54" s="7" t="s">
        <v>698</v>
      </c>
      <c r="C54" s="7" t="s">
        <v>699</v>
      </c>
      <c r="D54" s="7" t="s">
        <v>158</v>
      </c>
      <c r="E54" s="13">
        <v>140.1660618879761</v>
      </c>
      <c r="F54" s="13">
        <v>144.95114006514649</v>
      </c>
      <c r="G54" s="13">
        <v>158.02074261736988</v>
      </c>
      <c r="H54" s="13">
        <v>154.89712785333029</v>
      </c>
      <c r="I54" s="13">
        <v>140.24695313905369</v>
      </c>
      <c r="J54" s="13">
        <v>130.68327154421445</v>
      </c>
      <c r="K54" s="13">
        <v>109.7560975609756</v>
      </c>
      <c r="L54" s="13">
        <v>115.38802476593165</v>
      </c>
      <c r="M54" s="13">
        <v>113.21922603532416</v>
      </c>
      <c r="N54" s="13">
        <v>112.6530612244897</v>
      </c>
      <c r="O54" s="13">
        <v>122.2222222222222</v>
      </c>
      <c r="P54" s="13">
        <v>133.7792642140468</v>
      </c>
      <c r="Q54" s="13">
        <v>133.51498637602171</v>
      </c>
      <c r="R54" s="13">
        <v>144.69284582171935</v>
      </c>
      <c r="S54" s="13">
        <v>159.59545467073207</v>
      </c>
      <c r="T54" s="14">
        <f t="shared" si="18"/>
        <v>186.72557114119945</v>
      </c>
      <c r="U54" s="14">
        <f t="shared" si="19"/>
        <v>188.09117762185659</v>
      </c>
      <c r="V54" s="14">
        <f t="shared" si="20"/>
        <v>198.33100066753559</v>
      </c>
      <c r="W54" s="14">
        <f t="shared" si="21"/>
        <v>188.33523799309685</v>
      </c>
      <c r="X54" s="14">
        <f t="shared" si="22"/>
        <v>165.80014253477268</v>
      </c>
      <c r="Y54" s="14">
        <f t="shared" si="23"/>
        <v>148.78140815928177</v>
      </c>
      <c r="Z54" s="14">
        <f t="shared" si="24"/>
        <v>125.40221329722303</v>
      </c>
      <c r="AA54" s="14">
        <f t="shared" si="25"/>
        <v>129.70939864358314</v>
      </c>
      <c r="AB54" s="14">
        <f t="shared" si="26"/>
        <v>123.3769896984456</v>
      </c>
      <c r="AC54" s="14">
        <f t="shared" si="27"/>
        <v>120.2710801124895</v>
      </c>
      <c r="AD54" s="14">
        <f t="shared" si="28"/>
        <v>128.60360972673541</v>
      </c>
      <c r="AE54" s="14">
        <f t="shared" si="29"/>
        <v>138.517053782049</v>
      </c>
      <c r="AF54" s="14">
        <f t="shared" si="30"/>
        <v>138.0795194458222</v>
      </c>
      <c r="AG54" s="14">
        <f t="shared" si="31"/>
        <v>147.77531641918713</v>
      </c>
      <c r="AH54" s="13">
        <v>159.59545467073207</v>
      </c>
      <c r="AI54" s="14">
        <f t="shared" si="32"/>
        <v>190.37074685592211</v>
      </c>
      <c r="AJ54" s="14">
        <f t="shared" si="33"/>
        <v>-30.77529218519004</v>
      </c>
      <c r="AK54" s="14">
        <f t="shared" si="34"/>
        <v>120.2710801124895</v>
      </c>
      <c r="AL54" s="12">
        <f t="shared" si="35"/>
        <v>0.32696450818819034</v>
      </c>
    </row>
    <row r="55" spans="1:38" x14ac:dyDescent="0.25">
      <c r="A55" s="7" t="s">
        <v>160</v>
      </c>
      <c r="B55" s="7" t="s">
        <v>654</v>
      </c>
      <c r="C55" s="7" t="s">
        <v>655</v>
      </c>
      <c r="D55" s="7" t="s">
        <v>160</v>
      </c>
      <c r="E55" s="13">
        <v>121.11101978190585</v>
      </c>
      <c r="F55" s="13">
        <v>126.5839867438801</v>
      </c>
      <c r="G55" s="13">
        <v>133.74092472296519</v>
      </c>
      <c r="H55" s="13">
        <v>135.10344827586201</v>
      </c>
      <c r="I55" s="13">
        <v>132.79577286924246</v>
      </c>
      <c r="J55" s="13">
        <v>124.279948297727</v>
      </c>
      <c r="K55" s="13">
        <v>112.6840317100792</v>
      </c>
      <c r="L55" s="13">
        <v>112.33185102834901</v>
      </c>
      <c r="M55" s="13">
        <v>100.05181941016265</v>
      </c>
      <c r="N55" s="13">
        <v>103.02269046471781</v>
      </c>
      <c r="O55" s="13">
        <v>110.5390672319806</v>
      </c>
      <c r="P55" s="13">
        <v>117.08843174178645</v>
      </c>
      <c r="Q55" s="13">
        <v>118.403247631935</v>
      </c>
      <c r="R55" s="13">
        <v>125.34783448098324</v>
      </c>
      <c r="S55" s="13">
        <v>131.81818181818181</v>
      </c>
      <c r="T55" s="14">
        <f t="shared" si="18"/>
        <v>161.34094113554761</v>
      </c>
      <c r="U55" s="14">
        <f t="shared" si="19"/>
        <v>164.25763277215401</v>
      </c>
      <c r="V55" s="14">
        <f t="shared" si="20"/>
        <v>167.85752927851112</v>
      </c>
      <c r="W55" s="14">
        <f t="shared" si="21"/>
        <v>164.26863711001636</v>
      </c>
      <c r="X55" s="14">
        <f t="shared" si="22"/>
        <v>156.9913468844166</v>
      </c>
      <c r="Y55" s="14">
        <f t="shared" si="23"/>
        <v>141.49129796955381</v>
      </c>
      <c r="Z55" s="14">
        <f t="shared" si="24"/>
        <v>128.74753470391872</v>
      </c>
      <c r="AA55" s="14">
        <f t="shared" si="25"/>
        <v>126.27390818903818</v>
      </c>
      <c r="AB55" s="14">
        <f t="shared" si="26"/>
        <v>109.02823420491363</v>
      </c>
      <c r="AC55" s="14">
        <f t="shared" si="27"/>
        <v>109.98946787246892</v>
      </c>
      <c r="AD55" s="14">
        <f t="shared" si="28"/>
        <v>116.31046141521003</v>
      </c>
      <c r="AE55" s="14">
        <f t="shared" si="29"/>
        <v>121.23511586132527</v>
      </c>
      <c r="AF55" s="14">
        <f t="shared" si="30"/>
        <v>122.45114932490036</v>
      </c>
      <c r="AG55" s="14">
        <f t="shared" si="31"/>
        <v>128.01818775276809</v>
      </c>
      <c r="AH55" s="13">
        <v>131.81818181818181</v>
      </c>
      <c r="AI55" s="14">
        <f t="shared" si="32"/>
        <v>164.43118507405728</v>
      </c>
      <c r="AJ55" s="14">
        <f t="shared" si="33"/>
        <v>-32.613003255875469</v>
      </c>
      <c r="AK55" s="14">
        <f t="shared" si="34"/>
        <v>109.02823420491363</v>
      </c>
      <c r="AL55" s="12">
        <f t="shared" si="35"/>
        <v>0.20902794381165074</v>
      </c>
    </row>
    <row r="56" spans="1:38" x14ac:dyDescent="0.25">
      <c r="A56" s="7" t="s">
        <v>165</v>
      </c>
      <c r="B56" s="7" t="s">
        <v>756</v>
      </c>
      <c r="C56" s="7" t="s">
        <v>757</v>
      </c>
      <c r="D56" s="7" t="s">
        <v>165</v>
      </c>
      <c r="E56" s="13">
        <v>121.7125382262996</v>
      </c>
      <c r="F56" s="13">
        <v>127.85114045618241</v>
      </c>
      <c r="G56" s="13">
        <v>132.93862624236874</v>
      </c>
      <c r="H56" s="13">
        <v>131.04383190239491</v>
      </c>
      <c r="I56" s="13">
        <v>120.72405220633929</v>
      </c>
      <c r="J56" s="13">
        <v>112.11630514253096</v>
      </c>
      <c r="K56" s="13">
        <v>95.945359930615695</v>
      </c>
      <c r="L56" s="13">
        <v>92.616863259064999</v>
      </c>
      <c r="M56" s="13">
        <v>79.109500178391812</v>
      </c>
      <c r="N56" s="13">
        <v>84.914720109029503</v>
      </c>
      <c r="O56" s="13">
        <v>95.5830798203679</v>
      </c>
      <c r="P56" s="13">
        <v>104.16420741285884</v>
      </c>
      <c r="Q56" s="13">
        <v>106.10079575596809</v>
      </c>
      <c r="R56" s="13">
        <v>113.6363636363636</v>
      </c>
      <c r="S56" s="13">
        <v>122.71991087686955</v>
      </c>
      <c r="T56" s="14">
        <f t="shared" si="18"/>
        <v>162.14226831538346</v>
      </c>
      <c r="U56" s="14">
        <f t="shared" si="19"/>
        <v>165.90191396834004</v>
      </c>
      <c r="V56" s="14">
        <f t="shared" si="20"/>
        <v>166.8505686867866</v>
      </c>
      <c r="W56" s="14">
        <f t="shared" si="21"/>
        <v>159.33265910672145</v>
      </c>
      <c r="X56" s="14">
        <f t="shared" si="22"/>
        <v>142.7201419722868</v>
      </c>
      <c r="Y56" s="14">
        <f t="shared" si="23"/>
        <v>127.6431295269327</v>
      </c>
      <c r="Z56" s="14">
        <f t="shared" si="24"/>
        <v>109.62270669484759</v>
      </c>
      <c r="AA56" s="14">
        <f t="shared" si="25"/>
        <v>104.11199656080096</v>
      </c>
      <c r="AB56" s="14">
        <f t="shared" si="26"/>
        <v>86.207019163984015</v>
      </c>
      <c r="AC56" s="14">
        <f t="shared" si="27"/>
        <v>90.656969228835734</v>
      </c>
      <c r="AD56" s="14">
        <f t="shared" si="28"/>
        <v>100.57360167571088</v>
      </c>
      <c r="AE56" s="14">
        <f t="shared" si="29"/>
        <v>107.85318042477681</v>
      </c>
      <c r="AF56" s="14">
        <f t="shared" si="30"/>
        <v>109.72810834540518</v>
      </c>
      <c r="AG56" s="14">
        <f t="shared" si="31"/>
        <v>116.05722105832515</v>
      </c>
      <c r="AH56" s="13">
        <v>122.71991087686955</v>
      </c>
      <c r="AI56" s="14">
        <f t="shared" si="32"/>
        <v>163.55685251930788</v>
      </c>
      <c r="AJ56" s="14">
        <f t="shared" si="33"/>
        <v>-40.836941642438333</v>
      </c>
      <c r="AK56" s="14">
        <f t="shared" si="34"/>
        <v>86.207019163984015</v>
      </c>
      <c r="AL56" s="12">
        <f t="shared" si="35"/>
        <v>0.42354894145487476</v>
      </c>
    </row>
    <row r="57" spans="1:38" x14ac:dyDescent="0.25">
      <c r="A57" s="7" t="s">
        <v>170</v>
      </c>
      <c r="B57" s="7" t="s">
        <v>816</v>
      </c>
      <c r="C57" s="7" t="s">
        <v>817</v>
      </c>
      <c r="D57" s="7" t="s">
        <v>170</v>
      </c>
      <c r="E57" s="13">
        <v>175.44896800960231</v>
      </c>
      <c r="F57" s="13">
        <v>184.70494839904731</v>
      </c>
      <c r="G57" s="13">
        <v>185.07537311567205</v>
      </c>
      <c r="H57" s="13">
        <v>192.0685158843053</v>
      </c>
      <c r="I57" s="13">
        <v>204.28667113194899</v>
      </c>
      <c r="J57" s="13">
        <v>171.29987616455711</v>
      </c>
      <c r="K57" s="13">
        <v>149.86542769040642</v>
      </c>
      <c r="L57" s="13">
        <v>143.20304392943609</v>
      </c>
      <c r="M57" s="13">
        <v>139.44795859689469</v>
      </c>
      <c r="N57" s="13">
        <v>149.13232104121471</v>
      </c>
      <c r="O57" s="13">
        <v>148.26671228218078</v>
      </c>
      <c r="P57" s="13">
        <v>153.83412341314477</v>
      </c>
      <c r="Q57" s="13">
        <v>155.42224014947044</v>
      </c>
      <c r="R57" s="13">
        <v>161.93477851083881</v>
      </c>
      <c r="S57" s="13">
        <v>161.08056665667846</v>
      </c>
      <c r="T57" s="14">
        <f t="shared" si="18"/>
        <v>233.72853825279194</v>
      </c>
      <c r="U57" s="14">
        <f t="shared" si="19"/>
        <v>239.67642642442814</v>
      </c>
      <c r="V57" s="14">
        <f t="shared" si="20"/>
        <v>232.28712472152344</v>
      </c>
      <c r="W57" s="14">
        <f t="shared" si="21"/>
        <v>233.53092566250456</v>
      </c>
      <c r="X57" s="14">
        <f t="shared" si="22"/>
        <v>241.50798597420365</v>
      </c>
      <c r="Y57" s="14">
        <f t="shared" si="23"/>
        <v>195.02294740647477</v>
      </c>
      <c r="Z57" s="14">
        <f t="shared" si="24"/>
        <v>171.22926877635288</v>
      </c>
      <c r="AA57" s="14">
        <f t="shared" si="25"/>
        <v>160.97667630325867</v>
      </c>
      <c r="AB57" s="14">
        <f t="shared" si="26"/>
        <v>151.95890268593186</v>
      </c>
      <c r="AC57" s="14">
        <f t="shared" si="27"/>
        <v>159.21720312213102</v>
      </c>
      <c r="AD57" s="14">
        <f t="shared" si="28"/>
        <v>156.00791783293977</v>
      </c>
      <c r="AE57" s="14">
        <f t="shared" si="29"/>
        <v>159.28215535883874</v>
      </c>
      <c r="AF57" s="14">
        <f t="shared" si="30"/>
        <v>160.73572573038302</v>
      </c>
      <c r="AG57" s="14">
        <f t="shared" si="31"/>
        <v>165.38456340263747</v>
      </c>
      <c r="AH57" s="13">
        <v>161.08056665667846</v>
      </c>
      <c r="AI57" s="14">
        <f t="shared" si="32"/>
        <v>234.80575376531203</v>
      </c>
      <c r="AJ57" s="14">
        <f t="shared" si="33"/>
        <v>-73.725187108633577</v>
      </c>
      <c r="AK57" s="14">
        <f t="shared" si="34"/>
        <v>151.95890268593186</v>
      </c>
      <c r="AL57" s="12">
        <f t="shared" si="35"/>
        <v>6.002717714801626E-2</v>
      </c>
    </row>
    <row r="58" spans="1:38" x14ac:dyDescent="0.25">
      <c r="A58" s="7" t="s">
        <v>173</v>
      </c>
      <c r="B58" t="s">
        <v>919</v>
      </c>
      <c r="C58" t="s">
        <v>920</v>
      </c>
      <c r="D58" s="7" t="s">
        <v>173</v>
      </c>
      <c r="E58" s="13">
        <v>133.3578947368421</v>
      </c>
      <c r="F58" s="13">
        <v>140.57917924672341</v>
      </c>
      <c r="G58" s="13">
        <v>145.1089346978271</v>
      </c>
      <c r="H58" s="13">
        <v>150.68890500362579</v>
      </c>
      <c r="I58" s="13">
        <v>148.0815757322444</v>
      </c>
      <c r="J58" s="13">
        <v>129.59039548022591</v>
      </c>
      <c r="K58" s="13">
        <v>121.17206433135044</v>
      </c>
      <c r="L58" s="13">
        <v>117.26907630522081</v>
      </c>
      <c r="M58" s="13">
        <v>110.07388285258276</v>
      </c>
      <c r="N58" s="13">
        <v>112.9283489096573</v>
      </c>
      <c r="O58" s="13">
        <v>120.4690831556503</v>
      </c>
      <c r="P58" s="13">
        <v>131.97787224732139</v>
      </c>
      <c r="Q58" s="13">
        <v>132.13652716311299</v>
      </c>
      <c r="R58" s="13">
        <v>143.7125748502994</v>
      </c>
      <c r="S58" s="13">
        <v>146.62629757785459</v>
      </c>
      <c r="T58" s="14">
        <f t="shared" si="18"/>
        <v>177.6559084668192</v>
      </c>
      <c r="U58" s="14">
        <f t="shared" si="19"/>
        <v>182.41804349897745</v>
      </c>
      <c r="V58" s="14">
        <f t="shared" si="20"/>
        <v>182.12545864378583</v>
      </c>
      <c r="W58" s="14">
        <f t="shared" si="21"/>
        <v>183.21857338536091</v>
      </c>
      <c r="X58" s="14">
        <f t="shared" si="22"/>
        <v>175.06224423169328</v>
      </c>
      <c r="Y58" s="14">
        <f t="shared" si="23"/>
        <v>147.53718127528634</v>
      </c>
      <c r="Z58" s="14">
        <f t="shared" si="24"/>
        <v>138.44556607438631</v>
      </c>
      <c r="AA58" s="14">
        <f t="shared" si="25"/>
        <v>131.82391671834631</v>
      </c>
      <c r="AB58" s="14">
        <f t="shared" si="26"/>
        <v>119.94945369555784</v>
      </c>
      <c r="AC58" s="14">
        <f t="shared" si="27"/>
        <v>120.56498377455507</v>
      </c>
      <c r="AD58" s="14">
        <f t="shared" si="28"/>
        <v>126.75893689871091</v>
      </c>
      <c r="AE58" s="14">
        <f t="shared" si="29"/>
        <v>136.65186556021652</v>
      </c>
      <c r="AF58" s="14">
        <f t="shared" si="30"/>
        <v>136.65393426725615</v>
      </c>
      <c r="AG58" s="14">
        <f t="shared" si="31"/>
        <v>146.77416220070828</v>
      </c>
      <c r="AH58" s="13">
        <v>146.62629757785459</v>
      </c>
      <c r="AI58" s="14">
        <f t="shared" si="32"/>
        <v>181.35449599873584</v>
      </c>
      <c r="AJ58" s="14">
        <f t="shared" si="33"/>
        <v>-34.728198420881256</v>
      </c>
      <c r="AK58" s="14">
        <f t="shared" si="34"/>
        <v>119.94945369555784</v>
      </c>
      <c r="AL58" s="12">
        <f t="shared" si="35"/>
        <v>0.22240071180319759</v>
      </c>
    </row>
    <row r="59" spans="1:38" x14ac:dyDescent="0.25">
      <c r="A59" s="7" t="s">
        <v>339</v>
      </c>
      <c r="B59" s="7" t="s">
        <v>680</v>
      </c>
      <c r="C59" s="7" t="s">
        <v>681</v>
      </c>
      <c r="D59" s="7" t="s">
        <v>339</v>
      </c>
      <c r="E59" s="13">
        <v>147.14893617021269</v>
      </c>
      <c r="F59" s="13">
        <v>162.71317829457359</v>
      </c>
      <c r="G59" s="13">
        <v>181.31868131868131</v>
      </c>
      <c r="H59" s="13">
        <v>178.81241565452089</v>
      </c>
      <c r="I59" s="13">
        <v>170.75908547411129</v>
      </c>
      <c r="J59" s="13">
        <v>128.7685232498722</v>
      </c>
      <c r="K59" s="13">
        <v>112.7214170692431</v>
      </c>
      <c r="L59" s="13">
        <v>119.73882972678025</v>
      </c>
      <c r="M59" s="13">
        <v>103.54410657703551</v>
      </c>
      <c r="N59" s="13">
        <v>120.81274025260841</v>
      </c>
      <c r="O59" s="13">
        <v>138.81636348515084</v>
      </c>
      <c r="P59" s="13">
        <v>151.3213032674895</v>
      </c>
      <c r="Q59" s="13">
        <v>159.74098091830643</v>
      </c>
      <c r="R59" s="13">
        <v>168.98148148148141</v>
      </c>
      <c r="S59" s="13">
        <v>179.90230596335491</v>
      </c>
      <c r="T59" s="14">
        <f t="shared" si="18"/>
        <v>196.02797409805726</v>
      </c>
      <c r="U59" s="14">
        <f t="shared" si="19"/>
        <v>211.139514365092</v>
      </c>
      <c r="V59" s="14">
        <f t="shared" si="20"/>
        <v>227.57212065967823</v>
      </c>
      <c r="W59" s="14">
        <f t="shared" si="21"/>
        <v>217.41319109740161</v>
      </c>
      <c r="X59" s="14">
        <f t="shared" si="22"/>
        <v>201.87162770405493</v>
      </c>
      <c r="Y59" s="14">
        <f t="shared" si="23"/>
        <v>146.601489152537</v>
      </c>
      <c r="Z59" s="14">
        <f t="shared" si="24"/>
        <v>128.79024947684022</v>
      </c>
      <c r="AA59" s="14">
        <f t="shared" si="25"/>
        <v>134.60020335431437</v>
      </c>
      <c r="AB59" s="14">
        <f t="shared" si="26"/>
        <v>112.83384119322547</v>
      </c>
      <c r="AC59" s="14">
        <f t="shared" si="27"/>
        <v>128.98254697735729</v>
      </c>
      <c r="AD59" s="14">
        <f t="shared" si="28"/>
        <v>146.064153545419</v>
      </c>
      <c r="AE59" s="14">
        <f t="shared" si="29"/>
        <v>156.68034374546764</v>
      </c>
      <c r="AF59" s="14">
        <f t="shared" si="30"/>
        <v>165.20211310874438</v>
      </c>
      <c r="AG59" s="14">
        <f t="shared" si="31"/>
        <v>172.58138612932424</v>
      </c>
      <c r="AH59" s="13">
        <v>179.90230596335491</v>
      </c>
      <c r="AI59" s="14">
        <f t="shared" si="32"/>
        <v>213.03820005505727</v>
      </c>
      <c r="AJ59" s="14">
        <f t="shared" si="33"/>
        <v>-33.135894091702369</v>
      </c>
      <c r="AK59" s="14">
        <f t="shared" si="34"/>
        <v>112.83384119322547</v>
      </c>
      <c r="AL59" s="12">
        <f t="shared" si="35"/>
        <v>0.59440026202135732</v>
      </c>
    </row>
    <row r="60" spans="1:38" x14ac:dyDescent="0.25">
      <c r="A60" s="7" t="s">
        <v>190</v>
      </c>
      <c r="B60" t="s">
        <v>917</v>
      </c>
      <c r="C60" t="s">
        <v>918</v>
      </c>
      <c r="D60" s="7" t="s">
        <v>190</v>
      </c>
      <c r="E60" s="13">
        <v>134.54861111111109</v>
      </c>
      <c r="F60" s="13">
        <v>145.38275193798444</v>
      </c>
      <c r="G60" s="13">
        <v>154.67991913746624</v>
      </c>
      <c r="H60" s="13">
        <v>159.06454066737015</v>
      </c>
      <c r="I60" s="13">
        <v>148.4986945169712</v>
      </c>
      <c r="J60" s="13">
        <v>138.11229083358342</v>
      </c>
      <c r="K60" s="13">
        <v>122.41983116494555</v>
      </c>
      <c r="L60" s="13">
        <v>117.64640176337414</v>
      </c>
      <c r="M60" s="13">
        <v>110.207294673314</v>
      </c>
      <c r="N60" s="13">
        <v>115.78604044357461</v>
      </c>
      <c r="O60" s="13">
        <v>132.0064987814784</v>
      </c>
      <c r="P60" s="13">
        <v>134.19310263288179</v>
      </c>
      <c r="Q60" s="13">
        <v>137.49025974550852</v>
      </c>
      <c r="R60" s="13">
        <v>143.22178105501979</v>
      </c>
      <c r="S60" s="13">
        <v>154.38471810145927</v>
      </c>
      <c r="T60" s="14">
        <f t="shared" si="18"/>
        <v>179.24214975845408</v>
      </c>
      <c r="U60" s="14">
        <f t="shared" si="19"/>
        <v>188.65124486521304</v>
      </c>
      <c r="V60" s="14">
        <f t="shared" si="20"/>
        <v>194.13795073720289</v>
      </c>
      <c r="W60" s="14">
        <f t="shared" si="21"/>
        <v>193.40228277969135</v>
      </c>
      <c r="X60" s="14">
        <f t="shared" si="22"/>
        <v>175.55536263757455</v>
      </c>
      <c r="Y60" s="14">
        <f t="shared" si="23"/>
        <v>157.23926154827367</v>
      </c>
      <c r="Z60" s="14">
        <f t="shared" si="24"/>
        <v>139.87120643595952</v>
      </c>
      <c r="AA60" s="14">
        <f t="shared" si="25"/>
        <v>132.24807389036886</v>
      </c>
      <c r="AB60" s="14">
        <f t="shared" si="26"/>
        <v>120.09483491223277</v>
      </c>
      <c r="AC60" s="14">
        <f t="shared" si="27"/>
        <v>123.61592303600708</v>
      </c>
      <c r="AD60" s="14">
        <f t="shared" si="28"/>
        <v>138.89873659652204</v>
      </c>
      <c r="AE60" s="14">
        <f t="shared" si="29"/>
        <v>138.94554827897738</v>
      </c>
      <c r="AF60" s="14">
        <f t="shared" si="30"/>
        <v>142.19069716019968</v>
      </c>
      <c r="AG60" s="14">
        <f t="shared" si="31"/>
        <v>146.27291275757145</v>
      </c>
      <c r="AH60" s="13">
        <v>154.38471810145927</v>
      </c>
      <c r="AI60" s="14">
        <f t="shared" si="32"/>
        <v>188.85840703514032</v>
      </c>
      <c r="AJ60" s="14">
        <f t="shared" si="33"/>
        <v>-34.473688933681046</v>
      </c>
      <c r="AK60" s="14">
        <f t="shared" si="34"/>
        <v>120.09483491223277</v>
      </c>
      <c r="AL60" s="12">
        <f t="shared" si="35"/>
        <v>0.28552338003783506</v>
      </c>
    </row>
    <row r="61" spans="1:38" x14ac:dyDescent="0.25">
      <c r="A61" s="7" t="s">
        <v>192</v>
      </c>
      <c r="B61" s="7" t="s">
        <v>798</v>
      </c>
      <c r="C61" s="7" t="s">
        <v>799</v>
      </c>
      <c r="D61" s="7" t="s">
        <v>192</v>
      </c>
      <c r="E61" s="13">
        <v>159.02918072529388</v>
      </c>
      <c r="F61" s="13">
        <v>176.19711387672655</v>
      </c>
      <c r="G61" s="13">
        <v>181.96158940397351</v>
      </c>
      <c r="H61" s="13">
        <v>181.78417228685231</v>
      </c>
      <c r="I61" s="13">
        <v>164.80164975833571</v>
      </c>
      <c r="J61" s="13">
        <v>143.44638506842728</v>
      </c>
      <c r="K61" s="13">
        <v>132.4328808446455</v>
      </c>
      <c r="L61" s="13">
        <v>120</v>
      </c>
      <c r="M61" s="13">
        <v>115.18015357353801</v>
      </c>
      <c r="N61" s="13">
        <v>125.098814229249</v>
      </c>
      <c r="O61" s="13">
        <v>133.33333333333329</v>
      </c>
      <c r="P61" s="13">
        <v>133.97800530906329</v>
      </c>
      <c r="Q61" s="13">
        <v>148.1802878221321</v>
      </c>
      <c r="R61" s="13">
        <v>150.73730202075359</v>
      </c>
      <c r="S61" s="13">
        <v>152.6784156342697</v>
      </c>
      <c r="T61" s="14">
        <f t="shared" si="18"/>
        <v>211.85452597491323</v>
      </c>
      <c r="U61" s="14">
        <f t="shared" si="19"/>
        <v>228.6365090178042</v>
      </c>
      <c r="V61" s="14">
        <f t="shared" si="20"/>
        <v>228.37903120687139</v>
      </c>
      <c r="W61" s="14">
        <f t="shared" si="21"/>
        <v>221.02646979639505</v>
      </c>
      <c r="X61" s="14">
        <f t="shared" si="22"/>
        <v>194.82873893742342</v>
      </c>
      <c r="Y61" s="14">
        <f t="shared" si="23"/>
        <v>163.31206675231135</v>
      </c>
      <c r="Z61" s="14">
        <f t="shared" si="24"/>
        <v>151.31165138246317</v>
      </c>
      <c r="AA61" s="14">
        <f t="shared" si="25"/>
        <v>134.89378875151337</v>
      </c>
      <c r="AB61" s="14">
        <f t="shared" si="26"/>
        <v>125.51384706051701</v>
      </c>
      <c r="AC61" s="14">
        <f t="shared" si="27"/>
        <v>133.55846121359232</v>
      </c>
      <c r="AD61" s="14">
        <f t="shared" si="28"/>
        <v>140.29484697462044</v>
      </c>
      <c r="AE61" s="14">
        <f t="shared" si="29"/>
        <v>138.72283328837861</v>
      </c>
      <c r="AF61" s="14">
        <f t="shared" si="30"/>
        <v>153.24618972884232</v>
      </c>
      <c r="AG61" s="14">
        <f t="shared" si="31"/>
        <v>153.94854096475154</v>
      </c>
      <c r="AH61" s="13">
        <v>152.6784156342697</v>
      </c>
      <c r="AI61" s="14">
        <f t="shared" si="32"/>
        <v>222.47413399899597</v>
      </c>
      <c r="AJ61" s="14">
        <f t="shared" si="33"/>
        <v>-69.79571836472627</v>
      </c>
      <c r="AK61" s="14">
        <f t="shared" si="34"/>
        <v>125.51384706051701</v>
      </c>
      <c r="AL61" s="12">
        <f t="shared" si="35"/>
        <v>0.21642686611824735</v>
      </c>
    </row>
    <row r="62" spans="1:38" x14ac:dyDescent="0.25">
      <c r="A62" s="7" t="s">
        <v>193</v>
      </c>
      <c r="B62" s="7" t="s">
        <v>722</v>
      </c>
      <c r="C62" s="7" t="s">
        <v>723</v>
      </c>
      <c r="D62" s="7" t="s">
        <v>193</v>
      </c>
      <c r="E62" s="13">
        <v>115.52808854401951</v>
      </c>
      <c r="F62" s="13">
        <v>125.02425742024346</v>
      </c>
      <c r="G62" s="13">
        <v>124.020979020979</v>
      </c>
      <c r="H62" s="13">
        <v>124.4601889338731</v>
      </c>
      <c r="I62" s="13">
        <v>115.64933367360271</v>
      </c>
      <c r="J62" s="13">
        <v>96.102150537634344</v>
      </c>
      <c r="K62" s="13">
        <v>80.826239916379095</v>
      </c>
      <c r="L62" s="13">
        <v>76.675026872088793</v>
      </c>
      <c r="M62" s="13">
        <v>73.597056117755201</v>
      </c>
      <c r="N62" s="13">
        <v>76.941576941576898</v>
      </c>
      <c r="O62" s="13">
        <v>91.341135378191694</v>
      </c>
      <c r="P62" s="13">
        <v>97.020753713901598</v>
      </c>
      <c r="Q62" s="13">
        <v>102.0710059171597</v>
      </c>
      <c r="R62" s="13">
        <v>109.4742606790799</v>
      </c>
      <c r="S62" s="13">
        <v>115.6198347107438</v>
      </c>
      <c r="T62" s="14">
        <f t="shared" si="18"/>
        <v>153.90350578211991</v>
      </c>
      <c r="U62" s="14">
        <f t="shared" si="19"/>
        <v>162.23370025860285</v>
      </c>
      <c r="V62" s="14">
        <f t="shared" si="20"/>
        <v>155.6580766903347</v>
      </c>
      <c r="W62" s="14">
        <f t="shared" si="21"/>
        <v>151.32778527515364</v>
      </c>
      <c r="X62" s="14">
        <f t="shared" si="22"/>
        <v>136.72080268384357</v>
      </c>
      <c r="Y62" s="14">
        <f t="shared" si="23"/>
        <v>109.41119789220275</v>
      </c>
      <c r="Z62" s="14">
        <f t="shared" si="24"/>
        <v>92.348303221835124</v>
      </c>
      <c r="AA62" s="14">
        <f t="shared" si="25"/>
        <v>86.191540645001311</v>
      </c>
      <c r="AB62" s="14">
        <f t="shared" si="26"/>
        <v>80.20001153905794</v>
      </c>
      <c r="AC62" s="14">
        <f t="shared" si="27"/>
        <v>82.144652473145328</v>
      </c>
      <c r="AD62" s="14">
        <f t="shared" si="28"/>
        <v>96.110179577786226</v>
      </c>
      <c r="AE62" s="14">
        <f t="shared" si="29"/>
        <v>100.45674147722173</v>
      </c>
      <c r="AF62" s="14">
        <f t="shared" si="30"/>
        <v>105.56055038420951</v>
      </c>
      <c r="AG62" s="14">
        <f t="shared" si="31"/>
        <v>111.80645055209251</v>
      </c>
      <c r="AH62" s="13">
        <v>115.6198347107438</v>
      </c>
      <c r="AI62" s="14">
        <f t="shared" si="32"/>
        <v>155.78076700155276</v>
      </c>
      <c r="AJ62" s="14">
        <f t="shared" si="33"/>
        <v>-40.160932290808958</v>
      </c>
      <c r="AK62" s="14">
        <f t="shared" si="34"/>
        <v>80.20001153905794</v>
      </c>
      <c r="AL62" s="12">
        <f t="shared" si="35"/>
        <v>0.44164361690192744</v>
      </c>
    </row>
    <row r="63" spans="1:38" x14ac:dyDescent="0.25">
      <c r="A63" s="7" t="s">
        <v>195</v>
      </c>
      <c r="B63" s="7" t="s">
        <v>827</v>
      </c>
      <c r="C63" s="7" t="s">
        <v>828</v>
      </c>
      <c r="D63" s="7" t="s">
        <v>195</v>
      </c>
      <c r="E63" s="13">
        <v>132.92282430213459</v>
      </c>
      <c r="F63" s="13">
        <v>144.5741758241758</v>
      </c>
      <c r="G63" s="13">
        <v>130.58100152589901</v>
      </c>
      <c r="H63" s="13">
        <v>153.66289458010721</v>
      </c>
      <c r="I63" s="13">
        <v>121.5833333333333</v>
      </c>
      <c r="J63" s="13">
        <v>96.186094529320698</v>
      </c>
      <c r="K63" s="13">
        <v>98.339438339438303</v>
      </c>
      <c r="L63" s="13">
        <v>83.2012678288431</v>
      </c>
      <c r="M63" s="13">
        <v>75.836820083681999</v>
      </c>
      <c r="N63" s="13">
        <v>82.971800433839405</v>
      </c>
      <c r="O63" s="13">
        <v>86.560186988702696</v>
      </c>
      <c r="P63" s="13">
        <v>90.76100713120934</v>
      </c>
      <c r="Q63" s="13">
        <v>93.277880571909151</v>
      </c>
      <c r="R63" s="13">
        <v>103.0591775325977</v>
      </c>
      <c r="S63" s="13">
        <v>108.5327599852626</v>
      </c>
      <c r="T63" s="14">
        <f t="shared" si="18"/>
        <v>177.07631898336538</v>
      </c>
      <c r="U63" s="14">
        <f t="shared" si="19"/>
        <v>187.60202211763882</v>
      </c>
      <c r="V63" s="14">
        <f t="shared" si="20"/>
        <v>163.89152633911092</v>
      </c>
      <c r="W63" s="14">
        <f t="shared" si="21"/>
        <v>186.83456706089228</v>
      </c>
      <c r="X63" s="14">
        <f t="shared" si="22"/>
        <v>143.73598531251102</v>
      </c>
      <c r="Y63" s="14">
        <f t="shared" si="23"/>
        <v>109.50676716546954</v>
      </c>
      <c r="Z63" s="14">
        <f t="shared" si="24"/>
        <v>112.35806935756123</v>
      </c>
      <c r="AA63" s="14">
        <f t="shared" si="25"/>
        <v>93.527785386350388</v>
      </c>
      <c r="AB63" s="14">
        <f t="shared" si="26"/>
        <v>82.640721879763547</v>
      </c>
      <c r="AC63" s="14">
        <f t="shared" si="27"/>
        <v>88.582662100676473</v>
      </c>
      <c r="AD63" s="14">
        <f t="shared" si="28"/>
        <v>91.079611407559355</v>
      </c>
      <c r="AE63" s="14">
        <f t="shared" si="29"/>
        <v>93.975306113147283</v>
      </c>
      <c r="AF63" s="14">
        <f t="shared" si="30"/>
        <v>96.466810759508263</v>
      </c>
      <c r="AG63" s="14">
        <f t="shared" si="31"/>
        <v>105.25470339111088</v>
      </c>
      <c r="AH63" s="13">
        <v>108.5327599852626</v>
      </c>
      <c r="AI63" s="14">
        <f t="shared" si="32"/>
        <v>178.85110862525184</v>
      </c>
      <c r="AJ63" s="14">
        <f t="shared" si="33"/>
        <v>-70.318348639989239</v>
      </c>
      <c r="AK63" s="14">
        <f t="shared" si="34"/>
        <v>82.640721879763547</v>
      </c>
      <c r="AL63" s="12">
        <f t="shared" si="35"/>
        <v>0.31330846968120818</v>
      </c>
    </row>
    <row r="64" spans="1:38" x14ac:dyDescent="0.25">
      <c r="A64" s="7" t="s">
        <v>198</v>
      </c>
      <c r="B64" s="7" t="s">
        <v>792</v>
      </c>
      <c r="C64" s="7" t="s">
        <v>793</v>
      </c>
      <c r="D64" s="7" t="s">
        <v>198</v>
      </c>
      <c r="E64" s="13">
        <v>143.15249011857705</v>
      </c>
      <c r="F64" s="13">
        <v>141.77215189873411</v>
      </c>
      <c r="G64" s="13">
        <v>154.29988974641671</v>
      </c>
      <c r="H64" s="13">
        <v>161.62310866574961</v>
      </c>
      <c r="I64" s="13">
        <v>142.66251490419609</v>
      </c>
      <c r="J64" s="13">
        <v>125.66563016227769</v>
      </c>
      <c r="K64" s="13">
        <v>117.7377892030848</v>
      </c>
      <c r="L64" s="13">
        <v>112.02830188679241</v>
      </c>
      <c r="M64" s="13">
        <v>90.16591047841041</v>
      </c>
      <c r="N64" s="13">
        <v>102.62147877580381</v>
      </c>
      <c r="O64" s="13">
        <v>112.37785016286639</v>
      </c>
      <c r="P64" s="13">
        <v>117.7685950413223</v>
      </c>
      <c r="Q64" s="13">
        <v>122.3744651622043</v>
      </c>
      <c r="R64" s="13">
        <v>131.82254253682819</v>
      </c>
      <c r="S64" s="13">
        <v>146.72403567349085</v>
      </c>
      <c r="T64" s="14">
        <f t="shared" si="18"/>
        <v>190.70401292318263</v>
      </c>
      <c r="U64" s="14">
        <f t="shared" si="19"/>
        <v>183.96606603185657</v>
      </c>
      <c r="V64" s="14">
        <f t="shared" si="20"/>
        <v>193.66097785274786</v>
      </c>
      <c r="W64" s="14">
        <f t="shared" si="21"/>
        <v>196.51317656819717</v>
      </c>
      <c r="X64" s="14">
        <f t="shared" si="22"/>
        <v>168.65582300410213</v>
      </c>
      <c r="Y64" s="14">
        <f t="shared" si="23"/>
        <v>143.06888090448118</v>
      </c>
      <c r="Z64" s="14">
        <f t="shared" si="24"/>
        <v>134.52172301029728</v>
      </c>
      <c r="AA64" s="14">
        <f t="shared" si="25"/>
        <v>125.93268407423119</v>
      </c>
      <c r="AB64" s="14">
        <f t="shared" si="26"/>
        <v>98.255384688595399</v>
      </c>
      <c r="AC64" s="14">
        <f t="shared" si="27"/>
        <v>109.56112475728908</v>
      </c>
      <c r="AD64" s="14">
        <f t="shared" si="28"/>
        <v>118.24524968952129</v>
      </c>
      <c r="AE64" s="14">
        <f t="shared" si="29"/>
        <v>121.93936712848458</v>
      </c>
      <c r="AF64" s="14">
        <f t="shared" si="30"/>
        <v>126.55813254137685</v>
      </c>
      <c r="AG64" s="14">
        <f t="shared" si="31"/>
        <v>134.63083004507089</v>
      </c>
      <c r="AH64" s="13">
        <v>146.72403567349085</v>
      </c>
      <c r="AI64" s="14">
        <f t="shared" si="32"/>
        <v>191.21105834399606</v>
      </c>
      <c r="AJ64" s="14">
        <f t="shared" si="33"/>
        <v>-44.487022670505212</v>
      </c>
      <c r="AK64" s="14">
        <f t="shared" si="34"/>
        <v>98.255384688595399</v>
      </c>
      <c r="AL64" s="12">
        <f t="shared" si="35"/>
        <v>0.49329256751178596</v>
      </c>
    </row>
    <row r="65" spans="1:38" x14ac:dyDescent="0.25">
      <c r="A65" s="7" t="s">
        <v>199</v>
      </c>
      <c r="B65" s="7" t="s">
        <v>710</v>
      </c>
      <c r="C65" s="7" t="s">
        <v>711</v>
      </c>
      <c r="D65" s="7" t="s">
        <v>199</v>
      </c>
      <c r="E65" s="13">
        <v>113.7586206896551</v>
      </c>
      <c r="F65" s="13">
        <v>126.2975778546712</v>
      </c>
      <c r="G65" s="13">
        <v>134.40273037542659</v>
      </c>
      <c r="H65" s="13">
        <v>133.33333333333329</v>
      </c>
      <c r="I65" s="13">
        <v>119.6032672112018</v>
      </c>
      <c r="J65" s="13">
        <v>107.5</v>
      </c>
      <c r="K65" s="13">
        <v>99.345111207339642</v>
      </c>
      <c r="L65" s="13">
        <v>98.975025046514901</v>
      </c>
      <c r="M65" s="13">
        <v>84.823321220379995</v>
      </c>
      <c r="N65" s="13">
        <v>86.526576019777494</v>
      </c>
      <c r="O65" s="13">
        <v>99.009247027740997</v>
      </c>
      <c r="P65" s="13">
        <v>102.00364298724951</v>
      </c>
      <c r="Q65" s="13">
        <v>113.23713927227099</v>
      </c>
      <c r="R65" s="13">
        <v>119.5989650711513</v>
      </c>
      <c r="S65" s="13">
        <v>128.71165644171771</v>
      </c>
      <c r="T65" s="14">
        <f t="shared" si="18"/>
        <v>151.54626686656661</v>
      </c>
      <c r="U65" s="14">
        <f t="shared" si="19"/>
        <v>163.8859835031075</v>
      </c>
      <c r="V65" s="14">
        <f t="shared" si="20"/>
        <v>168.68815806259377</v>
      </c>
      <c r="W65" s="14">
        <f t="shared" si="21"/>
        <v>162.11640211640207</v>
      </c>
      <c r="X65" s="14">
        <f t="shared" si="22"/>
        <v>141.39514839641646</v>
      </c>
      <c r="Y65" s="14">
        <f t="shared" si="23"/>
        <v>122.38751898487249</v>
      </c>
      <c r="Z65" s="14">
        <f t="shared" si="24"/>
        <v>113.50710441156113</v>
      </c>
      <c r="AA65" s="14">
        <f t="shared" si="25"/>
        <v>111.25930100250272</v>
      </c>
      <c r="AB65" s="14">
        <f t="shared" si="26"/>
        <v>92.433470841159348</v>
      </c>
      <c r="AC65" s="14">
        <f t="shared" si="27"/>
        <v>92.377824829777168</v>
      </c>
      <c r="AD65" s="14">
        <f t="shared" si="28"/>
        <v>104.17865370621992</v>
      </c>
      <c r="AE65" s="14">
        <f t="shared" si="29"/>
        <v>105.61609965968252</v>
      </c>
      <c r="AF65" s="14">
        <f t="shared" si="30"/>
        <v>117.10842504300985</v>
      </c>
      <c r="AG65" s="14">
        <f t="shared" si="31"/>
        <v>122.14684704296377</v>
      </c>
      <c r="AH65" s="13">
        <v>128.71165644171771</v>
      </c>
      <c r="AI65" s="14">
        <f t="shared" si="32"/>
        <v>161.55920263716746</v>
      </c>
      <c r="AJ65" s="14">
        <f t="shared" si="33"/>
        <v>-32.847546195449752</v>
      </c>
      <c r="AK65" s="14">
        <f t="shared" si="34"/>
        <v>92.377824829777168</v>
      </c>
      <c r="AL65" s="12">
        <f t="shared" si="35"/>
        <v>0.39331767855426547</v>
      </c>
    </row>
    <row r="66" spans="1:38" x14ac:dyDescent="0.25">
      <c r="A66" s="7" t="s">
        <v>200</v>
      </c>
      <c r="B66" s="7" t="s">
        <v>644</v>
      </c>
      <c r="C66" s="7" t="s">
        <v>645</v>
      </c>
      <c r="D66" s="7" t="s">
        <v>200</v>
      </c>
      <c r="E66" s="13">
        <v>120.6206896551724</v>
      </c>
      <c r="F66" s="13">
        <v>128.05893657911591</v>
      </c>
      <c r="G66" s="13">
        <v>133.47181008902069</v>
      </c>
      <c r="H66" s="13">
        <v>134.0264084507042</v>
      </c>
      <c r="I66" s="13">
        <v>131.6831683168316</v>
      </c>
      <c r="J66" s="13">
        <v>118.1818181818181</v>
      </c>
      <c r="K66" s="13">
        <v>105.43840177580461</v>
      </c>
      <c r="L66" s="13">
        <v>100</v>
      </c>
      <c r="M66" s="13">
        <v>87.209302325581305</v>
      </c>
      <c r="N66" s="13">
        <v>93.312499999999943</v>
      </c>
      <c r="O66" s="13">
        <v>101.37681159420281</v>
      </c>
      <c r="P66" s="13">
        <v>110.36706349206339</v>
      </c>
      <c r="Q66" s="13">
        <v>113.6154553817847</v>
      </c>
      <c r="R66" s="13">
        <v>125.7349011223944</v>
      </c>
      <c r="S66" s="13">
        <v>129.65207291824464</v>
      </c>
      <c r="T66" s="14">
        <f t="shared" si="18"/>
        <v>160.687736131934</v>
      </c>
      <c r="U66" s="14">
        <f t="shared" si="19"/>
        <v>166.17155391356746</v>
      </c>
      <c r="V66" s="14">
        <f t="shared" si="20"/>
        <v>167.51976492074115</v>
      </c>
      <c r="W66" s="14">
        <f t="shared" si="21"/>
        <v>162.95909344958639</v>
      </c>
      <c r="X66" s="14">
        <f t="shared" si="22"/>
        <v>155.67602423928466</v>
      </c>
      <c r="Y66" s="14">
        <f t="shared" si="23"/>
        <v>134.54864666413033</v>
      </c>
      <c r="Z66" s="14">
        <f t="shared" si="24"/>
        <v>120.4690148705595</v>
      </c>
      <c r="AA66" s="14">
        <f t="shared" si="25"/>
        <v>112.41149062626114</v>
      </c>
      <c r="AB66" s="14">
        <f t="shared" si="26"/>
        <v>95.03351658025727</v>
      </c>
      <c r="AC66" s="14">
        <f t="shared" si="27"/>
        <v>99.62263822225313</v>
      </c>
      <c r="AD66" s="14">
        <f t="shared" si="28"/>
        <v>106.66983202037711</v>
      </c>
      <c r="AE66" s="14">
        <f t="shared" si="29"/>
        <v>114.27571050948981</v>
      </c>
      <c r="AF66" s="14">
        <f t="shared" si="30"/>
        <v>117.49967480468938</v>
      </c>
      <c r="AG66" s="14">
        <f t="shared" si="31"/>
        <v>128.41350028591381</v>
      </c>
      <c r="AH66" s="13">
        <v>129.65207291824464</v>
      </c>
      <c r="AI66" s="14">
        <f t="shared" si="32"/>
        <v>164.33453710395725</v>
      </c>
      <c r="AJ66" s="14">
        <f t="shared" si="33"/>
        <v>-34.682464185712604</v>
      </c>
      <c r="AK66" s="14">
        <f t="shared" si="34"/>
        <v>95.03351658025727</v>
      </c>
      <c r="AL66" s="12">
        <f t="shared" si="35"/>
        <v>0.3642773369198799</v>
      </c>
    </row>
    <row r="67" spans="1:38" x14ac:dyDescent="0.25">
      <c r="A67" s="7" t="s">
        <v>202</v>
      </c>
      <c r="B67" s="7" t="s">
        <v>686</v>
      </c>
      <c r="C67" s="7" t="s">
        <v>687</v>
      </c>
      <c r="D67" s="7" t="s">
        <v>202</v>
      </c>
      <c r="E67" s="13">
        <v>113.56534090909091</v>
      </c>
      <c r="F67" s="13">
        <v>119.67658868762794</v>
      </c>
      <c r="G67" s="13">
        <v>127.76412776412769</v>
      </c>
      <c r="H67" s="13">
        <v>129.16130284010762</v>
      </c>
      <c r="I67" s="13">
        <v>124.8831949995681</v>
      </c>
      <c r="J67" s="13">
        <v>107.20175920835619</v>
      </c>
      <c r="K67" s="13">
        <v>93.161343161343098</v>
      </c>
      <c r="L67" s="13">
        <v>92.804085422469797</v>
      </c>
      <c r="M67" s="13">
        <v>75.813646170442198</v>
      </c>
      <c r="N67" s="13">
        <v>81.8979933110367</v>
      </c>
      <c r="O67" s="13">
        <v>94.557195571955702</v>
      </c>
      <c r="P67" s="13">
        <v>100.9570494864612</v>
      </c>
      <c r="Q67" s="13">
        <v>107.69230769230759</v>
      </c>
      <c r="R67" s="13">
        <v>116.4987405541561</v>
      </c>
      <c r="S67" s="13">
        <v>127.26401568352054</v>
      </c>
      <c r="T67" s="14">
        <f t="shared" si="18"/>
        <v>151.28878458498022</v>
      </c>
      <c r="U67" s="14">
        <f t="shared" si="19"/>
        <v>155.29447019116654</v>
      </c>
      <c r="V67" s="14">
        <f t="shared" si="20"/>
        <v>160.356082936728</v>
      </c>
      <c r="W67" s="14">
        <f t="shared" si="21"/>
        <v>157.04374281828962</v>
      </c>
      <c r="X67" s="14">
        <f t="shared" si="22"/>
        <v>147.63708635150684</v>
      </c>
      <c r="Y67" s="14">
        <f t="shared" si="23"/>
        <v>122.04797525883183</v>
      </c>
      <c r="Z67" s="14">
        <f t="shared" si="24"/>
        <v>106.44181859403469</v>
      </c>
      <c r="AA67" s="14">
        <f t="shared" si="25"/>
        <v>104.32245578546703</v>
      </c>
      <c r="AB67" s="14">
        <f t="shared" si="26"/>
        <v>82.615468857329276</v>
      </c>
      <c r="AC67" s="14">
        <f t="shared" si="27"/>
        <v>87.436240147396347</v>
      </c>
      <c r="AD67" s="14">
        <f t="shared" si="28"/>
        <v>99.494154623375906</v>
      </c>
      <c r="AE67" s="14">
        <f t="shared" si="29"/>
        <v>104.53244107411366</v>
      </c>
      <c r="AF67" s="14">
        <f t="shared" si="30"/>
        <v>111.37402997058622</v>
      </c>
      <c r="AG67" s="14">
        <f t="shared" si="31"/>
        <v>118.98057675248948</v>
      </c>
      <c r="AH67" s="13">
        <v>127.26401568352054</v>
      </c>
      <c r="AI67" s="14">
        <f t="shared" si="32"/>
        <v>155.99577013279111</v>
      </c>
      <c r="AJ67" s="14">
        <f t="shared" si="33"/>
        <v>-28.731754449270568</v>
      </c>
      <c r="AK67" s="14">
        <f t="shared" si="34"/>
        <v>82.615468857329276</v>
      </c>
      <c r="AL67" s="12">
        <f t="shared" si="35"/>
        <v>0.54043809765573025</v>
      </c>
    </row>
    <row r="68" spans="1:38" ht="13" x14ac:dyDescent="0.3">
      <c r="A68" s="24" t="s">
        <v>206</v>
      </c>
      <c r="B68" s="24" t="s">
        <v>650</v>
      </c>
      <c r="C68" s="24" t="s">
        <v>651</v>
      </c>
      <c r="D68" s="24" t="s">
        <v>206</v>
      </c>
      <c r="E68" s="28">
        <v>108.4919234328723</v>
      </c>
      <c r="F68" s="28">
        <v>111.31796690307326</v>
      </c>
      <c r="G68" s="28">
        <v>115.90524534686971</v>
      </c>
      <c r="H68" s="28">
        <v>115.4545454545454</v>
      </c>
      <c r="I68" s="28">
        <v>110.9772423025435</v>
      </c>
      <c r="J68" s="28">
        <v>93.162499999999994</v>
      </c>
      <c r="K68" s="28">
        <v>90.223880597014897</v>
      </c>
      <c r="L68" s="28">
        <v>77.611940298507406</v>
      </c>
      <c r="M68" s="28">
        <v>64.688715953307295</v>
      </c>
      <c r="N68" s="28">
        <v>72.559369130268493</v>
      </c>
      <c r="O68" s="28">
        <v>83.698762702914152</v>
      </c>
      <c r="P68" s="28">
        <v>92.207476962416152</v>
      </c>
      <c r="Q68" s="28">
        <v>96.808510638297804</v>
      </c>
      <c r="R68" s="28">
        <v>106.59586323113714</v>
      </c>
      <c r="S68" s="28">
        <v>112.0495495495495</v>
      </c>
      <c r="T68" s="14">
        <f t="shared" ref="T68:T99" si="36">($S$1/E$1)*E68</f>
        <v>144.53011017318292</v>
      </c>
      <c r="U68" s="14">
        <f t="shared" ref="U68:U99" si="37">($S$1/F$1)*F68</f>
        <v>144.44817388714301</v>
      </c>
      <c r="V68" s="14">
        <f t="shared" ref="V68:V99" si="38">($S$1/G$1)*G68</f>
        <v>145.47206215783257</v>
      </c>
      <c r="W68" s="14">
        <f t="shared" ref="W68:W99" si="39">($S$1/H$1)*H68</f>
        <v>140.37806637806631</v>
      </c>
      <c r="X68" s="14">
        <f t="shared" ref="X68:X99" si="40">($S$1/I$1)*I68</f>
        <v>131.19744978441156</v>
      </c>
      <c r="Y68" s="14">
        <f t="shared" ref="Y68:Y99" si="41">($S$1/J$1)*J68</f>
        <v>106.06443941793657</v>
      </c>
      <c r="Z68" s="14">
        <f t="shared" ref="Z68:Z99" si="42">($S$1/K$1)*K68</f>
        <v>103.08561046318486</v>
      </c>
      <c r="AA68" s="14">
        <f t="shared" ref="AA68:AA99" si="43">($S$1/L$1)*L68</f>
        <v>87.244738993516052</v>
      </c>
      <c r="AB68" s="14">
        <f t="shared" ref="AB68:AB99" si="44">($S$1/M$1)*M68</f>
        <v>70.492435969194688</v>
      </c>
      <c r="AC68" s="14">
        <f t="shared" ref="AC68:AC99" si="45">($S$1/N$1)*N68</f>
        <v>77.466103474879191</v>
      </c>
      <c r="AD68" s="14">
        <f t="shared" ref="AD68:AD99" si="46">($S$1/O$1)*O68</f>
        <v>88.068788290278107</v>
      </c>
      <c r="AE68" s="14">
        <f t="shared" ref="AE68:AE99" si="47">($S$1/P$1)*P68</f>
        <v>95.473002640187588</v>
      </c>
      <c r="AF68" s="14">
        <f t="shared" ref="AF68:AF99" si="48">($S$1/Q$1)*Q68</f>
        <v>100.11814396292061</v>
      </c>
      <c r="AG68" s="14">
        <f t="shared" ref="AG68:AG99" si="49">($S$1/R$1)*R68</f>
        <v>108.86673303368792</v>
      </c>
      <c r="AH68" s="28">
        <v>112.0495495495495</v>
      </c>
      <c r="AI68" s="14">
        <f t="shared" ref="AI68:AI99" si="50">AVERAGE(T68:W68)</f>
        <v>143.70710314905619</v>
      </c>
      <c r="AJ68" s="14">
        <f t="shared" ref="AJ68:AJ99" si="51">S68-AI68</f>
        <v>-31.657553599506699</v>
      </c>
      <c r="AK68" s="14">
        <f t="shared" ref="AK68:AK99" si="52">MIN(U68:AH68)</f>
        <v>70.492435969194688</v>
      </c>
      <c r="AL68" s="12">
        <f t="shared" ref="AL68:AL99" si="53">(AH68-AK68)/AK68</f>
        <v>0.58952585492314857</v>
      </c>
    </row>
    <row r="69" spans="1:38" x14ac:dyDescent="0.25">
      <c r="A69" s="7" t="s">
        <v>212</v>
      </c>
      <c r="B69" s="7" t="s">
        <v>796</v>
      </c>
      <c r="C69" s="7" t="s">
        <v>797</v>
      </c>
      <c r="D69" s="7" t="s">
        <v>212</v>
      </c>
      <c r="E69" s="13">
        <v>136.36590121317155</v>
      </c>
      <c r="F69" s="13">
        <v>135.04504504504499</v>
      </c>
      <c r="G69" s="13">
        <v>133.33756991104386</v>
      </c>
      <c r="H69" s="13">
        <v>125.124254473161</v>
      </c>
      <c r="I69" s="13">
        <v>110.84905660377351</v>
      </c>
      <c r="J69" s="13">
        <v>93.570984359622855</v>
      </c>
      <c r="K69" s="13">
        <v>80.134378147029153</v>
      </c>
      <c r="L69" s="13">
        <v>78.64993635590055</v>
      </c>
      <c r="M69" s="13">
        <v>65.770724597558853</v>
      </c>
      <c r="N69" s="13">
        <v>70.190659231588199</v>
      </c>
      <c r="O69" s="13">
        <v>83.3333333333333</v>
      </c>
      <c r="P69" s="13">
        <v>91.607000795544906</v>
      </c>
      <c r="Q69" s="13">
        <v>94.867582708529753</v>
      </c>
      <c r="R69" s="13">
        <v>105.34546834609125</v>
      </c>
      <c r="S69" s="13">
        <v>111.49478207489256</v>
      </c>
      <c r="T69" s="14">
        <f t="shared" si="36"/>
        <v>181.66309622485113</v>
      </c>
      <c r="U69" s="14">
        <f t="shared" si="37"/>
        <v>175.2368525221886</v>
      </c>
      <c r="V69" s="14">
        <f t="shared" si="38"/>
        <v>167.35128078133675</v>
      </c>
      <c r="W69" s="14">
        <f t="shared" si="39"/>
        <v>152.13520464514497</v>
      </c>
      <c r="X69" s="14">
        <f t="shared" si="40"/>
        <v>131.04590847352182</v>
      </c>
      <c r="Y69" s="14">
        <f t="shared" si="41"/>
        <v>106.52949418368883</v>
      </c>
      <c r="Z69" s="14">
        <f t="shared" si="42"/>
        <v>91.557814136488275</v>
      </c>
      <c r="AA69" s="14">
        <f t="shared" si="43"/>
        <v>88.411565834273503</v>
      </c>
      <c r="AB69" s="14">
        <f t="shared" si="44"/>
        <v>71.671519893631725</v>
      </c>
      <c r="AC69" s="14">
        <f t="shared" si="45"/>
        <v>74.93721260506328</v>
      </c>
      <c r="AD69" s="14">
        <f t="shared" si="46"/>
        <v>87.684279359137776</v>
      </c>
      <c r="AE69" s="14">
        <f t="shared" si="47"/>
        <v>94.851260623665056</v>
      </c>
      <c r="AF69" s="14">
        <f t="shared" si="48"/>
        <v>98.110860712585222</v>
      </c>
      <c r="AG69" s="14">
        <f t="shared" si="49"/>
        <v>107.58970030454898</v>
      </c>
      <c r="AH69" s="13">
        <v>111.49478207489256</v>
      </c>
      <c r="AI69" s="14">
        <f t="shared" si="50"/>
        <v>169.09660854338037</v>
      </c>
      <c r="AJ69" s="14">
        <f t="shared" si="51"/>
        <v>-57.601826468487815</v>
      </c>
      <c r="AK69" s="14">
        <f t="shared" si="52"/>
        <v>71.671519893631725</v>
      </c>
      <c r="AL69" s="12">
        <f t="shared" si="53"/>
        <v>0.55563579843657362</v>
      </c>
    </row>
    <row r="70" spans="1:38" x14ac:dyDescent="0.25">
      <c r="A70" s="7" t="s">
        <v>213</v>
      </c>
      <c r="B70" s="7" t="s">
        <v>800</v>
      </c>
      <c r="C70" s="7" t="s">
        <v>801</v>
      </c>
      <c r="D70" s="7" t="s">
        <v>213</v>
      </c>
      <c r="E70" s="13">
        <v>166.09566441393298</v>
      </c>
      <c r="F70" s="13">
        <v>173.45050878815911</v>
      </c>
      <c r="G70" s="13">
        <v>186.31178707224331</v>
      </c>
      <c r="H70" s="13">
        <v>184.48944795710651</v>
      </c>
      <c r="I70" s="13">
        <v>181.26450116009281</v>
      </c>
      <c r="J70" s="13">
        <v>164.61925658234381</v>
      </c>
      <c r="K70" s="13">
        <v>138.23331085637221</v>
      </c>
      <c r="L70" s="13">
        <v>168.29865361077111</v>
      </c>
      <c r="M70" s="13">
        <v>136.25062158130279</v>
      </c>
      <c r="N70" s="13">
        <v>138.29083122444999</v>
      </c>
      <c r="O70" s="13">
        <v>147.9394152870729</v>
      </c>
      <c r="P70" s="13">
        <v>153.80612821347211</v>
      </c>
      <c r="Q70" s="13">
        <v>172.92689390534986</v>
      </c>
      <c r="R70" s="13">
        <v>154.8967355096602</v>
      </c>
      <c r="S70" s="13">
        <v>172.87234042553189</v>
      </c>
      <c r="T70" s="14">
        <f t="shared" si="36"/>
        <v>221.26831120186549</v>
      </c>
      <c r="U70" s="14">
        <f t="shared" si="37"/>
        <v>225.0724654004953</v>
      </c>
      <c r="V70" s="14">
        <f t="shared" si="38"/>
        <v>233.83894135764606</v>
      </c>
      <c r="W70" s="14">
        <f t="shared" si="39"/>
        <v>224.31574148435493</v>
      </c>
      <c r="X70" s="14">
        <f t="shared" si="40"/>
        <v>214.29114469987724</v>
      </c>
      <c r="Y70" s="14">
        <f t="shared" si="41"/>
        <v>187.41713851392743</v>
      </c>
      <c r="Z70" s="14">
        <f t="shared" si="42"/>
        <v>157.93895298766159</v>
      </c>
      <c r="AA70" s="14">
        <f t="shared" si="43"/>
        <v>189.18702522779569</v>
      </c>
      <c r="AB70" s="14">
        <f t="shared" si="44"/>
        <v>148.47470808534288</v>
      </c>
      <c r="AC70" s="14">
        <f t="shared" si="45"/>
        <v>147.64257145107095</v>
      </c>
      <c r="AD70" s="14">
        <f t="shared" si="46"/>
        <v>155.66353221911044</v>
      </c>
      <c r="AE70" s="14">
        <f t="shared" si="47"/>
        <v>159.253168709813</v>
      </c>
      <c r="AF70" s="14">
        <f t="shared" si="48"/>
        <v>178.83881845639493</v>
      </c>
      <c r="AG70" s="14">
        <f t="shared" si="49"/>
        <v>158.19658513346656</v>
      </c>
      <c r="AH70" s="13">
        <v>172.87234042553189</v>
      </c>
      <c r="AI70" s="14">
        <f t="shared" si="50"/>
        <v>226.12386486109045</v>
      </c>
      <c r="AJ70" s="14">
        <f t="shared" si="51"/>
        <v>-53.251524435558565</v>
      </c>
      <c r="AK70" s="14">
        <f t="shared" si="52"/>
        <v>147.64257145107095</v>
      </c>
      <c r="AL70" s="12">
        <f t="shared" si="53"/>
        <v>0.1708841069787391</v>
      </c>
    </row>
    <row r="71" spans="1:38" x14ac:dyDescent="0.25">
      <c r="A71" s="7" t="s">
        <v>768</v>
      </c>
      <c r="B71" s="7" t="s">
        <v>769</v>
      </c>
      <c r="C71" s="7" t="s">
        <v>770</v>
      </c>
      <c r="D71" s="7" t="s">
        <v>215</v>
      </c>
      <c r="E71" s="13">
        <v>123.8668555240793</v>
      </c>
      <c r="F71" s="13">
        <v>130.66448801742911</v>
      </c>
      <c r="G71" s="13">
        <v>135.88007736943899</v>
      </c>
      <c r="H71" s="13">
        <v>137.40609722167011</v>
      </c>
      <c r="I71" s="13">
        <v>131.69099756690991</v>
      </c>
      <c r="J71" s="13">
        <v>109.95251017639075</v>
      </c>
      <c r="K71" s="13">
        <v>93.202247191011196</v>
      </c>
      <c r="L71" s="13">
        <v>89.068825910931096</v>
      </c>
      <c r="M71" s="13">
        <v>80</v>
      </c>
      <c r="N71" s="13">
        <v>84.580838323353206</v>
      </c>
      <c r="O71" s="13">
        <v>96.191231008493801</v>
      </c>
      <c r="P71" s="13">
        <v>101.47279647645004</v>
      </c>
      <c r="Q71" s="13">
        <v>106.951871657754</v>
      </c>
      <c r="R71" s="13">
        <v>115.9849300322927</v>
      </c>
      <c r="S71" s="13">
        <v>126.3918177469271</v>
      </c>
      <c r="T71" s="14">
        <f t="shared" si="36"/>
        <v>165.01219361990388</v>
      </c>
      <c r="U71" s="14">
        <f t="shared" si="37"/>
        <v>169.55256380535852</v>
      </c>
      <c r="V71" s="14">
        <f t="shared" si="38"/>
        <v>170.54236848334298</v>
      </c>
      <c r="W71" s="14">
        <f t="shared" si="39"/>
        <v>167.06836582825287</v>
      </c>
      <c r="X71" s="14">
        <f t="shared" si="40"/>
        <v>155.68527998958703</v>
      </c>
      <c r="Y71" s="14">
        <f t="shared" si="41"/>
        <v>125.17967373625495</v>
      </c>
      <c r="Z71" s="14">
        <f t="shared" si="42"/>
        <v>106.48855363625232</v>
      </c>
      <c r="AA71" s="14">
        <f t="shared" si="43"/>
        <v>100.12359488978717</v>
      </c>
      <c r="AB71" s="14">
        <f t="shared" si="44"/>
        <v>87.177412542956091</v>
      </c>
      <c r="AC71" s="14">
        <f t="shared" si="45"/>
        <v>90.300509115309367</v>
      </c>
      <c r="AD71" s="14">
        <f t="shared" si="46"/>
        <v>101.21350525977755</v>
      </c>
      <c r="AE71" s="14">
        <f t="shared" si="47"/>
        <v>105.06645323190152</v>
      </c>
      <c r="AF71" s="14">
        <f t="shared" si="48"/>
        <v>110.60828033748068</v>
      </c>
      <c r="AG71" s="14">
        <f t="shared" si="49"/>
        <v>118.45582024489113</v>
      </c>
      <c r="AH71" s="13">
        <v>126.3918177469271</v>
      </c>
      <c r="AI71" s="14">
        <f t="shared" si="50"/>
        <v>168.04387293421456</v>
      </c>
      <c r="AJ71" s="14">
        <f t="shared" si="51"/>
        <v>-41.652055187287459</v>
      </c>
      <c r="AK71" s="14">
        <f t="shared" si="52"/>
        <v>87.177412542956091</v>
      </c>
      <c r="AL71" s="12">
        <f t="shared" si="53"/>
        <v>0.44982299956021721</v>
      </c>
    </row>
    <row r="72" spans="1:38" x14ac:dyDescent="0.25">
      <c r="A72" s="7" t="s">
        <v>220</v>
      </c>
      <c r="B72" s="7" t="s">
        <v>806</v>
      </c>
      <c r="C72" s="7" t="s">
        <v>807</v>
      </c>
      <c r="D72" s="7" t="s">
        <v>220</v>
      </c>
      <c r="E72" s="13">
        <v>129.8600260416666</v>
      </c>
      <c r="F72" s="13">
        <v>136.18488253319708</v>
      </c>
      <c r="G72" s="13">
        <v>143.03603872398119</v>
      </c>
      <c r="H72" s="13">
        <v>159.18918918918911</v>
      </c>
      <c r="I72" s="13">
        <v>131.42220164163382</v>
      </c>
      <c r="J72" s="13">
        <v>107.29430700996096</v>
      </c>
      <c r="K72" s="13">
        <v>89.289410187667556</v>
      </c>
      <c r="L72" s="13">
        <v>91.052837022132749</v>
      </c>
      <c r="M72" s="13">
        <v>86.1111111111111</v>
      </c>
      <c r="N72" s="13">
        <v>91.30488668555239</v>
      </c>
      <c r="O72" s="13">
        <v>106.44051130776791</v>
      </c>
      <c r="P72" s="13">
        <v>116.44552810886091</v>
      </c>
      <c r="Q72" s="13">
        <v>114.8657629002702</v>
      </c>
      <c r="R72" s="13">
        <v>126.94353401184514</v>
      </c>
      <c r="S72" s="13">
        <v>135.59675002187794</v>
      </c>
      <c r="T72" s="14">
        <f t="shared" si="36"/>
        <v>172.99613903985497</v>
      </c>
      <c r="U72" s="14">
        <f t="shared" si="37"/>
        <v>176.71592592131958</v>
      </c>
      <c r="V72" s="14">
        <f t="shared" si="38"/>
        <v>179.52377783933571</v>
      </c>
      <c r="W72" s="14">
        <f t="shared" si="39"/>
        <v>193.55383955383948</v>
      </c>
      <c r="X72" s="14">
        <f t="shared" si="40"/>
        <v>155.36750907388412</v>
      </c>
      <c r="Y72" s="14">
        <f t="shared" si="41"/>
        <v>122.1533398711659</v>
      </c>
      <c r="Z72" s="14">
        <f t="shared" si="42"/>
        <v>102.01792802733827</v>
      </c>
      <c r="AA72" s="14">
        <f t="shared" si="43"/>
        <v>102.35385135407959</v>
      </c>
      <c r="AB72" s="14">
        <f t="shared" si="44"/>
        <v>93.83679822332077</v>
      </c>
      <c r="AC72" s="14">
        <f t="shared" si="45"/>
        <v>97.479262630393663</v>
      </c>
      <c r="AD72" s="14">
        <f t="shared" si="46"/>
        <v>111.99791434367745</v>
      </c>
      <c r="AE72" s="14">
        <f t="shared" si="47"/>
        <v>120.56944381101307</v>
      </c>
      <c r="AF72" s="14">
        <f t="shared" si="48"/>
        <v>118.79272711288317</v>
      </c>
      <c r="AG72" s="14">
        <f t="shared" si="49"/>
        <v>129.64788134089207</v>
      </c>
      <c r="AH72" s="13">
        <v>135.59675002187794</v>
      </c>
      <c r="AI72" s="14">
        <f t="shared" si="50"/>
        <v>180.69742058858742</v>
      </c>
      <c r="AJ72" s="14">
        <f t="shared" si="51"/>
        <v>-45.100670566709482</v>
      </c>
      <c r="AK72" s="14">
        <f t="shared" si="52"/>
        <v>93.83679822332077</v>
      </c>
      <c r="AL72" s="12">
        <f t="shared" si="53"/>
        <v>0.44502745819580602</v>
      </c>
    </row>
    <row r="73" spans="1:38" x14ac:dyDescent="0.25">
      <c r="A73" s="7" t="s">
        <v>224</v>
      </c>
      <c r="B73" s="7" t="s">
        <v>702</v>
      </c>
      <c r="C73" s="7" t="s">
        <v>703</v>
      </c>
      <c r="D73" s="7" t="s">
        <v>224</v>
      </c>
      <c r="E73" s="13">
        <v>121.43113730505455</v>
      </c>
      <c r="F73" s="13">
        <v>129.4052007526808</v>
      </c>
      <c r="G73" s="13">
        <v>132.70775401069514</v>
      </c>
      <c r="H73" s="13">
        <v>132.2001888574126</v>
      </c>
      <c r="I73" s="13">
        <v>124.47033898305079</v>
      </c>
      <c r="J73" s="13">
        <v>108.9976309197466</v>
      </c>
      <c r="K73" s="13">
        <v>95.988027979553351</v>
      </c>
      <c r="L73" s="13">
        <v>92.110671974411602</v>
      </c>
      <c r="M73" s="13">
        <v>82.295713451146455</v>
      </c>
      <c r="N73" s="13">
        <v>84.921303985842201</v>
      </c>
      <c r="O73" s="13">
        <v>99.338942307692307</v>
      </c>
      <c r="P73" s="13">
        <v>104.30246926415501</v>
      </c>
      <c r="Q73" s="13">
        <v>110.6719367588932</v>
      </c>
      <c r="R73" s="13">
        <v>119.15896345991339</v>
      </c>
      <c r="S73" s="13">
        <v>123.63423184423701</v>
      </c>
      <c r="T73" s="14">
        <f t="shared" si="36"/>
        <v>161.7673933489944</v>
      </c>
      <c r="U73" s="14">
        <f t="shared" si="37"/>
        <v>167.91849025144055</v>
      </c>
      <c r="V73" s="14">
        <f t="shared" si="38"/>
        <v>166.5608021664188</v>
      </c>
      <c r="W73" s="14">
        <f t="shared" si="39"/>
        <v>160.73864232504454</v>
      </c>
      <c r="X73" s="14">
        <f t="shared" si="40"/>
        <v>147.14900739611565</v>
      </c>
      <c r="Y73" s="14">
        <f t="shared" si="41"/>
        <v>124.09255463717777</v>
      </c>
      <c r="Z73" s="14">
        <f t="shared" si="42"/>
        <v>109.67145722345384</v>
      </c>
      <c r="AA73" s="14">
        <f t="shared" si="43"/>
        <v>103.54297939230185</v>
      </c>
      <c r="AB73" s="14">
        <f t="shared" si="44"/>
        <v>89.67909202559369</v>
      </c>
      <c r="AC73" s="14">
        <f t="shared" si="45"/>
        <v>90.663998331879924</v>
      </c>
      <c r="AD73" s="14">
        <f t="shared" si="46"/>
        <v>104.52556282258759</v>
      </c>
      <c r="AE73" s="14">
        <f t="shared" si="47"/>
        <v>107.99633881635948</v>
      </c>
      <c r="AF73" s="14">
        <f t="shared" si="48"/>
        <v>114.4555248709582</v>
      </c>
      <c r="AG73" s="14">
        <f t="shared" si="49"/>
        <v>121.69747183746296</v>
      </c>
      <c r="AH73" s="13">
        <v>123.63423184423701</v>
      </c>
      <c r="AI73" s="14">
        <f t="shared" si="50"/>
        <v>164.24633202297457</v>
      </c>
      <c r="AJ73" s="14">
        <f t="shared" si="51"/>
        <v>-40.612100178737563</v>
      </c>
      <c r="AK73" s="14">
        <f t="shared" si="52"/>
        <v>89.67909202559369</v>
      </c>
      <c r="AL73" s="12">
        <f t="shared" si="53"/>
        <v>0.37862938898793486</v>
      </c>
    </row>
    <row r="74" spans="1:38" x14ac:dyDescent="0.25">
      <c r="A74" s="7" t="s">
        <v>225</v>
      </c>
      <c r="B74" s="7" t="s">
        <v>822</v>
      </c>
      <c r="C74" s="7" t="s">
        <v>823</v>
      </c>
      <c r="D74" s="7" t="s">
        <v>225</v>
      </c>
      <c r="E74" s="13">
        <v>190.14253026320728</v>
      </c>
      <c r="F74" s="13">
        <v>221.44263217097858</v>
      </c>
      <c r="G74" s="13">
        <v>209.18549281381135</v>
      </c>
      <c r="H74" s="13">
        <v>222.7219965177016</v>
      </c>
      <c r="I74" s="13">
        <v>224.677096476842</v>
      </c>
      <c r="J74" s="13">
        <v>195.86530264279622</v>
      </c>
      <c r="K74" s="13">
        <v>155.97161386523982</v>
      </c>
      <c r="L74" s="13">
        <v>149.68152866242031</v>
      </c>
      <c r="M74" s="13">
        <v>158.04806129279015</v>
      </c>
      <c r="N74" s="13">
        <v>147.41634623296119</v>
      </c>
      <c r="O74" s="13">
        <v>158.3230304427083</v>
      </c>
      <c r="P74" s="13">
        <v>168.00214018191545</v>
      </c>
      <c r="Q74" s="13">
        <v>172.24063620232556</v>
      </c>
      <c r="R74" s="13">
        <v>177.15270481703141</v>
      </c>
      <c r="S74" s="13">
        <v>189.41350946177539</v>
      </c>
      <c r="T74" s="14">
        <f t="shared" si="36"/>
        <v>253.30291857672481</v>
      </c>
      <c r="U74" s="14">
        <f t="shared" si="37"/>
        <v>287.34789834701041</v>
      </c>
      <c r="V74" s="14">
        <f t="shared" si="38"/>
        <v>262.54760879939289</v>
      </c>
      <c r="W74" s="14">
        <f t="shared" si="39"/>
        <v>270.80166560723723</v>
      </c>
      <c r="X74" s="14">
        <f t="shared" si="40"/>
        <v>265.6135751000931</v>
      </c>
      <c r="Y74" s="14">
        <f t="shared" si="41"/>
        <v>222.99040414579551</v>
      </c>
      <c r="Z74" s="14">
        <f t="shared" si="42"/>
        <v>178.20591315552832</v>
      </c>
      <c r="AA74" s="14">
        <f t="shared" si="43"/>
        <v>168.259237561601</v>
      </c>
      <c r="AB74" s="14">
        <f t="shared" si="44"/>
        <v>172.22776301169972</v>
      </c>
      <c r="AC74" s="14">
        <f t="shared" si="45"/>
        <v>157.38518771668006</v>
      </c>
      <c r="AD74" s="14">
        <f t="shared" si="46"/>
        <v>166.58928996388457</v>
      </c>
      <c r="AE74" s="14">
        <f t="shared" si="47"/>
        <v>173.95193211590598</v>
      </c>
      <c r="AF74" s="14">
        <f t="shared" si="48"/>
        <v>178.12909937225615</v>
      </c>
      <c r="AG74" s="14">
        <f t="shared" si="49"/>
        <v>180.92668549146791</v>
      </c>
      <c r="AH74" s="13">
        <v>189.41350946177539</v>
      </c>
      <c r="AI74" s="14">
        <f t="shared" si="50"/>
        <v>268.50002283259136</v>
      </c>
      <c r="AJ74" s="14">
        <f t="shared" si="51"/>
        <v>-79.086513370815965</v>
      </c>
      <c r="AK74" s="14">
        <f t="shared" si="52"/>
        <v>157.38518771668006</v>
      </c>
      <c r="AL74" s="12">
        <f t="shared" si="53"/>
        <v>0.20350277055774599</v>
      </c>
    </row>
    <row r="75" spans="1:38" x14ac:dyDescent="0.25">
      <c r="A75" s="7" t="s">
        <v>228</v>
      </c>
      <c r="B75" s="7" t="s">
        <v>726</v>
      </c>
      <c r="C75" s="7" t="s">
        <v>727</v>
      </c>
      <c r="D75" s="7" t="s">
        <v>228</v>
      </c>
      <c r="E75" s="13">
        <v>121.89990817263541</v>
      </c>
      <c r="F75" s="13">
        <v>131.171875</v>
      </c>
      <c r="G75" s="13">
        <v>133.42046709271585</v>
      </c>
      <c r="H75" s="13">
        <v>134.70040485829949</v>
      </c>
      <c r="I75" s="13">
        <v>120.9259259259259</v>
      </c>
      <c r="J75" s="13">
        <v>102.47079497839431</v>
      </c>
      <c r="K75" s="13">
        <v>89.186176142697803</v>
      </c>
      <c r="L75" s="13">
        <v>92.684659090908994</v>
      </c>
      <c r="M75" s="13">
        <v>79.788452053829303</v>
      </c>
      <c r="N75" s="13">
        <v>87.498417738410552</v>
      </c>
      <c r="O75" s="13">
        <v>103.3099382369455</v>
      </c>
      <c r="P75" s="13">
        <v>107.012987012987</v>
      </c>
      <c r="Q75" s="13">
        <v>111.96276993337304</v>
      </c>
      <c r="R75" s="13">
        <v>118.7648456057007</v>
      </c>
      <c r="S75" s="13">
        <v>125.57427258805509</v>
      </c>
      <c r="T75" s="14">
        <f t="shared" si="36"/>
        <v>162.39187766998037</v>
      </c>
      <c r="U75" s="14">
        <f t="shared" si="37"/>
        <v>170.21095817893067</v>
      </c>
      <c r="V75" s="14">
        <f t="shared" si="38"/>
        <v>167.4553245968587</v>
      </c>
      <c r="W75" s="14">
        <f t="shared" si="39"/>
        <v>163.77858749437686</v>
      </c>
      <c r="X75" s="14">
        <f t="shared" si="40"/>
        <v>142.95879736359711</v>
      </c>
      <c r="Y75" s="14">
        <f t="shared" si="41"/>
        <v>116.66182665872752</v>
      </c>
      <c r="Z75" s="14">
        <f t="shared" si="42"/>
        <v>101.89997760804935</v>
      </c>
      <c r="AA75" s="14">
        <f t="shared" si="43"/>
        <v>104.18820686595926</v>
      </c>
      <c r="AB75" s="14">
        <f t="shared" si="44"/>
        <v>86.946885010756858</v>
      </c>
      <c r="AC75" s="14">
        <f t="shared" si="45"/>
        <v>93.415386099110577</v>
      </c>
      <c r="AD75" s="14">
        <f t="shared" si="46"/>
        <v>108.70388981932322</v>
      </c>
      <c r="AE75" s="14">
        <f t="shared" si="47"/>
        <v>110.80284948898087</v>
      </c>
      <c r="AF75" s="14">
        <f t="shared" si="48"/>
        <v>115.7904883028154</v>
      </c>
      <c r="AG75" s="14">
        <f t="shared" si="49"/>
        <v>121.29495787568428</v>
      </c>
      <c r="AH75" s="13">
        <v>125.57427258805509</v>
      </c>
      <c r="AI75" s="14">
        <f t="shared" si="50"/>
        <v>165.95918698503664</v>
      </c>
      <c r="AJ75" s="14">
        <f t="shared" si="51"/>
        <v>-40.384914396981543</v>
      </c>
      <c r="AK75" s="14">
        <f t="shared" si="52"/>
        <v>86.946885010756858</v>
      </c>
      <c r="AL75" s="12">
        <f t="shared" si="53"/>
        <v>0.44426419155234081</v>
      </c>
    </row>
    <row r="76" spans="1:38" x14ac:dyDescent="0.25">
      <c r="A76" s="7" t="s">
        <v>232</v>
      </c>
      <c r="B76" s="7" t="s">
        <v>652</v>
      </c>
      <c r="C76" s="7" t="s">
        <v>653</v>
      </c>
      <c r="D76" s="7" t="s">
        <v>232</v>
      </c>
      <c r="E76" s="13">
        <v>131.09185164885349</v>
      </c>
      <c r="F76" s="13">
        <v>138.24343015214379</v>
      </c>
      <c r="G76" s="13">
        <v>143.89438943894379</v>
      </c>
      <c r="H76" s="13">
        <v>143.34160772037148</v>
      </c>
      <c r="I76" s="13">
        <v>141.05354810622549</v>
      </c>
      <c r="J76" s="13">
        <v>132.04056827747974</v>
      </c>
      <c r="K76" s="13">
        <v>122.86860581745231</v>
      </c>
      <c r="L76" s="13">
        <v>117.22272317403061</v>
      </c>
      <c r="M76" s="13">
        <v>109.8591549295774</v>
      </c>
      <c r="N76" s="13">
        <v>114.64199517296861</v>
      </c>
      <c r="O76" s="13">
        <v>123.79530916844345</v>
      </c>
      <c r="P76" s="13">
        <v>129.84937152458747</v>
      </c>
      <c r="Q76" s="13">
        <v>130.46421663442939</v>
      </c>
      <c r="R76" s="13">
        <v>134.51612903225799</v>
      </c>
      <c r="S76" s="13">
        <v>143.8347826086956</v>
      </c>
      <c r="T76" s="14">
        <f t="shared" si="36"/>
        <v>174.63714497916828</v>
      </c>
      <c r="U76" s="14">
        <f t="shared" si="37"/>
        <v>179.38713392744037</v>
      </c>
      <c r="V76" s="14">
        <f t="shared" si="38"/>
        <v>180.60108929479722</v>
      </c>
      <c r="W76" s="14">
        <f t="shared" si="39"/>
        <v>174.28519287905488</v>
      </c>
      <c r="X76" s="14">
        <f t="shared" si="40"/>
        <v>166.75370022377518</v>
      </c>
      <c r="Y76" s="14">
        <f t="shared" si="41"/>
        <v>150.32667494728747</v>
      </c>
      <c r="Z76" s="14">
        <f t="shared" si="42"/>
        <v>140.38395548541234</v>
      </c>
      <c r="AA76" s="14">
        <f t="shared" si="43"/>
        <v>131.77181047262346</v>
      </c>
      <c r="AB76" s="14">
        <f t="shared" si="44"/>
        <v>119.71546088645371</v>
      </c>
      <c r="AC76" s="14">
        <f t="shared" si="45"/>
        <v>122.39451317019636</v>
      </c>
      <c r="AD76" s="14">
        <f t="shared" si="46"/>
        <v>130.25882966971955</v>
      </c>
      <c r="AE76" s="14">
        <f t="shared" si="47"/>
        <v>134.44798403329821</v>
      </c>
      <c r="AF76" s="14">
        <f t="shared" si="48"/>
        <v>134.92445175422577</v>
      </c>
      <c r="AG76" s="14">
        <f t="shared" si="49"/>
        <v>137.38179948246128</v>
      </c>
      <c r="AH76" s="13">
        <v>143.8347826086956</v>
      </c>
      <c r="AI76" s="14">
        <f t="shared" si="50"/>
        <v>177.22764027011519</v>
      </c>
      <c r="AJ76" s="14">
        <f t="shared" si="51"/>
        <v>-33.392857661419583</v>
      </c>
      <c r="AK76" s="14">
        <f t="shared" si="52"/>
        <v>119.71546088645371</v>
      </c>
      <c r="AL76" s="12">
        <f t="shared" si="53"/>
        <v>0.20147207005382786</v>
      </c>
    </row>
    <row r="77" spans="1:38" x14ac:dyDescent="0.25">
      <c r="A77" s="7" t="s">
        <v>233</v>
      </c>
      <c r="B77" s="7" t="s">
        <v>814</v>
      </c>
      <c r="C77" s="7" t="s">
        <v>815</v>
      </c>
      <c r="D77" s="7" t="s">
        <v>233</v>
      </c>
      <c r="E77" s="13">
        <v>134.11214953271019</v>
      </c>
      <c r="F77" s="13">
        <v>136.53846153846149</v>
      </c>
      <c r="G77" s="13">
        <v>150.4424778761061</v>
      </c>
      <c r="H77" s="13">
        <v>145.45855379188711</v>
      </c>
      <c r="I77" s="13">
        <v>140.62601931558714</v>
      </c>
      <c r="J77" s="13">
        <v>108.83353064687284</v>
      </c>
      <c r="K77" s="13">
        <v>81.020635805911851</v>
      </c>
      <c r="L77" s="13">
        <v>87.006769381829301</v>
      </c>
      <c r="M77" s="13">
        <v>76.879910213243505</v>
      </c>
      <c r="N77" s="13">
        <v>77.825074269275547</v>
      </c>
      <c r="O77" s="13">
        <v>95.988488395208947</v>
      </c>
      <c r="P77" s="13">
        <v>99.045373473349144</v>
      </c>
      <c r="Q77" s="13">
        <v>103.4648700673724</v>
      </c>
      <c r="R77" s="13">
        <v>109.7775</v>
      </c>
      <c r="S77" s="13">
        <v>115.46838335886845</v>
      </c>
      <c r="T77" s="14">
        <f t="shared" si="36"/>
        <v>178.6607070296626</v>
      </c>
      <c r="U77" s="14">
        <f t="shared" si="37"/>
        <v>177.17473632772726</v>
      </c>
      <c r="V77" s="14">
        <f t="shared" si="38"/>
        <v>188.81956055807026</v>
      </c>
      <c r="W77" s="14">
        <f t="shared" si="39"/>
        <v>176.8591304834691</v>
      </c>
      <c r="X77" s="14">
        <f t="shared" si="40"/>
        <v>166.24827509446575</v>
      </c>
      <c r="Y77" s="14">
        <f t="shared" si="41"/>
        <v>123.90572835567303</v>
      </c>
      <c r="Z77" s="14">
        <f t="shared" si="42"/>
        <v>92.570410925598438</v>
      </c>
      <c r="AA77" s="14">
        <f t="shared" si="43"/>
        <v>97.8056064078677</v>
      </c>
      <c r="AB77" s="14">
        <f t="shared" si="44"/>
        <v>83.777395611566902</v>
      </c>
      <c r="AC77" s="14">
        <f t="shared" si="45"/>
        <v>83.087895175330459</v>
      </c>
      <c r="AD77" s="14">
        <f t="shared" si="46"/>
        <v>101.00017718048231</v>
      </c>
      <c r="AE77" s="14">
        <f t="shared" si="47"/>
        <v>102.55306309892599</v>
      </c>
      <c r="AF77" s="14">
        <f t="shared" si="48"/>
        <v>107.00206715515901</v>
      </c>
      <c r="AG77" s="14">
        <f t="shared" si="49"/>
        <v>112.11614994562659</v>
      </c>
      <c r="AH77" s="13">
        <v>115.46838335886845</v>
      </c>
      <c r="AI77" s="14">
        <f t="shared" si="50"/>
        <v>180.37853359973232</v>
      </c>
      <c r="AJ77" s="14">
        <f t="shared" si="51"/>
        <v>-64.910150240863871</v>
      </c>
      <c r="AK77" s="14">
        <f t="shared" si="52"/>
        <v>83.087895175330459</v>
      </c>
      <c r="AL77" s="12">
        <f t="shared" si="53"/>
        <v>0.38971366545282338</v>
      </c>
    </row>
    <row r="78" spans="1:38" x14ac:dyDescent="0.25">
      <c r="A78" s="7" t="s">
        <v>235</v>
      </c>
      <c r="B78" s="7" t="s">
        <v>696</v>
      </c>
      <c r="C78" s="7" t="s">
        <v>697</v>
      </c>
      <c r="D78" s="7" t="s">
        <v>235</v>
      </c>
      <c r="E78" s="13">
        <v>123.8532110091743</v>
      </c>
      <c r="F78" s="13">
        <v>128.70239774330039</v>
      </c>
      <c r="G78" s="13">
        <v>138.7545544882411</v>
      </c>
      <c r="H78" s="13">
        <v>134.53947368421049</v>
      </c>
      <c r="I78" s="13">
        <v>126.56858502812629</v>
      </c>
      <c r="J78" s="13">
        <v>118.4210526315789</v>
      </c>
      <c r="K78" s="13">
        <v>101.59702759694615</v>
      </c>
      <c r="L78" s="13">
        <v>103.012048192771</v>
      </c>
      <c r="M78" s="13">
        <v>89.285714285714207</v>
      </c>
      <c r="N78" s="13">
        <v>99.227799227799196</v>
      </c>
      <c r="O78" s="13">
        <v>111.62534204501026</v>
      </c>
      <c r="P78" s="13">
        <v>114.0873015873015</v>
      </c>
      <c r="Q78" s="13">
        <v>118.5701846612977</v>
      </c>
      <c r="R78" s="13">
        <v>125.65292844724495</v>
      </c>
      <c r="S78" s="13">
        <v>131.14707108609539</v>
      </c>
      <c r="T78" s="14">
        <f t="shared" si="36"/>
        <v>164.99401675309133</v>
      </c>
      <c r="U78" s="14">
        <f t="shared" si="37"/>
        <v>167.00652056557857</v>
      </c>
      <c r="V78" s="14">
        <f t="shared" si="38"/>
        <v>174.15010955533873</v>
      </c>
      <c r="W78" s="14">
        <f t="shared" si="39"/>
        <v>163.58291562238929</v>
      </c>
      <c r="X78" s="14">
        <f t="shared" si="40"/>
        <v>149.62955678103961</v>
      </c>
      <c r="Y78" s="14">
        <f t="shared" si="41"/>
        <v>134.82101234563672</v>
      </c>
      <c r="Z78" s="14">
        <f t="shared" si="42"/>
        <v>116.08003936180444</v>
      </c>
      <c r="AA78" s="14">
        <f t="shared" si="43"/>
        <v>115.79737889813639</v>
      </c>
      <c r="AB78" s="14">
        <f t="shared" si="44"/>
        <v>97.296219355977684</v>
      </c>
      <c r="AC78" s="14">
        <f t="shared" si="45"/>
        <v>105.93795197922479</v>
      </c>
      <c r="AD78" s="14">
        <f t="shared" si="46"/>
        <v>117.45345210520789</v>
      </c>
      <c r="AE78" s="14">
        <f t="shared" si="47"/>
        <v>118.12770075138275</v>
      </c>
      <c r="AF78" s="14">
        <f t="shared" si="48"/>
        <v>122.62379350079232</v>
      </c>
      <c r="AG78" s="14">
        <f t="shared" si="49"/>
        <v>128.32978130216486</v>
      </c>
      <c r="AH78" s="13">
        <v>131.14707108609539</v>
      </c>
      <c r="AI78" s="14">
        <f t="shared" si="50"/>
        <v>167.4333906240995</v>
      </c>
      <c r="AJ78" s="14">
        <f t="shared" si="51"/>
        <v>-36.286319538004108</v>
      </c>
      <c r="AK78" s="14">
        <f t="shared" si="52"/>
        <v>97.296219355977684</v>
      </c>
      <c r="AL78" s="12">
        <f t="shared" si="53"/>
        <v>0.34791538617001755</v>
      </c>
    </row>
    <row r="79" spans="1:38" x14ac:dyDescent="0.25">
      <c r="A79" s="7" t="s">
        <v>236</v>
      </c>
      <c r="B79" s="7" t="s">
        <v>692</v>
      </c>
      <c r="C79" s="7" t="s">
        <v>693</v>
      </c>
      <c r="D79" s="7" t="s">
        <v>236</v>
      </c>
      <c r="E79" s="13">
        <v>114.1975308641975</v>
      </c>
      <c r="F79" s="13">
        <v>121.63345323741004</v>
      </c>
      <c r="G79" s="13">
        <v>124.3800414233948</v>
      </c>
      <c r="H79" s="13">
        <v>125.6086330935251</v>
      </c>
      <c r="I79" s="13">
        <v>116.9354838709677</v>
      </c>
      <c r="J79" s="13">
        <v>97.9166666666666</v>
      </c>
      <c r="K79" s="13">
        <v>82.942542787286044</v>
      </c>
      <c r="L79" s="13">
        <v>79.680979918610859</v>
      </c>
      <c r="M79" s="13">
        <v>70.740515933232103</v>
      </c>
      <c r="N79" s="13">
        <v>76.996809309309242</v>
      </c>
      <c r="O79" s="13">
        <v>92.4166666666666</v>
      </c>
      <c r="P79" s="13">
        <v>99.671614608516194</v>
      </c>
      <c r="Q79" s="13">
        <v>104.3689320388349</v>
      </c>
      <c r="R79" s="13">
        <v>112.55081300813001</v>
      </c>
      <c r="S79" s="13">
        <v>118.43801548008244</v>
      </c>
      <c r="T79" s="14">
        <f t="shared" si="36"/>
        <v>152.13097155126135</v>
      </c>
      <c r="U79" s="14">
        <f t="shared" si="37"/>
        <v>157.83373243808336</v>
      </c>
      <c r="V79" s="14">
        <f t="shared" si="38"/>
        <v>156.1087340179341</v>
      </c>
      <c r="W79" s="14">
        <f t="shared" si="39"/>
        <v>152.7241475391115</v>
      </c>
      <c r="X79" s="14">
        <f t="shared" si="40"/>
        <v>138.24129123116205</v>
      </c>
      <c r="Y79" s="14">
        <f t="shared" si="41"/>
        <v>111.47700372653107</v>
      </c>
      <c r="Z79" s="14">
        <f t="shared" si="42"/>
        <v>94.766292471786002</v>
      </c>
      <c r="AA79" s="14">
        <f t="shared" si="43"/>
        <v>89.570577272122279</v>
      </c>
      <c r="AB79" s="14">
        <f t="shared" si="44"/>
        <v>77.087189262661667</v>
      </c>
      <c r="AC79" s="14">
        <f t="shared" si="45"/>
        <v>82.203619858959215</v>
      </c>
      <c r="AD79" s="14">
        <f t="shared" si="46"/>
        <v>97.241865809283752</v>
      </c>
      <c r="AE79" s="14">
        <f t="shared" si="47"/>
        <v>103.20148254950448</v>
      </c>
      <c r="AF79" s="14">
        <f t="shared" si="48"/>
        <v>107.93703667399051</v>
      </c>
      <c r="AG79" s="14">
        <f t="shared" si="49"/>
        <v>114.94854435309315</v>
      </c>
      <c r="AH79" s="13">
        <v>118.43801548008244</v>
      </c>
      <c r="AI79" s="14">
        <f t="shared" si="50"/>
        <v>154.69939638659758</v>
      </c>
      <c r="AJ79" s="14">
        <f t="shared" si="51"/>
        <v>-36.261380906515143</v>
      </c>
      <c r="AK79" s="14">
        <f t="shared" si="52"/>
        <v>77.087189262661667</v>
      </c>
      <c r="AL79" s="12">
        <f t="shared" si="53"/>
        <v>0.53641631784659793</v>
      </c>
    </row>
    <row r="80" spans="1:38" x14ac:dyDescent="0.25">
      <c r="A80" s="7" t="s">
        <v>240</v>
      </c>
      <c r="B80" s="7" t="s">
        <v>670</v>
      </c>
      <c r="C80" s="7" t="s">
        <v>671</v>
      </c>
      <c r="D80" s="7" t="s">
        <v>240</v>
      </c>
      <c r="E80" s="13">
        <v>127.9461279461279</v>
      </c>
      <c r="F80" s="13">
        <v>136.03327391562686</v>
      </c>
      <c r="G80" s="13">
        <v>145.55120386078335</v>
      </c>
      <c r="H80" s="13">
        <v>140.0274725274725</v>
      </c>
      <c r="I80" s="13">
        <v>137.77738299173802</v>
      </c>
      <c r="J80" s="13">
        <v>120.0195822454308</v>
      </c>
      <c r="K80" s="13">
        <v>102.3308698123934</v>
      </c>
      <c r="L80" s="13">
        <v>100.94681932145789</v>
      </c>
      <c r="M80" s="13">
        <v>88.50858287961276</v>
      </c>
      <c r="N80" s="13">
        <v>94.528284594881455</v>
      </c>
      <c r="O80" s="13">
        <v>110.55143286078061</v>
      </c>
      <c r="P80" s="13">
        <v>117.85353014703036</v>
      </c>
      <c r="Q80" s="13">
        <v>126.11569249862295</v>
      </c>
      <c r="R80" s="13">
        <v>133.49850632676231</v>
      </c>
      <c r="S80" s="13">
        <v>147.25983311171484</v>
      </c>
      <c r="T80" s="14">
        <f t="shared" si="36"/>
        <v>170.44649392475472</v>
      </c>
      <c r="U80" s="14">
        <f t="shared" si="37"/>
        <v>176.51919588246935</v>
      </c>
      <c r="V80" s="14">
        <f t="shared" si="38"/>
        <v>182.68054833771228</v>
      </c>
      <c r="W80" s="14">
        <f t="shared" si="39"/>
        <v>170.25562532705388</v>
      </c>
      <c r="X80" s="14">
        <f t="shared" si="40"/>
        <v>162.88061328112406</v>
      </c>
      <c r="Y80" s="14">
        <f t="shared" si="41"/>
        <v>136.64092000575931</v>
      </c>
      <c r="Z80" s="14">
        <f t="shared" si="42"/>
        <v>116.91849335272643</v>
      </c>
      <c r="AA80" s="14">
        <f t="shared" si="43"/>
        <v>113.47582433904941</v>
      </c>
      <c r="AB80" s="14">
        <f t="shared" si="44"/>
        <v>96.44936554110528</v>
      </c>
      <c r="AC80" s="14">
        <f t="shared" si="45"/>
        <v>100.92063869220163</v>
      </c>
      <c r="AD80" s="14">
        <f t="shared" si="46"/>
        <v>116.32347267021184</v>
      </c>
      <c r="AE80" s="14">
        <f t="shared" si="47"/>
        <v>122.02731020900954</v>
      </c>
      <c r="AF80" s="14">
        <f t="shared" si="48"/>
        <v>130.42726279238391</v>
      </c>
      <c r="AG80" s="14">
        <f t="shared" si="49"/>
        <v>136.34249780554725</v>
      </c>
      <c r="AH80" s="13">
        <v>147.25983311171484</v>
      </c>
      <c r="AI80" s="14">
        <f t="shared" si="50"/>
        <v>174.97546586799754</v>
      </c>
      <c r="AJ80" s="14">
        <f t="shared" si="51"/>
        <v>-27.715632756282702</v>
      </c>
      <c r="AK80" s="14">
        <f t="shared" si="52"/>
        <v>96.44936554110528</v>
      </c>
      <c r="AL80" s="12">
        <f t="shared" si="53"/>
        <v>0.52680976474598895</v>
      </c>
    </row>
    <row r="81" spans="1:38" x14ac:dyDescent="0.25">
      <c r="A81" s="7" t="s">
        <v>241</v>
      </c>
      <c r="B81" s="7" t="s">
        <v>646</v>
      </c>
      <c r="C81" s="7" t="s">
        <v>647</v>
      </c>
      <c r="D81" s="7" t="s">
        <v>241</v>
      </c>
      <c r="E81" s="13">
        <v>102.36715491088356</v>
      </c>
      <c r="F81" s="13">
        <v>109.6875</v>
      </c>
      <c r="G81" s="13">
        <v>112.4016485575121</v>
      </c>
      <c r="H81" s="13">
        <v>105.16308712343789</v>
      </c>
      <c r="I81" s="13">
        <v>107.49396135265701</v>
      </c>
      <c r="J81" s="13">
        <v>101.10497237569059</v>
      </c>
      <c r="K81" s="13">
        <v>89.701628233738248</v>
      </c>
      <c r="L81" s="13">
        <v>90.654952076677304</v>
      </c>
      <c r="M81" s="13">
        <v>80</v>
      </c>
      <c r="N81" s="13">
        <v>81.424936386768394</v>
      </c>
      <c r="O81" s="13">
        <v>89.442342792756605</v>
      </c>
      <c r="P81" s="13">
        <v>92.418235877106</v>
      </c>
      <c r="Q81" s="13">
        <v>100.37442087923401</v>
      </c>
      <c r="R81" s="13">
        <v>103.87827614669865</v>
      </c>
      <c r="S81" s="13">
        <v>114.80214948705419</v>
      </c>
      <c r="T81" s="14">
        <f t="shared" si="36"/>
        <v>136.37085332475965</v>
      </c>
      <c r="U81" s="14">
        <f t="shared" si="37"/>
        <v>142.33245103229223</v>
      </c>
      <c r="V81" s="14">
        <f t="shared" si="38"/>
        <v>141.07471630526044</v>
      </c>
      <c r="W81" s="14">
        <f t="shared" si="39"/>
        <v>127.86495989929116</v>
      </c>
      <c r="X81" s="14">
        <f t="shared" si="40"/>
        <v>127.07951021386543</v>
      </c>
      <c r="Y81" s="14">
        <f t="shared" si="41"/>
        <v>115.10685326599851</v>
      </c>
      <c r="Z81" s="14">
        <f t="shared" si="42"/>
        <v>102.48890919819853</v>
      </c>
      <c r="AA81" s="14">
        <f t="shared" si="43"/>
        <v>101.90658295591564</v>
      </c>
      <c r="AB81" s="14">
        <f t="shared" si="44"/>
        <v>87.177412542956091</v>
      </c>
      <c r="AC81" s="14">
        <f t="shared" si="45"/>
        <v>86.931193354898951</v>
      </c>
      <c r="AD81" s="14">
        <f t="shared" si="46"/>
        <v>94.112248463710031</v>
      </c>
      <c r="AE81" s="14">
        <f t="shared" si="47"/>
        <v>95.691225576998107</v>
      </c>
      <c r="AF81" s="14">
        <f t="shared" si="48"/>
        <v>103.80596347906622</v>
      </c>
      <c r="AG81" s="14">
        <f t="shared" si="49"/>
        <v>106.09125170965336</v>
      </c>
      <c r="AH81" s="13">
        <v>114.80214948705419</v>
      </c>
      <c r="AI81" s="14">
        <f t="shared" si="50"/>
        <v>136.91074514040088</v>
      </c>
      <c r="AJ81" s="14">
        <f t="shared" si="51"/>
        <v>-22.108595653346683</v>
      </c>
      <c r="AK81" s="14">
        <f t="shared" si="52"/>
        <v>86.931193354898951</v>
      </c>
      <c r="AL81" s="12">
        <f t="shared" si="53"/>
        <v>0.32060938147220996</v>
      </c>
    </row>
    <row r="82" spans="1:38" x14ac:dyDescent="0.25">
      <c r="A82" s="7" t="s">
        <v>242</v>
      </c>
      <c r="B82" s="7" t="s">
        <v>780</v>
      </c>
      <c r="C82" s="7" t="s">
        <v>781</v>
      </c>
      <c r="D82" s="7" t="s">
        <v>242</v>
      </c>
      <c r="E82" s="13">
        <v>114.17350828324285</v>
      </c>
      <c r="F82" s="13">
        <v>127.50894883519115</v>
      </c>
      <c r="G82" s="13">
        <v>133.96715643906651</v>
      </c>
      <c r="H82" s="13">
        <v>132.694032823496</v>
      </c>
      <c r="I82" s="13">
        <v>126.9354767314899</v>
      </c>
      <c r="J82" s="13">
        <v>100.5747126436781</v>
      </c>
      <c r="K82" s="13">
        <v>94.285714285714207</v>
      </c>
      <c r="L82" s="13">
        <v>91.763405196240996</v>
      </c>
      <c r="M82" s="13">
        <v>68.121693121693099</v>
      </c>
      <c r="N82" s="13">
        <v>77.089947089947046</v>
      </c>
      <c r="O82" s="13">
        <v>89.336801040311997</v>
      </c>
      <c r="P82" s="13">
        <v>97.8473581213307</v>
      </c>
      <c r="Q82" s="13">
        <v>105.25435023650495</v>
      </c>
      <c r="R82" s="13">
        <v>109.92028543021991</v>
      </c>
      <c r="S82" s="13">
        <v>125.78286737698446</v>
      </c>
      <c r="T82" s="14">
        <f t="shared" si="36"/>
        <v>152.0989692955896</v>
      </c>
      <c r="U82" s="14">
        <f t="shared" si="37"/>
        <v>165.45788003431474</v>
      </c>
      <c r="V82" s="14">
        <f t="shared" si="38"/>
        <v>168.14147151225797</v>
      </c>
      <c r="W82" s="14">
        <f t="shared" si="39"/>
        <v>161.33909387745706</v>
      </c>
      <c r="X82" s="14">
        <f t="shared" si="40"/>
        <v>150.06329666166431</v>
      </c>
      <c r="Y82" s="14">
        <f t="shared" si="41"/>
        <v>114.50315863326742</v>
      </c>
      <c r="Z82" s="14">
        <f t="shared" si="42"/>
        <v>107.72647275628104</v>
      </c>
      <c r="AA82" s="14">
        <f t="shared" si="43"/>
        <v>103.15261163051048</v>
      </c>
      <c r="AB82" s="14">
        <f t="shared" si="44"/>
        <v>74.233411804931166</v>
      </c>
      <c r="AC82" s="14">
        <f t="shared" si="45"/>
        <v>82.303055962646326</v>
      </c>
      <c r="AD82" s="14">
        <f t="shared" si="46"/>
        <v>94.00119623364516</v>
      </c>
      <c r="AE82" s="14">
        <f t="shared" si="47"/>
        <v>101.31262006074523</v>
      </c>
      <c r="AF82" s="14">
        <f t="shared" si="48"/>
        <v>108.85272503648299</v>
      </c>
      <c r="AG82" s="14">
        <f t="shared" si="49"/>
        <v>112.26197721172926</v>
      </c>
      <c r="AH82" s="13">
        <v>125.78286737698446</v>
      </c>
      <c r="AI82" s="14">
        <f t="shared" si="50"/>
        <v>161.75935367990485</v>
      </c>
      <c r="AJ82" s="14">
        <f t="shared" si="51"/>
        <v>-35.976486302920392</v>
      </c>
      <c r="AK82" s="14">
        <f t="shared" si="52"/>
        <v>74.233411804931166</v>
      </c>
      <c r="AL82" s="12">
        <f t="shared" si="53"/>
        <v>0.69442390318141045</v>
      </c>
    </row>
    <row r="83" spans="1:38" x14ac:dyDescent="0.25">
      <c r="A83" s="7" t="s">
        <v>245</v>
      </c>
      <c r="B83" s="7" t="s">
        <v>724</v>
      </c>
      <c r="C83" s="7" t="s">
        <v>725</v>
      </c>
      <c r="D83" s="7" t="s">
        <v>245</v>
      </c>
      <c r="E83" s="13">
        <v>121.32106164383561</v>
      </c>
      <c r="F83" s="13">
        <v>126.0330280576642</v>
      </c>
      <c r="G83" s="13">
        <v>131.8733509234828</v>
      </c>
      <c r="H83" s="13">
        <v>127.9279279279279</v>
      </c>
      <c r="I83" s="13">
        <v>131.16046467651012</v>
      </c>
      <c r="J83" s="13">
        <v>111.4770711933113</v>
      </c>
      <c r="K83" s="13">
        <v>99.577941090058744</v>
      </c>
      <c r="L83" s="13">
        <v>92.183068557415453</v>
      </c>
      <c r="M83" s="13">
        <v>89.501510574018099</v>
      </c>
      <c r="N83" s="13">
        <v>95.867768595041298</v>
      </c>
      <c r="O83" s="13">
        <v>110.82138200782261</v>
      </c>
      <c r="P83" s="13">
        <v>117.1551473698977</v>
      </c>
      <c r="Q83" s="13">
        <v>114.4431139122315</v>
      </c>
      <c r="R83" s="13">
        <v>116.06309729797084</v>
      </c>
      <c r="S83" s="13">
        <v>126.91466083150981</v>
      </c>
      <c r="T83" s="14">
        <f t="shared" si="36"/>
        <v>161.62075342465752</v>
      </c>
      <c r="U83" s="14">
        <f t="shared" si="37"/>
        <v>163.54269898091397</v>
      </c>
      <c r="V83" s="14">
        <f t="shared" si="38"/>
        <v>165.51354725224834</v>
      </c>
      <c r="W83" s="14">
        <f t="shared" si="39"/>
        <v>155.54411554411553</v>
      </c>
      <c r="X83" s="14">
        <f t="shared" si="40"/>
        <v>155.0580832706647</v>
      </c>
      <c r="Y83" s="14">
        <f t="shared" si="41"/>
        <v>126.91536899580808</v>
      </c>
      <c r="Z83" s="14">
        <f t="shared" si="42"/>
        <v>113.77312500871737</v>
      </c>
      <c r="AA83" s="14">
        <f t="shared" si="43"/>
        <v>103.62436147041896</v>
      </c>
      <c r="AB83" s="14">
        <f t="shared" si="44"/>
        <v>97.531376381611523</v>
      </c>
      <c r="AC83" s="14">
        <f t="shared" si="45"/>
        <v>102.35070358117601</v>
      </c>
      <c r="AD83" s="14">
        <f t="shared" si="46"/>
        <v>116.60751622727575</v>
      </c>
      <c r="AE83" s="14">
        <f t="shared" si="47"/>
        <v>121.304194221873</v>
      </c>
      <c r="AF83" s="14">
        <f t="shared" si="48"/>
        <v>118.35562884588946</v>
      </c>
      <c r="AG83" s="14">
        <f t="shared" si="49"/>
        <v>118.53565275045567</v>
      </c>
      <c r="AH83" s="13">
        <v>126.91466083150981</v>
      </c>
      <c r="AI83" s="14">
        <f t="shared" si="50"/>
        <v>161.55527880048385</v>
      </c>
      <c r="AJ83" s="14">
        <f t="shared" si="51"/>
        <v>-34.640617968974041</v>
      </c>
      <c r="AK83" s="14">
        <f t="shared" si="52"/>
        <v>97.531376381611523</v>
      </c>
      <c r="AL83" s="12">
        <f t="shared" si="53"/>
        <v>0.30127006856675698</v>
      </c>
    </row>
    <row r="84" spans="1:38" x14ac:dyDescent="0.25">
      <c r="A84" s="7" t="s">
        <v>246</v>
      </c>
      <c r="B84" s="7" t="s">
        <v>638</v>
      </c>
      <c r="C84" s="7" t="s">
        <v>639</v>
      </c>
      <c r="D84" s="7" t="s">
        <v>246</v>
      </c>
      <c r="E84" s="13">
        <v>120.10180112113085</v>
      </c>
      <c r="F84" s="13">
        <v>126.0823956662723</v>
      </c>
      <c r="G84" s="13">
        <v>130.17405817835001</v>
      </c>
      <c r="H84" s="13">
        <v>129.05618837943905</v>
      </c>
      <c r="I84" s="13">
        <v>126.36368670621165</v>
      </c>
      <c r="J84" s="13">
        <v>114.8174788226234</v>
      </c>
      <c r="K84" s="13">
        <v>104.3526785714285</v>
      </c>
      <c r="L84" s="13">
        <v>99.230769230769198</v>
      </c>
      <c r="M84" s="13">
        <v>89.573923759156301</v>
      </c>
      <c r="N84" s="13">
        <v>91.851851851851805</v>
      </c>
      <c r="O84" s="13">
        <v>105.70977960803569</v>
      </c>
      <c r="P84" s="13">
        <v>111.5537848605577</v>
      </c>
      <c r="Q84" s="13">
        <v>116.6</v>
      </c>
      <c r="R84" s="13">
        <v>122.60772977891969</v>
      </c>
      <c r="S84" s="13">
        <v>128.3279679204789</v>
      </c>
      <c r="T84" s="14">
        <f t="shared" si="36"/>
        <v>159.99648636310647</v>
      </c>
      <c r="U84" s="14">
        <f t="shared" si="37"/>
        <v>163.60675926795483</v>
      </c>
      <c r="V84" s="14">
        <f t="shared" si="38"/>
        <v>163.38077388979596</v>
      </c>
      <c r="W84" s="14">
        <f t="shared" si="39"/>
        <v>156.91593698198463</v>
      </c>
      <c r="X84" s="14">
        <f t="shared" si="40"/>
        <v>149.38732570066171</v>
      </c>
      <c r="Y84" s="14">
        <f t="shared" si="41"/>
        <v>130.71838482975829</v>
      </c>
      <c r="Z84" s="14">
        <f t="shared" si="42"/>
        <v>119.22851802452981</v>
      </c>
      <c r="AA84" s="14">
        <f t="shared" si="43"/>
        <v>111.54678685221295</v>
      </c>
      <c r="AB84" s="14">
        <f t="shared" si="44"/>
        <v>97.610286308040813</v>
      </c>
      <c r="AC84" s="14">
        <f t="shared" si="45"/>
        <v>98.063215615067961</v>
      </c>
      <c r="AD84" s="14">
        <f t="shared" si="46"/>
        <v>111.22903015372668</v>
      </c>
      <c r="AE84" s="14">
        <f t="shared" si="47"/>
        <v>115.50445958797945</v>
      </c>
      <c r="AF84" s="14">
        <f t="shared" si="48"/>
        <v>120.58625330672483</v>
      </c>
      <c r="AG84" s="14">
        <f t="shared" si="49"/>
        <v>125.21970910602106</v>
      </c>
      <c r="AH84" s="13">
        <v>128.3279679204789</v>
      </c>
      <c r="AI84" s="14">
        <f t="shared" si="50"/>
        <v>160.97498912571047</v>
      </c>
      <c r="AJ84" s="14">
        <f t="shared" si="51"/>
        <v>-32.647021205231567</v>
      </c>
      <c r="AK84" s="14">
        <f t="shared" si="52"/>
        <v>97.610286308040813</v>
      </c>
      <c r="AL84" s="12">
        <f t="shared" si="53"/>
        <v>0.31469717766730559</v>
      </c>
    </row>
    <row r="85" spans="1:38" x14ac:dyDescent="0.25">
      <c r="A85" s="7" t="s">
        <v>247</v>
      </c>
      <c r="B85" s="7" t="s">
        <v>704</v>
      </c>
      <c r="C85" s="7" t="s">
        <v>705</v>
      </c>
      <c r="D85" s="7" t="s">
        <v>247</v>
      </c>
      <c r="E85" s="13">
        <v>128.7467805783796</v>
      </c>
      <c r="F85" s="13">
        <v>138.2441977800201</v>
      </c>
      <c r="G85" s="13">
        <v>143.0866601752677</v>
      </c>
      <c r="H85" s="13">
        <v>142.5030978934324</v>
      </c>
      <c r="I85" s="13">
        <v>139.21282798833809</v>
      </c>
      <c r="J85" s="13">
        <v>126.89393939393931</v>
      </c>
      <c r="K85" s="13">
        <v>119.96690568119131</v>
      </c>
      <c r="L85" s="13">
        <v>111.6896371153466</v>
      </c>
      <c r="M85" s="13">
        <v>98.642533936651503</v>
      </c>
      <c r="N85" s="13">
        <v>105.32747560066494</v>
      </c>
      <c r="O85" s="13">
        <v>113.84758436415765</v>
      </c>
      <c r="P85" s="13">
        <v>116.40040444893825</v>
      </c>
      <c r="Q85" s="13">
        <v>122.62216205946605</v>
      </c>
      <c r="R85" s="13">
        <v>128.9473684210526</v>
      </c>
      <c r="S85" s="13">
        <v>134.28571428571419</v>
      </c>
      <c r="T85" s="14">
        <f t="shared" si="36"/>
        <v>171.51310247485003</v>
      </c>
      <c r="U85" s="14">
        <f t="shared" si="37"/>
        <v>179.3881300150266</v>
      </c>
      <c r="V85" s="14">
        <f t="shared" si="38"/>
        <v>179.58731255587105</v>
      </c>
      <c r="W85" s="14">
        <f t="shared" si="39"/>
        <v>173.26567140693527</v>
      </c>
      <c r="X85" s="14">
        <f t="shared" si="40"/>
        <v>164.57759834718209</v>
      </c>
      <c r="Y85" s="14">
        <f t="shared" si="41"/>
        <v>144.46729689898609</v>
      </c>
      <c r="Z85" s="14">
        <f t="shared" si="42"/>
        <v>137.06860784188095</v>
      </c>
      <c r="AA85" s="14">
        <f t="shared" si="43"/>
        <v>125.55198595642293</v>
      </c>
      <c r="AB85" s="14">
        <f t="shared" si="44"/>
        <v>107.49251094097518</v>
      </c>
      <c r="AC85" s="14">
        <f t="shared" si="45"/>
        <v>112.45011114939845</v>
      </c>
      <c r="AD85" s="14">
        <f t="shared" si="46"/>
        <v>119.79172070099771</v>
      </c>
      <c r="AE85" s="14">
        <f t="shared" si="47"/>
        <v>120.52272209771114</v>
      </c>
      <c r="AF85" s="14">
        <f t="shared" si="48"/>
        <v>126.81429755678418</v>
      </c>
      <c r="AG85" s="14">
        <f t="shared" si="49"/>
        <v>131.69440452723634</v>
      </c>
      <c r="AH85" s="13">
        <v>134.28571428571419</v>
      </c>
      <c r="AI85" s="14">
        <f t="shared" si="50"/>
        <v>175.93855411317077</v>
      </c>
      <c r="AJ85" s="14">
        <f t="shared" si="51"/>
        <v>-41.652839827456575</v>
      </c>
      <c r="AK85" s="14">
        <f t="shared" si="52"/>
        <v>107.49251094097518</v>
      </c>
      <c r="AL85" s="12">
        <f t="shared" si="53"/>
        <v>0.2492564654988042</v>
      </c>
    </row>
    <row r="86" spans="1:38" x14ac:dyDescent="0.25">
      <c r="A86" s="7" t="s">
        <v>290</v>
      </c>
      <c r="B86" s="7" t="s">
        <v>664</v>
      </c>
      <c r="C86" s="7" t="s">
        <v>665</v>
      </c>
      <c r="D86" s="7" t="s">
        <v>290</v>
      </c>
      <c r="E86" s="13">
        <v>121.1305518169582</v>
      </c>
      <c r="F86" s="13">
        <v>126.922350140056</v>
      </c>
      <c r="G86" s="13">
        <v>131.83279742765271</v>
      </c>
      <c r="H86" s="13">
        <v>131.31813676907819</v>
      </c>
      <c r="I86" s="13">
        <v>125.59354226020891</v>
      </c>
      <c r="J86" s="13">
        <v>113.17033891350725</v>
      </c>
      <c r="K86" s="13">
        <v>100.85429520645459</v>
      </c>
      <c r="L86" s="13">
        <v>99.214069544808808</v>
      </c>
      <c r="M86" s="13">
        <v>91.176470588235205</v>
      </c>
      <c r="N86" s="13">
        <v>96.032202415181104</v>
      </c>
      <c r="O86" s="13">
        <v>106.3492063492063</v>
      </c>
      <c r="P86" s="13">
        <v>112.51573738739189</v>
      </c>
      <c r="Q86" s="13">
        <v>115.1257527453064</v>
      </c>
      <c r="R86" s="13">
        <v>120.889748549323</v>
      </c>
      <c r="S86" s="13">
        <v>128.6848262032085</v>
      </c>
      <c r="T86" s="14">
        <f t="shared" si="36"/>
        <v>161.36696120311302</v>
      </c>
      <c r="U86" s="14">
        <f t="shared" si="37"/>
        <v>164.69669913356552</v>
      </c>
      <c r="V86" s="14">
        <f t="shared" si="38"/>
        <v>165.46264877350859</v>
      </c>
      <c r="W86" s="14">
        <f t="shared" si="39"/>
        <v>159.66617899224428</v>
      </c>
      <c r="X86" s="14">
        <f t="shared" si="40"/>
        <v>148.47685986834509</v>
      </c>
      <c r="Y86" s="14">
        <f t="shared" si="41"/>
        <v>128.84313490512858</v>
      </c>
      <c r="Z86" s="14">
        <f t="shared" si="42"/>
        <v>115.23142787027948</v>
      </c>
      <c r="AA86" s="14">
        <f t="shared" si="43"/>
        <v>111.52801448629496</v>
      </c>
      <c r="AB86" s="14">
        <f t="shared" si="44"/>
        <v>99.356609883516029</v>
      </c>
      <c r="AC86" s="14">
        <f t="shared" si="45"/>
        <v>102.52625702766271</v>
      </c>
      <c r="AD86" s="14">
        <f t="shared" si="46"/>
        <v>111.90184222975677</v>
      </c>
      <c r="AE86" s="14">
        <f t="shared" si="47"/>
        <v>116.5004796414466</v>
      </c>
      <c r="AF86" s="14">
        <f t="shared" si="48"/>
        <v>119.06160534024777</v>
      </c>
      <c r="AG86" s="14">
        <f t="shared" si="49"/>
        <v>123.46512878545232</v>
      </c>
      <c r="AH86" s="13">
        <v>128.6848262032085</v>
      </c>
      <c r="AI86" s="14">
        <f t="shared" si="50"/>
        <v>162.79812202560785</v>
      </c>
      <c r="AJ86" s="14">
        <f t="shared" si="51"/>
        <v>-34.113295822399351</v>
      </c>
      <c r="AK86" s="14">
        <f t="shared" si="52"/>
        <v>99.356609883516029</v>
      </c>
      <c r="AL86" s="12">
        <f t="shared" si="53"/>
        <v>0.29518133070438257</v>
      </c>
    </row>
    <row r="87" spans="1:38" x14ac:dyDescent="0.25">
      <c r="A87" s="7" t="s">
        <v>293</v>
      </c>
      <c r="B87" s="7" t="s">
        <v>716</v>
      </c>
      <c r="C87" s="7" t="s">
        <v>717</v>
      </c>
      <c r="D87" s="7" t="s">
        <v>293</v>
      </c>
      <c r="E87" s="13">
        <v>118.3098591549295</v>
      </c>
      <c r="F87" s="13">
        <v>123.67346938775511</v>
      </c>
      <c r="G87" s="13">
        <v>130.6693762441937</v>
      </c>
      <c r="H87" s="13">
        <v>128.86385671898927</v>
      </c>
      <c r="I87" s="13">
        <v>123.31536388140159</v>
      </c>
      <c r="J87" s="13">
        <v>110.7464161716546</v>
      </c>
      <c r="K87" s="13">
        <v>96.254740439072151</v>
      </c>
      <c r="L87" s="13">
        <v>95.093051884572148</v>
      </c>
      <c r="M87" s="13">
        <v>83.956160125712898</v>
      </c>
      <c r="N87" s="13">
        <v>87.7202323330106</v>
      </c>
      <c r="O87" s="13">
        <v>100.07849293563569</v>
      </c>
      <c r="P87" s="13">
        <v>103.7181996086105</v>
      </c>
      <c r="Q87" s="13">
        <v>108.8838482033556</v>
      </c>
      <c r="R87" s="13">
        <v>115.3461538461538</v>
      </c>
      <c r="S87" s="13">
        <v>121.93160520652046</v>
      </c>
      <c r="T87" s="14">
        <f t="shared" si="36"/>
        <v>157.60930802204521</v>
      </c>
      <c r="U87" s="14">
        <f t="shared" si="37"/>
        <v>160.48089368092394</v>
      </c>
      <c r="V87" s="14">
        <f t="shared" si="38"/>
        <v>164.00244498195983</v>
      </c>
      <c r="W87" s="14">
        <f t="shared" si="39"/>
        <v>156.6820861059457</v>
      </c>
      <c r="X87" s="14">
        <f t="shared" si="40"/>
        <v>145.78359422890276</v>
      </c>
      <c r="Y87" s="14">
        <f t="shared" si="41"/>
        <v>126.08352662060433</v>
      </c>
      <c r="Z87" s="14">
        <f t="shared" si="42"/>
        <v>109.97619047728533</v>
      </c>
      <c r="AA87" s="14">
        <f t="shared" si="43"/>
        <v>106.89551710545148</v>
      </c>
      <c r="AB87" s="14">
        <f t="shared" si="44"/>
        <v>91.488510085021915</v>
      </c>
      <c r="AC87" s="14">
        <f t="shared" si="45"/>
        <v>93.65220062139062</v>
      </c>
      <c r="AD87" s="14">
        <f t="shared" si="46"/>
        <v>105.30372638891735</v>
      </c>
      <c r="AE87" s="14">
        <f t="shared" si="47"/>
        <v>107.3913772643899</v>
      </c>
      <c r="AF87" s="14">
        <f t="shared" si="48"/>
        <v>112.60630617890921</v>
      </c>
      <c r="AG87" s="14">
        <f t="shared" si="49"/>
        <v>117.8034358613258</v>
      </c>
      <c r="AH87" s="13">
        <v>121.93160520652046</v>
      </c>
      <c r="AI87" s="14">
        <f t="shared" si="50"/>
        <v>159.69368319771866</v>
      </c>
      <c r="AJ87" s="14">
        <f t="shared" si="51"/>
        <v>-37.762077991198197</v>
      </c>
      <c r="AK87" s="14">
        <f t="shared" si="52"/>
        <v>91.488510085021915</v>
      </c>
      <c r="AL87" s="12">
        <f t="shared" si="53"/>
        <v>0.33275320685851401</v>
      </c>
    </row>
    <row r="88" spans="1:38" x14ac:dyDescent="0.25">
      <c r="A88" s="7" t="s">
        <v>294</v>
      </c>
      <c r="B88" s="7" t="s">
        <v>734</v>
      </c>
      <c r="C88" s="7" t="s">
        <v>735</v>
      </c>
      <c r="D88" s="7" t="s">
        <v>294</v>
      </c>
      <c r="E88" s="13">
        <v>127.5045537340619</v>
      </c>
      <c r="F88" s="13">
        <v>135.93958348095515</v>
      </c>
      <c r="G88" s="13">
        <v>142.29791560752409</v>
      </c>
      <c r="H88" s="13">
        <v>140.35216559639292</v>
      </c>
      <c r="I88" s="13">
        <v>135.77793493635073</v>
      </c>
      <c r="J88" s="13">
        <v>127.78799556256195</v>
      </c>
      <c r="K88" s="13">
        <v>115.1363636363636</v>
      </c>
      <c r="L88" s="13">
        <v>112.8048780487804</v>
      </c>
      <c r="M88" s="13">
        <v>100.07147962830589</v>
      </c>
      <c r="N88" s="13">
        <v>103.18331503841929</v>
      </c>
      <c r="O88" s="13">
        <v>115.32125205930799</v>
      </c>
      <c r="P88" s="13">
        <v>119.2908653846153</v>
      </c>
      <c r="Q88" s="13">
        <v>123.21617336152215</v>
      </c>
      <c r="R88" s="13">
        <v>125.60582421298571</v>
      </c>
      <c r="S88" s="13">
        <v>134.8690753331596</v>
      </c>
      <c r="T88" s="14">
        <f t="shared" si="36"/>
        <v>169.85824027876768</v>
      </c>
      <c r="U88" s="14">
        <f t="shared" si="37"/>
        <v>176.39762150794985</v>
      </c>
      <c r="V88" s="14">
        <f t="shared" si="38"/>
        <v>178.59736340868562</v>
      </c>
      <c r="W88" s="14">
        <f t="shared" si="39"/>
        <v>170.65041086799522</v>
      </c>
      <c r="X88" s="14">
        <f t="shared" si="40"/>
        <v>160.51686301665023</v>
      </c>
      <c r="Y88" s="14">
        <f t="shared" si="41"/>
        <v>145.48516960885442</v>
      </c>
      <c r="Z88" s="14">
        <f t="shared" si="42"/>
        <v>131.54945512683332</v>
      </c>
      <c r="AA88" s="14">
        <f t="shared" si="43"/>
        <v>126.8056449137701</v>
      </c>
      <c r="AB88" s="14">
        <f t="shared" si="44"/>
        <v>109.04965829176061</v>
      </c>
      <c r="AC88" s="14">
        <f t="shared" si="45"/>
        <v>110.16095447710889</v>
      </c>
      <c r="AD88" s="14">
        <f t="shared" si="46"/>
        <v>121.3423305793669</v>
      </c>
      <c r="AE88" s="14">
        <f t="shared" si="47"/>
        <v>123.51554864100477</v>
      </c>
      <c r="AF88" s="14">
        <f t="shared" si="48"/>
        <v>127.42861657339478</v>
      </c>
      <c r="AG88" s="14">
        <f t="shared" si="49"/>
        <v>128.28167358071664</v>
      </c>
      <c r="AH88" s="13">
        <v>134.8690753331596</v>
      </c>
      <c r="AI88" s="14">
        <f t="shared" si="50"/>
        <v>173.8759090158496</v>
      </c>
      <c r="AJ88" s="14">
        <f t="shared" si="51"/>
        <v>-39.006833682690001</v>
      </c>
      <c r="AK88" s="14">
        <f t="shared" si="52"/>
        <v>109.04965829176061</v>
      </c>
      <c r="AL88" s="12">
        <f t="shared" si="53"/>
        <v>0.23676751899872586</v>
      </c>
    </row>
    <row r="89" spans="1:38" x14ac:dyDescent="0.25">
      <c r="A89" s="7" t="s">
        <v>295</v>
      </c>
      <c r="B89" s="7" t="s">
        <v>634</v>
      </c>
      <c r="C89" s="7" t="s">
        <v>635</v>
      </c>
      <c r="D89" s="7" t="s">
        <v>295</v>
      </c>
      <c r="E89" s="13">
        <v>145.1361776503914</v>
      </c>
      <c r="F89" s="13">
        <v>164.24950280559696</v>
      </c>
      <c r="G89" s="13">
        <v>161.16035455278001</v>
      </c>
      <c r="H89" s="13">
        <v>167.07920792079199</v>
      </c>
      <c r="I89" s="13">
        <v>162.39524944784193</v>
      </c>
      <c r="J89" s="13">
        <v>152.02590048558605</v>
      </c>
      <c r="K89" s="13">
        <v>133.74485596707811</v>
      </c>
      <c r="L89" s="13">
        <v>130.76091548998232</v>
      </c>
      <c r="M89" s="13">
        <v>125.0421617496806</v>
      </c>
      <c r="N89" s="13">
        <v>131.01065361359051</v>
      </c>
      <c r="O89" s="13">
        <v>143.4108527131782</v>
      </c>
      <c r="P89" s="13">
        <v>146.20614252032109</v>
      </c>
      <c r="Q89" s="13">
        <v>151.3292433537832</v>
      </c>
      <c r="R89" s="13">
        <v>160.27494015378144</v>
      </c>
      <c r="S89" s="13">
        <v>160.67557348122</v>
      </c>
      <c r="T89" s="14">
        <f t="shared" si="36"/>
        <v>193.34662970469532</v>
      </c>
      <c r="U89" s="14">
        <f t="shared" si="37"/>
        <v>213.13307637749034</v>
      </c>
      <c r="V89" s="14">
        <f t="shared" si="38"/>
        <v>202.27151104955161</v>
      </c>
      <c r="W89" s="14">
        <f t="shared" si="39"/>
        <v>203.14710042432804</v>
      </c>
      <c r="X89" s="14">
        <f t="shared" si="40"/>
        <v>191.98388915248725</v>
      </c>
      <c r="Y89" s="14">
        <f t="shared" si="41"/>
        <v>173.07974680811159</v>
      </c>
      <c r="Z89" s="14">
        <f t="shared" si="42"/>
        <v>152.81065314910799</v>
      </c>
      <c r="AA89" s="14">
        <f t="shared" si="43"/>
        <v>146.99029425883475</v>
      </c>
      <c r="AB89" s="14">
        <f t="shared" si="44"/>
        <v>136.26065150143688</v>
      </c>
      <c r="AC89" s="14">
        <f t="shared" si="45"/>
        <v>139.87008115962658</v>
      </c>
      <c r="AD89" s="14">
        <f t="shared" si="46"/>
        <v>150.89852726921382</v>
      </c>
      <c r="AE89" s="14">
        <f t="shared" si="47"/>
        <v>151.38402969798048</v>
      </c>
      <c r="AF89" s="14">
        <f t="shared" si="48"/>
        <v>156.50279992945374</v>
      </c>
      <c r="AG89" s="14">
        <f t="shared" si="49"/>
        <v>163.68936460392783</v>
      </c>
      <c r="AH89" s="13">
        <v>160.67557348122</v>
      </c>
      <c r="AI89" s="14">
        <f t="shared" si="50"/>
        <v>202.97457938901633</v>
      </c>
      <c r="AJ89" s="14">
        <f t="shared" si="51"/>
        <v>-42.299005907796328</v>
      </c>
      <c r="AK89" s="14">
        <f t="shared" si="52"/>
        <v>136.26065150143688</v>
      </c>
      <c r="AL89" s="12">
        <f t="shared" si="53"/>
        <v>0.17917808047120382</v>
      </c>
    </row>
    <row r="90" spans="1:38" x14ac:dyDescent="0.25">
      <c r="A90" s="7" t="s">
        <v>296</v>
      </c>
      <c r="B90" s="7" t="s">
        <v>762</v>
      </c>
      <c r="C90" s="7" t="s">
        <v>763</v>
      </c>
      <c r="D90" s="7" t="s">
        <v>296</v>
      </c>
      <c r="E90" s="13">
        <v>123.07692307692299</v>
      </c>
      <c r="F90" s="13">
        <v>116.45564537363734</v>
      </c>
      <c r="G90" s="13">
        <v>123.14600768456989</v>
      </c>
      <c r="H90" s="13">
        <v>128.71608341440876</v>
      </c>
      <c r="I90" s="13">
        <v>106.6</v>
      </c>
      <c r="J90" s="13">
        <v>92.592592592592496</v>
      </c>
      <c r="K90" s="13">
        <v>86.177640162707647</v>
      </c>
      <c r="L90" s="13">
        <v>87.744503862150907</v>
      </c>
      <c r="M90" s="13">
        <v>76.923076923076906</v>
      </c>
      <c r="N90" s="13">
        <v>65.692307692307651</v>
      </c>
      <c r="O90" s="13">
        <v>80.399239543726196</v>
      </c>
      <c r="P90" s="13">
        <v>93.867403314917098</v>
      </c>
      <c r="Q90" s="13">
        <v>95.14292878635905</v>
      </c>
      <c r="R90" s="13">
        <v>107.87019065959545</v>
      </c>
      <c r="S90" s="13">
        <v>113.78767847699625</v>
      </c>
      <c r="T90" s="14">
        <f t="shared" si="36"/>
        <v>163.95986622073568</v>
      </c>
      <c r="U90" s="14">
        <f t="shared" si="37"/>
        <v>151.11491685540489</v>
      </c>
      <c r="V90" s="14">
        <f t="shared" si="38"/>
        <v>154.55990478055182</v>
      </c>
      <c r="W90" s="14">
        <f t="shared" si="39"/>
        <v>156.50241253243988</v>
      </c>
      <c r="X90" s="14">
        <f t="shared" si="40"/>
        <v>126.02266786275814</v>
      </c>
      <c r="Y90" s="14">
        <f t="shared" si="41"/>
        <v>105.41560636078583</v>
      </c>
      <c r="Z90" s="14">
        <f t="shared" si="42"/>
        <v>98.462564297454037</v>
      </c>
      <c r="AA90" s="14">
        <f t="shared" si="43"/>
        <v>98.634904734061109</v>
      </c>
      <c r="AB90" s="14">
        <f t="shared" si="44"/>
        <v>83.824435137457755</v>
      </c>
      <c r="AC90" s="14">
        <f t="shared" si="45"/>
        <v>70.134665808071858</v>
      </c>
      <c r="AD90" s="14">
        <f t="shared" si="46"/>
        <v>84.596992564971927</v>
      </c>
      <c r="AE90" s="14">
        <f t="shared" si="47"/>
        <v>97.191715246318608</v>
      </c>
      <c r="AF90" s="14">
        <f t="shared" si="48"/>
        <v>98.395620162740769</v>
      </c>
      <c r="AG90" s="14">
        <f t="shared" si="49"/>
        <v>110.16820815426233</v>
      </c>
      <c r="AH90" s="13">
        <v>113.78767847699625</v>
      </c>
      <c r="AI90" s="14">
        <f t="shared" si="50"/>
        <v>156.53427509728306</v>
      </c>
      <c r="AJ90" s="14">
        <f t="shared" si="51"/>
        <v>-42.746596620286809</v>
      </c>
      <c r="AK90" s="14">
        <f t="shared" si="52"/>
        <v>70.134665808071858</v>
      </c>
      <c r="AL90" s="12">
        <f t="shared" si="53"/>
        <v>0.62241706246072004</v>
      </c>
    </row>
    <row r="91" spans="1:38" x14ac:dyDescent="0.25">
      <c r="A91" s="7" t="s">
        <v>736</v>
      </c>
      <c r="B91" s="7" t="s">
        <v>737</v>
      </c>
      <c r="C91" s="7" t="s">
        <v>738</v>
      </c>
      <c r="D91" s="7" t="s">
        <v>300</v>
      </c>
      <c r="E91" s="13">
        <v>117.1655399395125</v>
      </c>
      <c r="F91" s="13">
        <v>123.048094940662</v>
      </c>
      <c r="G91" s="13">
        <v>133.98414092245849</v>
      </c>
      <c r="H91" s="13">
        <v>129.03811759445554</v>
      </c>
      <c r="I91" s="13">
        <v>124.173407202216</v>
      </c>
      <c r="J91" s="13">
        <v>100.3009027081243</v>
      </c>
      <c r="K91" s="13">
        <v>86.317135549872106</v>
      </c>
      <c r="L91" s="13">
        <v>84.632590900437805</v>
      </c>
      <c r="M91" s="13">
        <v>70.328638497652506</v>
      </c>
      <c r="N91" s="13">
        <v>80.364608355224789</v>
      </c>
      <c r="O91" s="13">
        <v>89.870955760562907</v>
      </c>
      <c r="P91" s="13">
        <v>96.944770857814305</v>
      </c>
      <c r="Q91" s="13">
        <v>107.50853242320809</v>
      </c>
      <c r="R91" s="13">
        <v>115.6842105263157</v>
      </c>
      <c r="S91" s="13">
        <v>122.29729729729721</v>
      </c>
      <c r="T91" s="14">
        <f t="shared" si="36"/>
        <v>156.08487581507231</v>
      </c>
      <c r="U91" s="14">
        <f t="shared" si="37"/>
        <v>159.66939667472244</v>
      </c>
      <c r="V91" s="14">
        <f t="shared" si="38"/>
        <v>168.16278864778812</v>
      </c>
      <c r="W91" s="14">
        <f t="shared" si="39"/>
        <v>156.89396520214754</v>
      </c>
      <c r="X91" s="14">
        <f t="shared" si="40"/>
        <v>146.79797423294454</v>
      </c>
      <c r="Y91" s="14">
        <f t="shared" si="41"/>
        <v>114.1914291571201</v>
      </c>
      <c r="Z91" s="14">
        <f t="shared" si="42"/>
        <v>98.621945240143418</v>
      </c>
      <c r="AA91" s="14">
        <f t="shared" si="43"/>
        <v>95.136756986807583</v>
      </c>
      <c r="AB91" s="14">
        <f t="shared" si="44"/>
        <v>76.638359148678447</v>
      </c>
      <c r="AC91" s="14">
        <f t="shared" si="45"/>
        <v>85.799161999149362</v>
      </c>
      <c r="AD91" s="14">
        <f t="shared" si="46"/>
        <v>94.563239894182956</v>
      </c>
      <c r="AE91" s="14">
        <f t="shared" si="47"/>
        <v>100.37806769003213</v>
      </c>
      <c r="AF91" s="14">
        <f t="shared" si="48"/>
        <v>111.18397189896407</v>
      </c>
      <c r="AG91" s="14">
        <f t="shared" si="49"/>
        <v>118.14869434729196</v>
      </c>
      <c r="AH91" s="13">
        <v>122.29729729729721</v>
      </c>
      <c r="AI91" s="14">
        <f t="shared" si="50"/>
        <v>160.20275658493262</v>
      </c>
      <c r="AJ91" s="14">
        <f t="shared" si="51"/>
        <v>-37.905459287635409</v>
      </c>
      <c r="AK91" s="14">
        <f t="shared" si="52"/>
        <v>76.638359148678447</v>
      </c>
      <c r="AL91" s="12">
        <f t="shared" si="53"/>
        <v>0.59577134291250156</v>
      </c>
    </row>
    <row r="92" spans="1:38" x14ac:dyDescent="0.25">
      <c r="A92" s="7" t="s">
        <v>789</v>
      </c>
      <c r="B92" s="7" t="s">
        <v>790</v>
      </c>
      <c r="C92" s="7" t="s">
        <v>791</v>
      </c>
      <c r="D92" s="7" t="s">
        <v>250</v>
      </c>
      <c r="E92" s="13">
        <v>119.53041622198501</v>
      </c>
      <c r="F92" s="13">
        <v>133.02679402060539</v>
      </c>
      <c r="G92" s="13">
        <v>133.10680684841714</v>
      </c>
      <c r="H92" s="13">
        <v>156.46731571627259</v>
      </c>
      <c r="I92" s="13">
        <v>144.51052239683344</v>
      </c>
      <c r="J92" s="13">
        <v>125.4610655737704</v>
      </c>
      <c r="K92" s="13">
        <v>122.3564954682779</v>
      </c>
      <c r="L92" s="13">
        <v>105.440228085664</v>
      </c>
      <c r="M92" s="13">
        <v>95.322544890268205</v>
      </c>
      <c r="N92" s="13">
        <v>91.967040878463848</v>
      </c>
      <c r="O92" s="13">
        <v>105</v>
      </c>
      <c r="P92" s="13">
        <v>119.60957050201719</v>
      </c>
      <c r="Q92" s="13">
        <v>121.9444444444444</v>
      </c>
      <c r="R92" s="13">
        <v>129.77085647554753</v>
      </c>
      <c r="S92" s="13">
        <v>143.58445733454465</v>
      </c>
      <c r="T92" s="14">
        <f t="shared" si="36"/>
        <v>159.23530230615742</v>
      </c>
      <c r="U92" s="14">
        <f t="shared" si="37"/>
        <v>172.6179340938634</v>
      </c>
      <c r="V92" s="14">
        <f t="shared" si="38"/>
        <v>167.06165127846393</v>
      </c>
      <c r="W92" s="14">
        <f t="shared" si="39"/>
        <v>190.24438704549971</v>
      </c>
      <c r="X92" s="14">
        <f t="shared" si="40"/>
        <v>170.84054002523277</v>
      </c>
      <c r="Y92" s="14">
        <f t="shared" si="41"/>
        <v>142.8359864629968</v>
      </c>
      <c r="Z92" s="14">
        <f t="shared" si="42"/>
        <v>139.79884201412472</v>
      </c>
      <c r="AA92" s="14">
        <f t="shared" si="43"/>
        <v>118.52693211082456</v>
      </c>
      <c r="AB92" s="14">
        <f t="shared" si="44"/>
        <v>103.87466025679203</v>
      </c>
      <c r="AC92" s="14">
        <f t="shared" si="45"/>
        <v>98.186194151977219</v>
      </c>
      <c r="AD92" s="14">
        <f t="shared" si="46"/>
        <v>110.48219199251363</v>
      </c>
      <c r="AE92" s="14">
        <f t="shared" si="47"/>
        <v>123.84554069281586</v>
      </c>
      <c r="AF92" s="14">
        <f t="shared" si="48"/>
        <v>126.11341052423333</v>
      </c>
      <c r="AG92" s="14">
        <f t="shared" si="49"/>
        <v>132.53543579681514</v>
      </c>
      <c r="AH92" s="13">
        <v>143.58445733454465</v>
      </c>
      <c r="AI92" s="14">
        <f t="shared" si="50"/>
        <v>172.28981868099612</v>
      </c>
      <c r="AJ92" s="14">
        <f t="shared" si="51"/>
        <v>-28.705361346451468</v>
      </c>
      <c r="AK92" s="14">
        <f t="shared" si="52"/>
        <v>98.186194151977219</v>
      </c>
      <c r="AL92" s="12">
        <f t="shared" si="53"/>
        <v>0.46236910977828372</v>
      </c>
    </row>
    <row r="93" spans="1:38" x14ac:dyDescent="0.25">
      <c r="A93" s="7" t="s">
        <v>824</v>
      </c>
      <c r="B93" s="7" t="s">
        <v>825</v>
      </c>
      <c r="C93" s="7" t="s">
        <v>826</v>
      </c>
      <c r="D93" s="7" t="s">
        <v>255</v>
      </c>
      <c r="E93" s="13">
        <v>154.00778210116729</v>
      </c>
      <c r="F93" s="13">
        <v>138.53097152390944</v>
      </c>
      <c r="G93" s="13">
        <v>123.784674404879</v>
      </c>
      <c r="H93" s="13">
        <v>119.09476661951901</v>
      </c>
      <c r="I93" s="13">
        <v>116.62011173184349</v>
      </c>
      <c r="J93" s="13">
        <v>94.739436870394741</v>
      </c>
      <c r="K93" s="13">
        <v>81.205486383466109</v>
      </c>
      <c r="L93" s="13">
        <v>78.252520403264498</v>
      </c>
      <c r="M93" s="13">
        <v>69.637772600789447</v>
      </c>
      <c r="N93" s="13">
        <v>75.324819603444951</v>
      </c>
      <c r="O93" s="13">
        <v>82.477435418611805</v>
      </c>
      <c r="P93" s="13">
        <v>91.2483596609801</v>
      </c>
      <c r="Q93" s="13">
        <v>101.14863472580345</v>
      </c>
      <c r="R93" s="13">
        <v>103.57812312275524</v>
      </c>
      <c r="S93" s="13">
        <v>111.81482387475535</v>
      </c>
      <c r="T93" s="14">
        <f t="shared" si="36"/>
        <v>205.16514972085938</v>
      </c>
      <c r="U93" s="14">
        <f t="shared" si="37"/>
        <v>179.7602527259962</v>
      </c>
      <c r="V93" s="14">
        <f t="shared" si="38"/>
        <v>155.36149201292338</v>
      </c>
      <c r="W93" s="14">
        <f t="shared" si="39"/>
        <v>144.80411306436756</v>
      </c>
      <c r="X93" s="14">
        <f t="shared" si="40"/>
        <v>137.86845785084293</v>
      </c>
      <c r="Y93" s="14">
        <f t="shared" si="41"/>
        <v>107.85976398689827</v>
      </c>
      <c r="Z93" s="14">
        <f t="shared" si="42"/>
        <v>92.781612599762326</v>
      </c>
      <c r="AA93" s="14">
        <f t="shared" si="43"/>
        <v>87.964824637928757</v>
      </c>
      <c r="AB93" s="14">
        <f t="shared" si="44"/>
        <v>75.885510382394827</v>
      </c>
      <c r="AC93" s="14">
        <f t="shared" si="45"/>
        <v>80.418563992074823</v>
      </c>
      <c r="AD93" s="14">
        <f t="shared" si="46"/>
        <v>86.783693856849652</v>
      </c>
      <c r="AE93" s="14">
        <f t="shared" si="47"/>
        <v>94.479918221560908</v>
      </c>
      <c r="AF93" s="14">
        <f t="shared" si="48"/>
        <v>104.60664570047271</v>
      </c>
      <c r="AG93" s="14">
        <f t="shared" si="49"/>
        <v>105.78470436216347</v>
      </c>
      <c r="AH93" s="13">
        <v>111.81482387475535</v>
      </c>
      <c r="AI93" s="14">
        <f t="shared" si="50"/>
        <v>171.27275188103664</v>
      </c>
      <c r="AJ93" s="14">
        <f t="shared" si="51"/>
        <v>-59.457928006281293</v>
      </c>
      <c r="AK93" s="14">
        <f t="shared" si="52"/>
        <v>75.885510382394827</v>
      </c>
      <c r="AL93" s="12">
        <f t="shared" si="53"/>
        <v>0.47346737620013418</v>
      </c>
    </row>
    <row r="94" spans="1:38" x14ac:dyDescent="0.25">
      <c r="A94" s="7" t="s">
        <v>625</v>
      </c>
      <c r="B94" s="7" t="s">
        <v>626</v>
      </c>
      <c r="C94" s="7" t="s">
        <v>627</v>
      </c>
      <c r="D94" s="7" t="s">
        <v>257</v>
      </c>
      <c r="E94" s="13">
        <v>139.91908293998651</v>
      </c>
      <c r="F94" s="13">
        <v>152.58542270591948</v>
      </c>
      <c r="G94" s="13">
        <v>158.0534011109946</v>
      </c>
      <c r="H94" s="13">
        <v>159.91471215351811</v>
      </c>
      <c r="I94" s="13">
        <v>159.76501687289084</v>
      </c>
      <c r="J94" s="13">
        <v>150.8777305958061</v>
      </c>
      <c r="K94" s="13">
        <v>142.14554941921222</v>
      </c>
      <c r="L94" s="13">
        <v>133.33333333333329</v>
      </c>
      <c r="M94" s="13">
        <v>117.1993911719939</v>
      </c>
      <c r="N94" s="13">
        <v>123.1170053368302</v>
      </c>
      <c r="O94" s="13">
        <v>138.6668797953964</v>
      </c>
      <c r="P94" s="13">
        <v>145.84673084240481</v>
      </c>
      <c r="Q94" s="13">
        <v>149.5162708883025</v>
      </c>
      <c r="R94" s="13">
        <v>158.4035996521344</v>
      </c>
      <c r="S94" s="13">
        <v>168.09101515093556</v>
      </c>
      <c r="T94" s="14">
        <f t="shared" si="36"/>
        <v>186.39655222961682</v>
      </c>
      <c r="U94" s="14">
        <f t="shared" si="37"/>
        <v>197.99755856895175</v>
      </c>
      <c r="V94" s="14">
        <f t="shared" si="38"/>
        <v>198.37199017064512</v>
      </c>
      <c r="W94" s="14">
        <f t="shared" si="39"/>
        <v>194.4359833485633</v>
      </c>
      <c r="X94" s="14">
        <f t="shared" si="40"/>
        <v>188.87442455403632</v>
      </c>
      <c r="Y94" s="14">
        <f t="shared" si="41"/>
        <v>171.77256853663903</v>
      </c>
      <c r="Z94" s="14">
        <f t="shared" si="42"/>
        <v>162.40889484628431</v>
      </c>
      <c r="AA94" s="14">
        <f t="shared" si="43"/>
        <v>149.88198750168146</v>
      </c>
      <c r="AB94" s="14">
        <f t="shared" si="44"/>
        <v>127.71424592480247</v>
      </c>
      <c r="AC94" s="14">
        <f t="shared" si="45"/>
        <v>131.44263503473007</v>
      </c>
      <c r="AD94" s="14">
        <f t="shared" si="46"/>
        <v>145.90686511007425</v>
      </c>
      <c r="AE94" s="14">
        <f t="shared" si="47"/>
        <v>151.01188946374978</v>
      </c>
      <c r="AF94" s="14">
        <f t="shared" si="48"/>
        <v>154.62784661075241</v>
      </c>
      <c r="AG94" s="14">
        <f t="shared" si="49"/>
        <v>161.77815791510741</v>
      </c>
      <c r="AH94" s="13">
        <v>168.09101515093556</v>
      </c>
      <c r="AI94" s="14">
        <f t="shared" si="50"/>
        <v>194.30052107944425</v>
      </c>
      <c r="AJ94" s="14">
        <f t="shared" si="51"/>
        <v>-26.20950592850869</v>
      </c>
      <c r="AK94" s="14">
        <f t="shared" si="52"/>
        <v>127.71424592480247</v>
      </c>
      <c r="AL94" s="12">
        <f t="shared" si="53"/>
        <v>0.31614929825374954</v>
      </c>
    </row>
    <row r="95" spans="1:38" x14ac:dyDescent="0.25">
      <c r="A95" s="7" t="s">
        <v>753</v>
      </c>
      <c r="B95" s="7" t="s">
        <v>754</v>
      </c>
      <c r="C95" s="7" t="s">
        <v>755</v>
      </c>
      <c r="D95" s="7" t="s">
        <v>259</v>
      </c>
      <c r="E95" s="13">
        <v>126.18420399655921</v>
      </c>
      <c r="F95" s="13">
        <v>127.6522593320235</v>
      </c>
      <c r="G95" s="13">
        <v>126.3463915200721</v>
      </c>
      <c r="H95" s="13">
        <v>127.5664099741505</v>
      </c>
      <c r="I95" s="13">
        <v>121.51772341487759</v>
      </c>
      <c r="J95" s="13">
        <v>101.34333087819664</v>
      </c>
      <c r="K95" s="13">
        <v>83.3333333333333</v>
      </c>
      <c r="L95" s="13">
        <v>81.113084665482504</v>
      </c>
      <c r="M95" s="13">
        <v>76.066072866344541</v>
      </c>
      <c r="N95" s="13">
        <v>86.323628977657407</v>
      </c>
      <c r="O95" s="13">
        <v>95.887594242631906</v>
      </c>
      <c r="P95" s="13">
        <v>98.579040852575403</v>
      </c>
      <c r="Q95" s="13">
        <v>102.6526162790697</v>
      </c>
      <c r="R95" s="13">
        <v>108.35143292760864</v>
      </c>
      <c r="S95" s="13">
        <v>119.13912375096071</v>
      </c>
      <c r="T95" s="14">
        <f t="shared" si="36"/>
        <v>168.09930480237279</v>
      </c>
      <c r="U95" s="14">
        <f t="shared" si="37"/>
        <v>165.64384228409529</v>
      </c>
      <c r="V95" s="14">
        <f t="shared" si="38"/>
        <v>158.5766896538662</v>
      </c>
      <c r="W95" s="14">
        <f t="shared" si="39"/>
        <v>155.10455561936396</v>
      </c>
      <c r="X95" s="14">
        <f t="shared" si="40"/>
        <v>143.65842117590645</v>
      </c>
      <c r="Y95" s="14">
        <f t="shared" si="41"/>
        <v>115.37822169158609</v>
      </c>
      <c r="Z95" s="14">
        <f t="shared" si="42"/>
        <v>95.212791577521159</v>
      </c>
      <c r="AA95" s="14">
        <f t="shared" si="43"/>
        <v>91.180427565410127</v>
      </c>
      <c r="AB95" s="14">
        <f t="shared" si="44"/>
        <v>82.890542684898449</v>
      </c>
      <c r="AC95" s="14">
        <f t="shared" si="45"/>
        <v>92.161153754032696</v>
      </c>
      <c r="AD95" s="14">
        <f t="shared" si="46"/>
        <v>100.89401520775908</v>
      </c>
      <c r="AE95" s="14">
        <f t="shared" si="47"/>
        <v>102.0702153191035</v>
      </c>
      <c r="AF95" s="14">
        <f t="shared" si="48"/>
        <v>106.16204450451049</v>
      </c>
      <c r="AG95" s="14">
        <f t="shared" si="49"/>
        <v>110.6597025887388</v>
      </c>
      <c r="AH95" s="13">
        <v>119.13912375096071</v>
      </c>
      <c r="AI95" s="14">
        <f t="shared" si="50"/>
        <v>161.85609808992456</v>
      </c>
      <c r="AJ95" s="14">
        <f t="shared" si="51"/>
        <v>-42.716974338963851</v>
      </c>
      <c r="AK95" s="14">
        <f t="shared" si="52"/>
        <v>82.890542684898449</v>
      </c>
      <c r="AL95" s="12">
        <f t="shared" si="53"/>
        <v>0.43730659604749172</v>
      </c>
    </row>
    <row r="96" spans="1:38" x14ac:dyDescent="0.25">
      <c r="A96" s="7" t="s">
        <v>779</v>
      </c>
      <c r="B96" t="s">
        <v>915</v>
      </c>
      <c r="C96" t="s">
        <v>916</v>
      </c>
      <c r="D96" s="7" t="s">
        <v>261</v>
      </c>
      <c r="E96" s="13">
        <v>134.94318181818181</v>
      </c>
      <c r="F96" s="13">
        <v>144.59224985540769</v>
      </c>
      <c r="G96" s="13">
        <v>153.4170153417015</v>
      </c>
      <c r="H96" s="13">
        <v>152.4486571879936</v>
      </c>
      <c r="I96" s="13">
        <v>142.08333333333329</v>
      </c>
      <c r="J96" s="13">
        <v>100.8064516129032</v>
      </c>
      <c r="K96" s="13">
        <v>82.294117647058798</v>
      </c>
      <c r="L96" s="13">
        <v>84.098862642169706</v>
      </c>
      <c r="M96" s="13">
        <v>71.097706308188549</v>
      </c>
      <c r="N96" s="13">
        <v>83.722014925373102</v>
      </c>
      <c r="O96" s="13">
        <v>99.727810139704701</v>
      </c>
      <c r="P96" s="13">
        <v>110.43461519505161</v>
      </c>
      <c r="Q96" s="13">
        <v>120.4665824871538</v>
      </c>
      <c r="R96" s="13">
        <v>129.54303931987241</v>
      </c>
      <c r="S96" s="13">
        <v>139.21580601457555</v>
      </c>
      <c r="T96" s="14">
        <f t="shared" si="36"/>
        <v>179.76778656126481</v>
      </c>
      <c r="U96" s="14">
        <f t="shared" si="37"/>
        <v>187.62547530205151</v>
      </c>
      <c r="V96" s="14">
        <f t="shared" si="38"/>
        <v>192.55288684361426</v>
      </c>
      <c r="W96" s="14">
        <f t="shared" si="39"/>
        <v>185.35820858095732</v>
      </c>
      <c r="X96" s="14">
        <f t="shared" si="40"/>
        <v>167.9711137476568</v>
      </c>
      <c r="Y96" s="14">
        <f t="shared" si="41"/>
        <v>114.76699079601693</v>
      </c>
      <c r="Z96" s="14">
        <f t="shared" si="42"/>
        <v>94.025432059025022</v>
      </c>
      <c r="AA96" s="14">
        <f t="shared" si="43"/>
        <v>94.536785095794841</v>
      </c>
      <c r="AB96" s="14">
        <f t="shared" si="44"/>
        <v>77.476425921086062</v>
      </c>
      <c r="AC96" s="14">
        <f t="shared" si="45"/>
        <v>89.383608885717635</v>
      </c>
      <c r="AD96" s="14">
        <f t="shared" si="46"/>
        <v>104.93473396997908</v>
      </c>
      <c r="AE96" s="14">
        <f t="shared" si="47"/>
        <v>114.34565455448707</v>
      </c>
      <c r="AF96" s="14">
        <f t="shared" si="48"/>
        <v>124.58502427779922</v>
      </c>
      <c r="AG96" s="14">
        <f t="shared" si="49"/>
        <v>132.30276532804095</v>
      </c>
      <c r="AH96" s="13">
        <v>139.21580601457555</v>
      </c>
      <c r="AI96" s="14">
        <f t="shared" si="50"/>
        <v>186.32608932197198</v>
      </c>
      <c r="AJ96" s="14">
        <f t="shared" si="51"/>
        <v>-47.110283307396429</v>
      </c>
      <c r="AK96" s="14">
        <f t="shared" si="52"/>
        <v>77.476425921086062</v>
      </c>
      <c r="AL96" s="12">
        <f t="shared" si="53"/>
        <v>0.79687955864632154</v>
      </c>
    </row>
    <row r="97" spans="1:38" x14ac:dyDescent="0.25">
      <c r="A97" s="7" t="s">
        <v>307</v>
      </c>
      <c r="B97" s="7" t="s">
        <v>718</v>
      </c>
      <c r="C97" s="7" t="s">
        <v>719</v>
      </c>
      <c r="D97" s="7" t="s">
        <v>307</v>
      </c>
      <c r="E97" s="13">
        <v>133.06362523996467</v>
      </c>
      <c r="F97" s="13">
        <v>134.8280423280423</v>
      </c>
      <c r="G97" s="13">
        <v>150.58290155440409</v>
      </c>
      <c r="H97" s="13">
        <v>146.30538889927846</v>
      </c>
      <c r="I97" s="13">
        <v>145.91836734693871</v>
      </c>
      <c r="J97" s="13">
        <v>135.03184713375791</v>
      </c>
      <c r="K97" s="13">
        <v>114.292245640408</v>
      </c>
      <c r="L97" s="13">
        <v>113.95</v>
      </c>
      <c r="M97" s="13">
        <v>106.6247582205029</v>
      </c>
      <c r="N97" s="13">
        <v>105.7993730407523</v>
      </c>
      <c r="O97" s="13">
        <v>121.94930257510725</v>
      </c>
      <c r="P97" s="13">
        <v>126.32563942607609</v>
      </c>
      <c r="Q97" s="13">
        <v>125.52523759245861</v>
      </c>
      <c r="R97" s="13">
        <v>135.17915309446249</v>
      </c>
      <c r="S97" s="13">
        <v>142.4591186958736</v>
      </c>
      <c r="T97" s="14">
        <f t="shared" si="36"/>
        <v>177.26389031967466</v>
      </c>
      <c r="U97" s="14">
        <f t="shared" si="37"/>
        <v>174.95526593673759</v>
      </c>
      <c r="V97" s="14">
        <f t="shared" si="38"/>
        <v>188.99580557611637</v>
      </c>
      <c r="W97" s="14">
        <f t="shared" si="39"/>
        <v>177.88877443944017</v>
      </c>
      <c r="X97" s="14">
        <f t="shared" si="40"/>
        <v>172.50489627804117</v>
      </c>
      <c r="Y97" s="14">
        <f t="shared" si="41"/>
        <v>153.73221167111808</v>
      </c>
      <c r="Z97" s="14">
        <f t="shared" si="42"/>
        <v>130.58500515704426</v>
      </c>
      <c r="AA97" s="14">
        <f t="shared" si="43"/>
        <v>128.09289356862459</v>
      </c>
      <c r="AB97" s="14">
        <f t="shared" si="44"/>
        <v>116.19088168352162</v>
      </c>
      <c r="AC97" s="14">
        <f t="shared" si="45"/>
        <v>112.95392004908318</v>
      </c>
      <c r="AD97" s="14">
        <f t="shared" si="46"/>
        <v>128.31644057577273</v>
      </c>
      <c r="AE97" s="14">
        <f t="shared" si="47"/>
        <v>130.79945904349054</v>
      </c>
      <c r="AF97" s="14">
        <f t="shared" si="48"/>
        <v>129.81662175566922</v>
      </c>
      <c r="AG97" s="14">
        <f t="shared" si="49"/>
        <v>138.05894830781872</v>
      </c>
      <c r="AH97" s="13">
        <v>142.4591186958736</v>
      </c>
      <c r="AI97" s="14">
        <f t="shared" si="50"/>
        <v>179.77593406799218</v>
      </c>
      <c r="AJ97" s="14">
        <f t="shared" si="51"/>
        <v>-37.316815372118583</v>
      </c>
      <c r="AK97" s="14">
        <f t="shared" si="52"/>
        <v>112.95392004908318</v>
      </c>
      <c r="AL97" s="12">
        <f t="shared" si="53"/>
        <v>0.26121447253861735</v>
      </c>
    </row>
    <row r="98" spans="1:38" x14ac:dyDescent="0.25">
      <c r="A98" s="7" t="s">
        <v>313</v>
      </c>
      <c r="B98" s="7" t="s">
        <v>743</v>
      </c>
      <c r="C98" s="7" t="s">
        <v>744</v>
      </c>
      <c r="D98" s="7" t="s">
        <v>313</v>
      </c>
      <c r="E98" s="13">
        <v>127.156862745098</v>
      </c>
      <c r="F98" s="13">
        <v>131.83170995670991</v>
      </c>
      <c r="G98" s="13">
        <v>137.5558035714285</v>
      </c>
      <c r="H98" s="13">
        <v>135.7466063348416</v>
      </c>
      <c r="I98" s="13">
        <v>127.14276819071335</v>
      </c>
      <c r="J98" s="13">
        <v>118.94987468671675</v>
      </c>
      <c r="K98" s="13">
        <v>102.80047024016125</v>
      </c>
      <c r="L98" s="13">
        <v>96.652719665271903</v>
      </c>
      <c r="M98" s="13">
        <v>88.598059244126603</v>
      </c>
      <c r="N98" s="13">
        <v>91.265397536394104</v>
      </c>
      <c r="O98" s="13">
        <v>100.27427938381379</v>
      </c>
      <c r="P98" s="13">
        <v>110.7789985159653</v>
      </c>
      <c r="Q98" s="13">
        <v>114.37015898899301</v>
      </c>
      <c r="R98" s="13">
        <v>118.9903846153846</v>
      </c>
      <c r="S98" s="13">
        <v>129.96165943050835</v>
      </c>
      <c r="T98" s="14">
        <f t="shared" si="36"/>
        <v>169.39505541346966</v>
      </c>
      <c r="U98" s="14">
        <f t="shared" si="37"/>
        <v>171.0671717553665</v>
      </c>
      <c r="V98" s="14">
        <f t="shared" si="38"/>
        <v>172.64556360178469</v>
      </c>
      <c r="W98" s="14">
        <f t="shared" si="39"/>
        <v>165.05063563887092</v>
      </c>
      <c r="X98" s="14">
        <f t="shared" si="40"/>
        <v>150.30835691228819</v>
      </c>
      <c r="Y98" s="14">
        <f t="shared" si="41"/>
        <v>135.42307019970929</v>
      </c>
      <c r="Z98" s="14">
        <f t="shared" si="42"/>
        <v>117.45503696457172</v>
      </c>
      <c r="AA98" s="14">
        <f t="shared" si="43"/>
        <v>108.64876290655359</v>
      </c>
      <c r="AB98" s="14">
        <f t="shared" si="44"/>
        <v>96.546869515381118</v>
      </c>
      <c r="AC98" s="14">
        <f t="shared" si="45"/>
        <v>97.437103078133234</v>
      </c>
      <c r="AD98" s="14">
        <f t="shared" si="46"/>
        <v>105.50973511231874</v>
      </c>
      <c r="AE98" s="14">
        <f t="shared" si="47"/>
        <v>114.70223420279727</v>
      </c>
      <c r="AF98" s="14">
        <f t="shared" si="48"/>
        <v>118.28017978196486</v>
      </c>
      <c r="AG98" s="14">
        <f t="shared" si="49"/>
        <v>121.52530166588089</v>
      </c>
      <c r="AH98" s="13">
        <v>129.96165943050835</v>
      </c>
      <c r="AI98" s="14">
        <f t="shared" si="50"/>
        <v>169.53960660237294</v>
      </c>
      <c r="AJ98" s="14">
        <f t="shared" si="51"/>
        <v>-39.577947171864594</v>
      </c>
      <c r="AK98" s="14">
        <f t="shared" si="52"/>
        <v>96.546869515381118</v>
      </c>
      <c r="AL98" s="12">
        <f t="shared" si="53"/>
        <v>0.34609915456454898</v>
      </c>
    </row>
    <row r="99" spans="1:38" x14ac:dyDescent="0.25">
      <c r="A99" s="7" t="s">
        <v>317</v>
      </c>
      <c r="B99" s="7" t="s">
        <v>760</v>
      </c>
      <c r="C99" s="7" t="s">
        <v>761</v>
      </c>
      <c r="D99" s="7" t="s">
        <v>317</v>
      </c>
      <c r="E99" s="13">
        <v>138.1987577639751</v>
      </c>
      <c r="F99" s="13">
        <v>141.98608668604714</v>
      </c>
      <c r="G99" s="13">
        <v>143.8920884500144</v>
      </c>
      <c r="H99" s="13">
        <v>156.81217528800534</v>
      </c>
      <c r="I99" s="13">
        <v>144.65901472979326</v>
      </c>
      <c r="J99" s="13">
        <v>142.07463197535091</v>
      </c>
      <c r="K99" s="13">
        <v>125.7158486532183</v>
      </c>
      <c r="L99" s="13">
        <v>123.29848096271451</v>
      </c>
      <c r="M99" s="13">
        <v>111.11005892255891</v>
      </c>
      <c r="N99" s="13">
        <v>117.8936513629842</v>
      </c>
      <c r="O99" s="13">
        <v>122.2056631892697</v>
      </c>
      <c r="P99" s="13">
        <v>128.94468951476071</v>
      </c>
      <c r="Q99" s="13">
        <v>125.94819056591516</v>
      </c>
      <c r="R99" s="13">
        <v>136.0988954074185</v>
      </c>
      <c r="S99" s="13">
        <v>147.1162187000177</v>
      </c>
      <c r="T99" s="14">
        <f t="shared" si="36"/>
        <v>184.10477990818248</v>
      </c>
      <c r="U99" s="14">
        <f t="shared" si="37"/>
        <v>184.24367161717245</v>
      </c>
      <c r="V99" s="14">
        <f t="shared" si="38"/>
        <v>180.59820133572723</v>
      </c>
      <c r="W99" s="14">
        <f t="shared" si="39"/>
        <v>190.66369249303509</v>
      </c>
      <c r="X99" s="14">
        <f t="shared" si="40"/>
        <v>171.01608786722863</v>
      </c>
      <c r="Y99" s="14">
        <f t="shared" si="41"/>
        <v>161.75034156420494</v>
      </c>
      <c r="Z99" s="14">
        <f t="shared" si="42"/>
        <v>143.63708274972089</v>
      </c>
      <c r="AA99" s="14">
        <f t="shared" si="43"/>
        <v>138.60166036972421</v>
      </c>
      <c r="AB99" s="14">
        <f t="shared" si="44"/>
        <v>121.07859305455096</v>
      </c>
      <c r="AC99" s="14">
        <f t="shared" si="45"/>
        <v>125.8660584427062</v>
      </c>
      <c r="AD99" s="14">
        <f t="shared" si="46"/>
        <v>128.58618612427955</v>
      </c>
      <c r="AE99" s="14">
        <f t="shared" si="47"/>
        <v>133.51126273088229</v>
      </c>
      <c r="AF99" s="14">
        <f t="shared" si="48"/>
        <v>130.25403440055828</v>
      </c>
      <c r="AG99" s="14">
        <f t="shared" si="49"/>
        <v>138.99828439281529</v>
      </c>
      <c r="AH99" s="13">
        <v>147.1162187000177</v>
      </c>
      <c r="AI99" s="14">
        <f t="shared" si="50"/>
        <v>184.90258633852932</v>
      </c>
      <c r="AJ99" s="14">
        <f t="shared" si="51"/>
        <v>-37.786367638511621</v>
      </c>
      <c r="AK99" s="14">
        <f t="shared" si="52"/>
        <v>121.07859305455096</v>
      </c>
      <c r="AL99" s="12">
        <f t="shared" si="53"/>
        <v>0.21504730926081783</v>
      </c>
    </row>
    <row r="100" spans="1:38" x14ac:dyDescent="0.25">
      <c r="A100" s="7" t="s">
        <v>319</v>
      </c>
      <c r="B100" s="7" t="s">
        <v>640</v>
      </c>
      <c r="C100" s="7" t="s">
        <v>641</v>
      </c>
      <c r="D100" s="7" t="s">
        <v>319</v>
      </c>
      <c r="E100" s="13">
        <v>119.2434210526315</v>
      </c>
      <c r="F100" s="13">
        <v>124.8624862486248</v>
      </c>
      <c r="G100" s="13">
        <v>128.5288982405873</v>
      </c>
      <c r="H100" s="13">
        <v>131.30081300813001</v>
      </c>
      <c r="I100" s="13">
        <v>124.3878550440744</v>
      </c>
      <c r="J100" s="13">
        <v>111.3952239677119</v>
      </c>
      <c r="K100" s="13">
        <v>101.95916114790285</v>
      </c>
      <c r="L100" s="13">
        <v>102.68955978685125</v>
      </c>
      <c r="M100" s="13">
        <v>90.472440944881797</v>
      </c>
      <c r="N100" s="13">
        <v>92.160681510323457</v>
      </c>
      <c r="O100" s="13">
        <v>104.64657627669645</v>
      </c>
      <c r="P100" s="13">
        <v>107.2030651340996</v>
      </c>
      <c r="Q100" s="13">
        <v>114.9116064565718</v>
      </c>
      <c r="R100" s="13">
        <v>123.7649505980239</v>
      </c>
      <c r="S100" s="13">
        <v>130.64516129032251</v>
      </c>
      <c r="T100" s="14">
        <f t="shared" ref="T100:T106" si="54">($S$1/E$1)*E100</f>
        <v>158.85297482837518</v>
      </c>
      <c r="U100" s="14">
        <f t="shared" ref="U100:U106" si="55">($S$1/F$1)*F100</f>
        <v>162.02378310885607</v>
      </c>
      <c r="V100" s="14">
        <f t="shared" ref="V100:V106" si="56">($S$1/G$1)*G100</f>
        <v>161.31594232838071</v>
      </c>
      <c r="W100" s="14">
        <f t="shared" ref="W100:W106" si="57">($S$1/H$1)*H100</f>
        <v>159.64511549877395</v>
      </c>
      <c r="X100" s="14">
        <f t="shared" ref="X100:X106" si="58">($S$1/I$1)*I100</f>
        <v>147.05149476904592</v>
      </c>
      <c r="Y100" s="14">
        <f t="shared" ref="Y100:Y106" si="59">($S$1/J$1)*J100</f>
        <v>126.82218686672057</v>
      </c>
      <c r="Z100" s="14">
        <f t="shared" ref="Z100:Z106" si="60">($S$1/K$1)*K100</f>
        <v>116.49379631753006</v>
      </c>
      <c r="AA100" s="14">
        <f t="shared" ref="AA100:AA106" si="61">($S$1/L$1)*L100</f>
        <v>115.43486487394513</v>
      </c>
      <c r="AB100" s="14">
        <f t="shared" ref="AB100:AB106" si="62">($S$1/M$1)*M100</f>
        <v>98.589416350252407</v>
      </c>
      <c r="AC100" s="14">
        <f t="shared" ref="AC100:AC106" si="63">($S$1/N$1)*N100</f>
        <v>98.392929483394539</v>
      </c>
      <c r="AD100" s="14">
        <f t="shared" ref="AD100:AD106" si="64">($S$1/O$1)*O100</f>
        <v>110.11031553867809</v>
      </c>
      <c r="AE100" s="14">
        <f t="shared" ref="AE100:AE106" si="65">($S$1/P$1)*P100</f>
        <v>110.99965922238484</v>
      </c>
      <c r="AF100" s="14">
        <f t="shared" ref="AF100:AF106" si="66">($S$1/Q$1)*Q100</f>
        <v>118.84013794215132</v>
      </c>
      <c r="AG100" s="14">
        <f t="shared" ref="AG100:AG106" si="67">($S$1/R$1)*R100</f>
        <v>126.4015828312825</v>
      </c>
      <c r="AH100" s="13">
        <v>130.64516129032251</v>
      </c>
      <c r="AI100" s="14">
        <f t="shared" ref="AI100:AI106" si="68">AVERAGE(T100:W100)</f>
        <v>160.45945394109648</v>
      </c>
      <c r="AJ100" s="14">
        <f t="shared" ref="AJ100:AJ106" si="69">S100-AI100</f>
        <v>-29.814292650773979</v>
      </c>
      <c r="AK100" s="14">
        <f t="shared" ref="AK100:AK106" si="70">MIN(U100:AH100)</f>
        <v>98.392929483394539</v>
      </c>
      <c r="AL100" s="12">
        <f t="shared" ref="AL100:AL106" si="71">(AH100-AK100)/AK100</f>
        <v>0.32779013671273072</v>
      </c>
    </row>
    <row r="101" spans="1:38" x14ac:dyDescent="0.25">
      <c r="A101" s="7" t="s">
        <v>322</v>
      </c>
      <c r="B101" s="7" t="s">
        <v>630</v>
      </c>
      <c r="C101" s="7" t="s">
        <v>631</v>
      </c>
      <c r="D101" s="7" t="s">
        <v>322</v>
      </c>
      <c r="E101" s="13">
        <v>187.3031042901988</v>
      </c>
      <c r="F101" s="13">
        <v>203.5881513635176</v>
      </c>
      <c r="G101" s="13">
        <v>213.96396396396389</v>
      </c>
      <c r="H101" s="13">
        <v>191.55555555555554</v>
      </c>
      <c r="I101" s="13">
        <v>219.12435311326703</v>
      </c>
      <c r="J101" s="13">
        <v>178.60036760459059</v>
      </c>
      <c r="K101" s="13">
        <v>175.48382989559457</v>
      </c>
      <c r="L101" s="13">
        <v>169.35483870967741</v>
      </c>
      <c r="M101" s="13">
        <v>153.7348972629226</v>
      </c>
      <c r="N101" s="13">
        <v>154.79452054794521</v>
      </c>
      <c r="O101" s="13">
        <v>174.21586715867156</v>
      </c>
      <c r="P101" s="13">
        <v>204.741343701886</v>
      </c>
      <c r="Q101" s="13">
        <v>207.04419889502759</v>
      </c>
      <c r="R101" s="13">
        <v>214.86654862613938</v>
      </c>
      <c r="S101" s="13">
        <v>313.96648044692728</v>
      </c>
      <c r="T101" s="14">
        <f t="shared" si="54"/>
        <v>249.52030936746482</v>
      </c>
      <c r="U101" s="14">
        <f t="shared" si="55"/>
        <v>264.17960647022466</v>
      </c>
      <c r="V101" s="14">
        <f t="shared" si="56"/>
        <v>268.54504273859101</v>
      </c>
      <c r="W101" s="14">
        <f t="shared" si="57"/>
        <v>232.90723104056437</v>
      </c>
      <c r="X101" s="14">
        <f t="shared" si="58"/>
        <v>259.04911419357398</v>
      </c>
      <c r="Y101" s="14">
        <f t="shared" si="59"/>
        <v>203.33447331080961</v>
      </c>
      <c r="Z101" s="14">
        <f t="shared" si="60"/>
        <v>200.49966385289315</v>
      </c>
      <c r="AA101" s="14">
        <f t="shared" si="61"/>
        <v>190.37429864124871</v>
      </c>
      <c r="AB101" s="14">
        <f t="shared" si="62"/>
        <v>167.52763201173468</v>
      </c>
      <c r="AC101" s="14">
        <f t="shared" si="63"/>
        <v>165.26230161377183</v>
      </c>
      <c r="AD101" s="14">
        <f t="shared" si="64"/>
        <v>183.31191317682479</v>
      </c>
      <c r="AE101" s="14">
        <f t="shared" si="65"/>
        <v>211.99225368429938</v>
      </c>
      <c r="AF101" s="14">
        <f t="shared" si="66"/>
        <v>214.12250612044352</v>
      </c>
      <c r="AG101" s="14">
        <f t="shared" si="67"/>
        <v>219.44396788110049</v>
      </c>
      <c r="AH101" s="13">
        <v>313.96648044692728</v>
      </c>
      <c r="AI101" s="14">
        <f t="shared" si="68"/>
        <v>253.7880474042112</v>
      </c>
      <c r="AJ101" s="14">
        <f t="shared" si="69"/>
        <v>60.17843304271608</v>
      </c>
      <c r="AK101" s="14">
        <f t="shared" si="70"/>
        <v>165.26230161377183</v>
      </c>
      <c r="AL101" s="12">
        <f t="shared" si="71"/>
        <v>0.89980701818304742</v>
      </c>
    </row>
    <row r="102" spans="1:38" x14ac:dyDescent="0.25">
      <c r="A102" s="7" t="s">
        <v>784</v>
      </c>
      <c r="B102" s="7" t="s">
        <v>785</v>
      </c>
      <c r="C102" s="7" t="s">
        <v>786</v>
      </c>
      <c r="D102" s="7" t="s">
        <v>324</v>
      </c>
      <c r="E102" s="13">
        <v>120.4472843450479</v>
      </c>
      <c r="F102" s="13">
        <v>129.3386096256684</v>
      </c>
      <c r="G102" s="13">
        <v>141.21840570317559</v>
      </c>
      <c r="H102" s="13">
        <v>131.32382493686606</v>
      </c>
      <c r="I102" s="13">
        <v>128.75674196605885</v>
      </c>
      <c r="J102" s="13">
        <v>105.9790209790209</v>
      </c>
      <c r="K102" s="13">
        <v>89.989157932779094</v>
      </c>
      <c r="L102" s="13">
        <v>86.320266272189301</v>
      </c>
      <c r="M102" s="13">
        <v>78.465686274509807</v>
      </c>
      <c r="N102" s="13">
        <v>82.567158037518951</v>
      </c>
      <c r="O102" s="13">
        <v>89.9</v>
      </c>
      <c r="P102" s="13">
        <v>98.637879911045147</v>
      </c>
      <c r="Q102" s="13">
        <v>106.06060606060601</v>
      </c>
      <c r="R102" s="13">
        <v>116.10608020698569</v>
      </c>
      <c r="S102" s="13">
        <v>124.84904784022289</v>
      </c>
      <c r="T102" s="14">
        <f t="shared" si="54"/>
        <v>160.45673010140294</v>
      </c>
      <c r="U102" s="14">
        <f t="shared" si="55"/>
        <v>167.83208042056029</v>
      </c>
      <c r="V102" s="14">
        <f t="shared" si="56"/>
        <v>177.24247622100563</v>
      </c>
      <c r="W102" s="14">
        <f t="shared" si="57"/>
        <v>159.67309508196732</v>
      </c>
      <c r="X102" s="14">
        <f t="shared" si="58"/>
        <v>152.21639894821283</v>
      </c>
      <c r="Y102" s="14">
        <f t="shared" si="59"/>
        <v>120.65590178668018</v>
      </c>
      <c r="Z102" s="14">
        <f t="shared" si="60"/>
        <v>102.81742726188401</v>
      </c>
      <c r="AA102" s="14">
        <f t="shared" si="61"/>
        <v>97.033898029125737</v>
      </c>
      <c r="AB102" s="14">
        <f t="shared" si="62"/>
        <v>85.505443785238853</v>
      </c>
      <c r="AC102" s="14">
        <f t="shared" si="63"/>
        <v>88.150656280898644</v>
      </c>
      <c r="AD102" s="14">
        <f t="shared" si="64"/>
        <v>94.593800572637875</v>
      </c>
      <c r="AE102" s="14">
        <f t="shared" si="65"/>
        <v>102.13113816147687</v>
      </c>
      <c r="AF102" s="14">
        <f t="shared" si="66"/>
        <v>109.68654466800163</v>
      </c>
      <c r="AG102" s="14">
        <f t="shared" si="67"/>
        <v>118.57955134782041</v>
      </c>
      <c r="AH102" s="13">
        <v>124.84904784022289</v>
      </c>
      <c r="AI102" s="14">
        <f t="shared" si="68"/>
        <v>166.30109545623404</v>
      </c>
      <c r="AJ102" s="14">
        <f t="shared" si="69"/>
        <v>-41.452047616011143</v>
      </c>
      <c r="AK102" s="14">
        <f t="shared" si="70"/>
        <v>85.505443785238853</v>
      </c>
      <c r="AL102" s="12">
        <f t="shared" si="71"/>
        <v>0.46012981528757452</v>
      </c>
    </row>
    <row r="103" spans="1:38" x14ac:dyDescent="0.25">
      <c r="A103" s="7" t="s">
        <v>326</v>
      </c>
      <c r="B103" s="7" t="s">
        <v>712</v>
      </c>
      <c r="C103" s="7" t="s">
        <v>713</v>
      </c>
      <c r="D103" s="7" t="s">
        <v>326</v>
      </c>
      <c r="E103" s="13">
        <v>124.6240601503759</v>
      </c>
      <c r="F103" s="13">
        <v>133.71559633027519</v>
      </c>
      <c r="G103" s="13">
        <v>141.1026968501487</v>
      </c>
      <c r="H103" s="13">
        <v>140</v>
      </c>
      <c r="I103" s="13">
        <v>137.32920208237374</v>
      </c>
      <c r="J103" s="13">
        <v>121.6300940438871</v>
      </c>
      <c r="K103" s="13">
        <v>107.65815709162965</v>
      </c>
      <c r="L103" s="13">
        <v>104.12214888776064</v>
      </c>
      <c r="M103" s="13">
        <v>93.668393782383404</v>
      </c>
      <c r="N103" s="13">
        <v>94.68965615285461</v>
      </c>
      <c r="O103" s="13">
        <v>106.4791562029131</v>
      </c>
      <c r="P103" s="13">
        <v>111.1570247933884</v>
      </c>
      <c r="Q103" s="13">
        <v>117.0411985018726</v>
      </c>
      <c r="R103" s="13">
        <v>126.19727047146395</v>
      </c>
      <c r="S103" s="13">
        <v>136.9521912350597</v>
      </c>
      <c r="T103" s="14">
        <f t="shared" si="54"/>
        <v>166.02092186989205</v>
      </c>
      <c r="U103" s="14">
        <f t="shared" si="55"/>
        <v>173.51173622274777</v>
      </c>
      <c r="V103" s="14">
        <f t="shared" si="56"/>
        <v>177.09725064981282</v>
      </c>
      <c r="W103" s="14">
        <f t="shared" si="57"/>
        <v>170.22222222222223</v>
      </c>
      <c r="X103" s="14">
        <f t="shared" si="58"/>
        <v>162.3507731884107</v>
      </c>
      <c r="Y103" s="14">
        <f t="shared" si="59"/>
        <v>138.47446924584239</v>
      </c>
      <c r="Z103" s="14">
        <f t="shared" si="60"/>
        <v>123.00520407342444</v>
      </c>
      <c r="AA103" s="14">
        <f t="shared" si="61"/>
        <v>117.04525963682673</v>
      </c>
      <c r="AB103" s="14">
        <f t="shared" si="62"/>
        <v>102.07210258753626</v>
      </c>
      <c r="AC103" s="14">
        <f t="shared" si="63"/>
        <v>101.09292279496729</v>
      </c>
      <c r="AD103" s="14">
        <f t="shared" si="64"/>
        <v>112.03857694105804</v>
      </c>
      <c r="AE103" s="14">
        <f t="shared" si="65"/>
        <v>115.09364827214858</v>
      </c>
      <c r="AF103" s="14">
        <f t="shared" si="66"/>
        <v>121.0425352475941</v>
      </c>
      <c r="AG103" s="14">
        <f t="shared" si="67"/>
        <v>128.88571974136272</v>
      </c>
      <c r="AH103" s="13">
        <v>136.9521912350597</v>
      </c>
      <c r="AI103" s="14">
        <f t="shared" si="68"/>
        <v>171.71303274116872</v>
      </c>
      <c r="AJ103" s="14">
        <f t="shared" si="69"/>
        <v>-34.760841506109017</v>
      </c>
      <c r="AK103" s="14">
        <f t="shared" si="70"/>
        <v>101.09292279496729</v>
      </c>
      <c r="AL103" s="12">
        <f t="shared" si="71"/>
        <v>0.35471591332679908</v>
      </c>
    </row>
    <row r="104" spans="1:38" x14ac:dyDescent="0.25">
      <c r="A104" s="7" t="s">
        <v>329</v>
      </c>
      <c r="B104" s="7" t="s">
        <v>648</v>
      </c>
      <c r="C104" s="7" t="s">
        <v>649</v>
      </c>
      <c r="D104" s="7" t="s">
        <v>329</v>
      </c>
      <c r="E104" s="13">
        <v>125</v>
      </c>
      <c r="F104" s="13">
        <v>131.48586456278761</v>
      </c>
      <c r="G104" s="13">
        <v>133.46464019851109</v>
      </c>
      <c r="H104" s="13">
        <v>133.09875266808962</v>
      </c>
      <c r="I104" s="13">
        <v>127.5862068965517</v>
      </c>
      <c r="J104" s="13">
        <v>118.5294117647058</v>
      </c>
      <c r="K104" s="13">
        <v>105.8333333333333</v>
      </c>
      <c r="L104" s="13">
        <v>101.7285531370038</v>
      </c>
      <c r="M104" s="13">
        <v>94.739130434782595</v>
      </c>
      <c r="N104" s="13">
        <v>100.89513387165314</v>
      </c>
      <c r="O104" s="13">
        <v>110.6666666666666</v>
      </c>
      <c r="P104" s="13">
        <v>117.59023354564749</v>
      </c>
      <c r="Q104" s="13">
        <v>119.1786621507197</v>
      </c>
      <c r="R104" s="13">
        <v>124.71825694966191</v>
      </c>
      <c r="S104" s="13">
        <v>131.48711937157339</v>
      </c>
      <c r="T104" s="14">
        <f t="shared" si="54"/>
        <v>166.52173913043478</v>
      </c>
      <c r="U104" s="14">
        <f t="shared" si="55"/>
        <v>170.61839662059555</v>
      </c>
      <c r="V104" s="14">
        <f t="shared" si="56"/>
        <v>167.51076602897612</v>
      </c>
      <c r="W104" s="14">
        <f t="shared" si="57"/>
        <v>161.83118181548676</v>
      </c>
      <c r="X104" s="14">
        <f t="shared" si="58"/>
        <v>150.83259076541538</v>
      </c>
      <c r="Y104" s="14">
        <f t="shared" si="59"/>
        <v>134.94437797784835</v>
      </c>
      <c r="Z104" s="14">
        <f t="shared" si="60"/>
        <v>120.92024530345188</v>
      </c>
      <c r="AA104" s="14">
        <f t="shared" si="61"/>
        <v>114.35458297383411</v>
      </c>
      <c r="AB104" s="14">
        <f t="shared" si="62"/>
        <v>103.23890322342461</v>
      </c>
      <c r="AC104" s="14">
        <f t="shared" si="63"/>
        <v>107.71803799149637</v>
      </c>
      <c r="AD104" s="14">
        <f t="shared" si="64"/>
        <v>116.44472298893494</v>
      </c>
      <c r="AE104" s="14">
        <f t="shared" si="65"/>
        <v>121.75468896453904</v>
      </c>
      <c r="AF104" s="14">
        <f t="shared" si="66"/>
        <v>123.25307326640879</v>
      </c>
      <c r="AG104" s="14">
        <f t="shared" si="67"/>
        <v>127.37519798798004</v>
      </c>
      <c r="AH104" s="13">
        <v>131.48711937157339</v>
      </c>
      <c r="AI104" s="14">
        <f t="shared" si="68"/>
        <v>166.62052089887331</v>
      </c>
      <c r="AJ104" s="14">
        <f t="shared" si="69"/>
        <v>-35.133401527299924</v>
      </c>
      <c r="AK104" s="14">
        <f t="shared" si="70"/>
        <v>103.23890322342461</v>
      </c>
      <c r="AL104" s="12">
        <f t="shared" si="71"/>
        <v>0.27361987841943025</v>
      </c>
    </row>
    <row r="105" spans="1:38" x14ac:dyDescent="0.25">
      <c r="A105" s="7" t="s">
        <v>333</v>
      </c>
      <c r="B105" s="7" t="s">
        <v>694</v>
      </c>
      <c r="C105" s="7" t="s">
        <v>695</v>
      </c>
      <c r="D105" s="7" t="s">
        <v>333</v>
      </c>
      <c r="E105" s="13">
        <v>118.94294307865346</v>
      </c>
      <c r="F105" s="13">
        <v>121.9135802469135</v>
      </c>
      <c r="G105" s="13">
        <v>127.19024005463875</v>
      </c>
      <c r="H105" s="13">
        <v>130.55772994129154</v>
      </c>
      <c r="I105" s="13">
        <v>121.10606060606059</v>
      </c>
      <c r="J105" s="13">
        <v>101.9754404698344</v>
      </c>
      <c r="K105" s="13">
        <v>92.303596734991103</v>
      </c>
      <c r="L105" s="13">
        <v>83.249327956989191</v>
      </c>
      <c r="M105" s="13">
        <v>81.466395112016201</v>
      </c>
      <c r="N105" s="13">
        <v>80.9743634216793</v>
      </c>
      <c r="O105" s="13">
        <v>96.893491124260294</v>
      </c>
      <c r="P105" s="13">
        <v>100.6585136406396</v>
      </c>
      <c r="Q105" s="13">
        <v>107.69230769230759</v>
      </c>
      <c r="R105" s="13">
        <v>117.461430575035</v>
      </c>
      <c r="S105" s="13">
        <v>118.7492648356172</v>
      </c>
      <c r="T105" s="14">
        <f t="shared" si="54"/>
        <v>158.45268590999746</v>
      </c>
      <c r="U105" s="14">
        <f t="shared" si="55"/>
        <v>158.19723022828711</v>
      </c>
      <c r="V105" s="14">
        <f t="shared" si="56"/>
        <v>159.63579949919634</v>
      </c>
      <c r="W105" s="14">
        <f t="shared" si="57"/>
        <v>158.74162084925291</v>
      </c>
      <c r="X105" s="14">
        <f t="shared" si="58"/>
        <v>143.17175283231362</v>
      </c>
      <c r="Y105" s="14">
        <f t="shared" si="59"/>
        <v>116.09787122318689</v>
      </c>
      <c r="Z105" s="14">
        <f t="shared" si="60"/>
        <v>105.46179741341129</v>
      </c>
      <c r="AA105" s="14">
        <f t="shared" si="61"/>
        <v>93.581810492796308</v>
      </c>
      <c r="AB105" s="14">
        <f t="shared" si="62"/>
        <v>88.775369188346218</v>
      </c>
      <c r="AC105" s="14">
        <f t="shared" si="63"/>
        <v>86.450150970504581</v>
      </c>
      <c r="AD105" s="14">
        <f t="shared" si="64"/>
        <v>101.95243132586135</v>
      </c>
      <c r="AE105" s="14">
        <f t="shared" si="65"/>
        <v>104.2233325881724</v>
      </c>
      <c r="AF105" s="14">
        <f t="shared" si="66"/>
        <v>111.37402997058622</v>
      </c>
      <c r="AG105" s="14">
        <f t="shared" si="67"/>
        <v>119.9637754838508</v>
      </c>
      <c r="AH105" s="13">
        <v>118.7492648356172</v>
      </c>
      <c r="AI105" s="14">
        <f t="shared" si="68"/>
        <v>158.75683412168343</v>
      </c>
      <c r="AJ105" s="14">
        <f t="shared" si="69"/>
        <v>-40.007569286066229</v>
      </c>
      <c r="AK105" s="14">
        <f t="shared" si="70"/>
        <v>86.450150970504581</v>
      </c>
      <c r="AL105" s="12">
        <f t="shared" si="71"/>
        <v>0.37361547091031178</v>
      </c>
    </row>
    <row r="106" spans="1:38" x14ac:dyDescent="0.25">
      <c r="A106" s="7" t="s">
        <v>335</v>
      </c>
      <c r="B106" s="7" t="s">
        <v>812</v>
      </c>
      <c r="C106" s="7" t="s">
        <v>813</v>
      </c>
      <c r="D106" s="7" t="s">
        <v>335</v>
      </c>
      <c r="E106" s="13">
        <v>130.14152657544724</v>
      </c>
      <c r="F106" s="13">
        <v>142.92412788348884</v>
      </c>
      <c r="G106" s="13">
        <v>140.88144453073656</v>
      </c>
      <c r="H106" s="13">
        <v>130.3779069767441</v>
      </c>
      <c r="I106" s="13">
        <v>119.08702828179565</v>
      </c>
      <c r="J106" s="13">
        <v>100.42648462503035</v>
      </c>
      <c r="K106" s="13">
        <v>78.762755102040799</v>
      </c>
      <c r="L106" s="13">
        <v>78.828828828828804</v>
      </c>
      <c r="M106" s="13">
        <v>67.368421052631504</v>
      </c>
      <c r="N106" s="13">
        <v>77.700819934661411</v>
      </c>
      <c r="O106" s="13">
        <v>84.683190215977049</v>
      </c>
      <c r="P106" s="13">
        <v>90.909090909090907</v>
      </c>
      <c r="Q106" s="13">
        <v>100.1838235294117</v>
      </c>
      <c r="R106" s="13">
        <v>107.0081549439347</v>
      </c>
      <c r="S106" s="13">
        <v>112.16191237739631</v>
      </c>
      <c r="T106" s="14">
        <f t="shared" si="54"/>
        <v>173.37114670746536</v>
      </c>
      <c r="U106" s="14">
        <f t="shared" si="55"/>
        <v>185.46089056008884</v>
      </c>
      <c r="V106" s="14">
        <f t="shared" si="56"/>
        <v>176.81955803058958</v>
      </c>
      <c r="W106" s="14">
        <f t="shared" si="57"/>
        <v>158.52297895902538</v>
      </c>
      <c r="X106" s="14">
        <f t="shared" si="58"/>
        <v>140.78485001800769</v>
      </c>
      <c r="Y106" s="14">
        <f t="shared" si="59"/>
        <v>114.33440273144099</v>
      </c>
      <c r="Z106" s="14">
        <f t="shared" si="60"/>
        <v>89.990661427223458</v>
      </c>
      <c r="AA106" s="14">
        <f t="shared" si="61"/>
        <v>88.612661529710337</v>
      </c>
      <c r="AB106" s="14">
        <f t="shared" si="62"/>
        <v>73.41255793091031</v>
      </c>
      <c r="AC106" s="14">
        <f t="shared" si="63"/>
        <v>82.955238300583659</v>
      </c>
      <c r="AD106" s="14">
        <f t="shared" si="64"/>
        <v>89.104614095048845</v>
      </c>
      <c r="AE106" s="14">
        <f t="shared" si="65"/>
        <v>94.128634274619685</v>
      </c>
      <c r="AF106" s="14">
        <f t="shared" si="66"/>
        <v>103.60885009737443</v>
      </c>
      <c r="AG106" s="14">
        <f t="shared" si="67"/>
        <v>109.28780802167134</v>
      </c>
      <c r="AH106" s="13">
        <v>112.16191237739631</v>
      </c>
      <c r="AI106" s="14">
        <f t="shared" si="68"/>
        <v>173.5436435642923</v>
      </c>
      <c r="AJ106" s="14">
        <f t="shared" si="69"/>
        <v>-61.381731186895991</v>
      </c>
      <c r="AK106" s="14">
        <f t="shared" si="70"/>
        <v>73.41255793091031</v>
      </c>
      <c r="AL106" s="12">
        <f t="shared" si="71"/>
        <v>0.52783005440232189</v>
      </c>
    </row>
  </sheetData>
  <sortState xmlns:xlrd2="http://schemas.microsoft.com/office/spreadsheetml/2017/richdata2" ref="A4:AL106">
    <sortCondition ref="A4:A1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1388-7F2D-4A60-85D5-F42D0E95B220}">
  <dimension ref="A4:D20"/>
  <sheetViews>
    <sheetView workbookViewId="0">
      <selection activeCell="A4" sqref="A4:D20"/>
    </sheetView>
  </sheetViews>
  <sheetFormatPr defaultRowHeight="12.5" x14ac:dyDescent="0.25"/>
  <cols>
    <col min="1" max="1" width="17.36328125" bestFit="1" customWidth="1"/>
  </cols>
  <sheetData>
    <row r="4" spans="1:4" ht="13" x14ac:dyDescent="0.3">
      <c r="A4" s="30" t="s">
        <v>914</v>
      </c>
      <c r="B4" s="30" t="s">
        <v>912</v>
      </c>
      <c r="C4" s="30">
        <v>2017</v>
      </c>
      <c r="D4" s="30" t="s">
        <v>913</v>
      </c>
    </row>
    <row r="5" spans="1:4" ht="13.25" x14ac:dyDescent="0.25">
      <c r="A5" s="7" t="s">
        <v>79</v>
      </c>
      <c r="B5" s="44">
        <v>80.973263874278871</v>
      </c>
      <c r="C5" s="45">
        <v>155.12329670762441</v>
      </c>
      <c r="D5" s="12">
        <v>0.91573476584163316</v>
      </c>
    </row>
    <row r="6" spans="1:4" ht="13.25" x14ac:dyDescent="0.25">
      <c r="A6" s="7" t="s">
        <v>322</v>
      </c>
      <c r="B6" s="44">
        <v>165.26230161377183</v>
      </c>
      <c r="C6" s="45">
        <v>313.96648044692728</v>
      </c>
      <c r="D6" s="12">
        <v>0.89980701818304742</v>
      </c>
    </row>
    <row r="7" spans="1:4" ht="13.25" x14ac:dyDescent="0.25">
      <c r="A7" s="7" t="s">
        <v>44</v>
      </c>
      <c r="B7" s="46">
        <v>56.374426114172287</v>
      </c>
      <c r="C7" s="47">
        <v>106.96844518517796</v>
      </c>
      <c r="D7" s="43">
        <v>0.89746401974079781</v>
      </c>
    </row>
    <row r="8" spans="1:4" ht="13.25" x14ac:dyDescent="0.25">
      <c r="A8" s="7" t="s">
        <v>261</v>
      </c>
      <c r="B8" s="46">
        <v>77.476425921086062</v>
      </c>
      <c r="C8" s="47">
        <v>139.21580601457555</v>
      </c>
      <c r="D8" s="43">
        <v>0.79687955864632154</v>
      </c>
    </row>
    <row r="9" spans="1:4" ht="13.25" x14ac:dyDescent="0.25">
      <c r="A9" s="7" t="s">
        <v>242</v>
      </c>
      <c r="B9" s="46">
        <v>74.233411804931166</v>
      </c>
      <c r="C9" s="47">
        <v>125.78286737698446</v>
      </c>
      <c r="D9" s="43">
        <v>0.69442390318141045</v>
      </c>
    </row>
    <row r="10" spans="1:4" ht="13.25" x14ac:dyDescent="0.25">
      <c r="A10" s="7" t="s">
        <v>77</v>
      </c>
      <c r="B10" s="46">
        <v>73.189991873750429</v>
      </c>
      <c r="C10" s="47">
        <v>123.6881559220389</v>
      </c>
      <c r="D10" s="43">
        <v>0.68995996249590552</v>
      </c>
    </row>
    <row r="11" spans="1:4" ht="13.25" x14ac:dyDescent="0.25">
      <c r="A11" s="7" t="s">
        <v>70</v>
      </c>
      <c r="B11" s="46">
        <v>71.599169087046974</v>
      </c>
      <c r="C11" s="47">
        <v>118.3252427184466</v>
      </c>
      <c r="D11" s="43">
        <v>0.65260636718552167</v>
      </c>
    </row>
    <row r="12" spans="1:4" ht="13.25" x14ac:dyDescent="0.25">
      <c r="A12" s="7" t="s">
        <v>154</v>
      </c>
      <c r="B12" s="46">
        <v>74.886886034921559</v>
      </c>
      <c r="C12" s="47">
        <v>121.89194288324425</v>
      </c>
      <c r="D12" s="43">
        <v>0.62768075075792451</v>
      </c>
    </row>
    <row r="13" spans="1:4" ht="13.25" x14ac:dyDescent="0.25">
      <c r="A13" s="7" t="s">
        <v>138</v>
      </c>
      <c r="B13" s="46">
        <v>74.562697446076683</v>
      </c>
      <c r="C13" s="47">
        <v>121.2305084745762</v>
      </c>
      <c r="D13" s="43">
        <v>0.62588683922345234</v>
      </c>
    </row>
    <row r="14" spans="1:4" ht="13.25" x14ac:dyDescent="0.25">
      <c r="A14" s="7" t="s">
        <v>296</v>
      </c>
      <c r="B14" s="46">
        <v>70.134665808071858</v>
      </c>
      <c r="C14" s="47">
        <v>113.78767847699625</v>
      </c>
      <c r="D14" s="43">
        <v>0.62241706246072004</v>
      </c>
    </row>
    <row r="15" spans="1:4" ht="13.25" x14ac:dyDescent="0.25">
      <c r="A15" s="7" t="s">
        <v>26</v>
      </c>
      <c r="B15" s="46">
        <v>71.126891391266483</v>
      </c>
      <c r="C15" s="47">
        <v>115.2663934426229</v>
      </c>
      <c r="D15" s="43">
        <v>0.62057403589518056</v>
      </c>
    </row>
    <row r="16" spans="1:4" ht="13.25" x14ac:dyDescent="0.25">
      <c r="A16" s="7" t="s">
        <v>300</v>
      </c>
      <c r="B16" s="46">
        <v>76.638359148678447</v>
      </c>
      <c r="C16" s="47">
        <v>122.29729729729721</v>
      </c>
      <c r="D16" s="43">
        <v>0.59577134291250156</v>
      </c>
    </row>
    <row r="17" spans="1:4" ht="13.25" x14ac:dyDescent="0.25">
      <c r="A17" s="7" t="s">
        <v>339</v>
      </c>
      <c r="B17" s="46">
        <v>112.83384119322547</v>
      </c>
      <c r="C17" s="47">
        <v>179.90230596335491</v>
      </c>
      <c r="D17" s="43">
        <v>0.59440026202135732</v>
      </c>
    </row>
    <row r="18" spans="1:4" ht="13.25" x14ac:dyDescent="0.25">
      <c r="A18" s="7" t="s">
        <v>206</v>
      </c>
      <c r="B18" s="46">
        <v>70.492435969194688</v>
      </c>
      <c r="C18" s="47">
        <v>112.0495495495495</v>
      </c>
      <c r="D18" s="43">
        <v>0.58952585492314857</v>
      </c>
    </row>
    <row r="19" spans="1:4" ht="13.25" x14ac:dyDescent="0.25">
      <c r="A19" s="7" t="s">
        <v>73</v>
      </c>
      <c r="B19" s="46">
        <v>73.431108947907745</v>
      </c>
      <c r="C19" s="47">
        <v>116.47242475954076</v>
      </c>
      <c r="D19" s="43">
        <v>0.58614552372028939</v>
      </c>
    </row>
    <row r="20" spans="1:4" ht="13.25" x14ac:dyDescent="0.25">
      <c r="A20" s="7" t="s">
        <v>45</v>
      </c>
      <c r="B20" s="46">
        <v>75.370193392330847</v>
      </c>
      <c r="C20" s="47">
        <v>117.8370066632496</v>
      </c>
      <c r="D20" s="43">
        <v>0.56344307158484586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0182-18BD-4EA1-95AD-8667DE4B841F}">
  <dimension ref="A1:S104"/>
  <sheetViews>
    <sheetView workbookViewId="0"/>
  </sheetViews>
  <sheetFormatPr defaultRowHeight="12.5" x14ac:dyDescent="0.25"/>
  <cols>
    <col min="1" max="1" width="17" bestFit="1" customWidth="1"/>
    <col min="2" max="2" width="15.6328125" bestFit="1" customWidth="1"/>
    <col min="3" max="3" width="21.08984375" bestFit="1" customWidth="1"/>
    <col min="4" max="4" width="17" bestFit="1" customWidth="1"/>
  </cols>
  <sheetData>
    <row r="1" spans="1:19" ht="25" x14ac:dyDescent="0.25">
      <c r="A1" s="10" t="s">
        <v>617</v>
      </c>
      <c r="B1" s="10" t="s">
        <v>618</v>
      </c>
      <c r="C1" s="10" t="s">
        <v>619</v>
      </c>
      <c r="D1" s="11" t="s">
        <v>620</v>
      </c>
      <c r="E1" s="11" t="s">
        <v>867</v>
      </c>
      <c r="F1" s="11" t="s">
        <v>868</v>
      </c>
      <c r="G1" s="11" t="s">
        <v>869</v>
      </c>
      <c r="H1" s="11" t="s">
        <v>870</v>
      </c>
      <c r="I1" s="11" t="s">
        <v>871</v>
      </c>
      <c r="J1" s="11" t="s">
        <v>872</v>
      </c>
      <c r="K1" s="11" t="s">
        <v>873</v>
      </c>
      <c r="L1" s="11" t="s">
        <v>874</v>
      </c>
      <c r="M1" s="11" t="s">
        <v>875</v>
      </c>
      <c r="N1" s="11" t="s">
        <v>876</v>
      </c>
      <c r="O1" s="11" t="s">
        <v>877</v>
      </c>
      <c r="P1" s="11" t="s">
        <v>878</v>
      </c>
      <c r="Q1" s="11" t="s">
        <v>879</v>
      </c>
      <c r="R1" s="11" t="s">
        <v>880</v>
      </c>
      <c r="S1" s="11" t="s">
        <v>881</v>
      </c>
    </row>
    <row r="2" spans="1:19" x14ac:dyDescent="0.25">
      <c r="A2" s="7" t="s">
        <v>20</v>
      </c>
      <c r="B2" s="7" t="s">
        <v>758</v>
      </c>
      <c r="C2" s="7" t="s">
        <v>759</v>
      </c>
      <c r="D2" s="7" t="s">
        <v>20</v>
      </c>
      <c r="E2">
        <v>0</v>
      </c>
      <c r="F2">
        <v>0</v>
      </c>
      <c r="G2">
        <v>89</v>
      </c>
      <c r="H2">
        <v>94</v>
      </c>
      <c r="I2">
        <v>96.5</v>
      </c>
      <c r="J2">
        <v>120.5</v>
      </c>
      <c r="K2">
        <v>91</v>
      </c>
      <c r="L2">
        <v>98</v>
      </c>
      <c r="M2">
        <v>85</v>
      </c>
      <c r="N2">
        <v>50</v>
      </c>
      <c r="O2">
        <v>47</v>
      </c>
      <c r="P2">
        <v>42</v>
      </c>
      <c r="Q2">
        <v>38</v>
      </c>
      <c r="R2">
        <v>28</v>
      </c>
      <c r="S2">
        <v>26</v>
      </c>
    </row>
    <row r="3" spans="1:19" x14ac:dyDescent="0.25">
      <c r="A3" s="7" t="s">
        <v>22</v>
      </c>
      <c r="B3" s="7" t="s">
        <v>672</v>
      </c>
      <c r="C3" s="7" t="s">
        <v>673</v>
      </c>
      <c r="D3" s="7" t="s">
        <v>22</v>
      </c>
      <c r="E3">
        <v>11</v>
      </c>
      <c r="F3">
        <v>0</v>
      </c>
      <c r="G3">
        <v>75.5</v>
      </c>
      <c r="H3">
        <v>80</v>
      </c>
      <c r="I3">
        <v>110</v>
      </c>
      <c r="J3">
        <v>131</v>
      </c>
      <c r="K3">
        <v>119</v>
      </c>
      <c r="L3">
        <v>105</v>
      </c>
      <c r="M3">
        <v>117</v>
      </c>
      <c r="N3">
        <v>69</v>
      </c>
      <c r="O3">
        <v>39</v>
      </c>
      <c r="P3">
        <v>71</v>
      </c>
      <c r="Q3">
        <v>36.5</v>
      </c>
      <c r="R3">
        <v>30</v>
      </c>
      <c r="S3">
        <v>30</v>
      </c>
    </row>
    <row r="4" spans="1:19" x14ac:dyDescent="0.25">
      <c r="A4" s="7" t="s">
        <v>24</v>
      </c>
      <c r="B4" s="7" t="s">
        <v>764</v>
      </c>
      <c r="C4" s="7" t="s">
        <v>765</v>
      </c>
      <c r="D4" s="7" t="s">
        <v>24</v>
      </c>
      <c r="E4">
        <v>100</v>
      </c>
      <c r="F4">
        <v>0</v>
      </c>
      <c r="G4">
        <v>0</v>
      </c>
      <c r="H4">
        <v>76</v>
      </c>
      <c r="I4">
        <v>125</v>
      </c>
      <c r="J4">
        <v>159</v>
      </c>
      <c r="K4">
        <v>165</v>
      </c>
      <c r="L4">
        <v>97.5</v>
      </c>
      <c r="M4">
        <v>136</v>
      </c>
      <c r="N4">
        <v>152</v>
      </c>
      <c r="O4">
        <v>72.5</v>
      </c>
      <c r="P4">
        <v>60</v>
      </c>
      <c r="Q4">
        <v>89.5</v>
      </c>
      <c r="R4">
        <v>50</v>
      </c>
      <c r="S4">
        <v>49</v>
      </c>
    </row>
    <row r="5" spans="1:19" x14ac:dyDescent="0.25">
      <c r="A5" s="7" t="s">
        <v>26</v>
      </c>
      <c r="B5" s="7" t="s">
        <v>636</v>
      </c>
      <c r="C5" s="7" t="s">
        <v>637</v>
      </c>
      <c r="D5" s="7" t="s">
        <v>26</v>
      </c>
      <c r="E5">
        <v>0</v>
      </c>
      <c r="F5">
        <v>0</v>
      </c>
      <c r="G5">
        <v>66</v>
      </c>
      <c r="H5">
        <v>78.5</v>
      </c>
      <c r="I5">
        <v>82.5</v>
      </c>
      <c r="J5">
        <v>149</v>
      </c>
      <c r="K5">
        <v>82.5</v>
      </c>
      <c r="L5">
        <v>52.5</v>
      </c>
      <c r="M5">
        <v>98.5</v>
      </c>
      <c r="N5">
        <v>70</v>
      </c>
      <c r="O5">
        <v>51</v>
      </c>
      <c r="P5">
        <v>37.5</v>
      </c>
      <c r="Q5">
        <v>32</v>
      </c>
      <c r="R5">
        <v>29</v>
      </c>
      <c r="S5">
        <v>26</v>
      </c>
    </row>
    <row r="6" spans="1:19" x14ac:dyDescent="0.25">
      <c r="A6" s="7" t="s">
        <v>27</v>
      </c>
      <c r="B6" s="7" t="s">
        <v>700</v>
      </c>
      <c r="C6" s="7" t="s">
        <v>701</v>
      </c>
      <c r="D6" s="7" t="s">
        <v>27</v>
      </c>
      <c r="E6">
        <v>17</v>
      </c>
      <c r="F6">
        <v>30</v>
      </c>
      <c r="G6">
        <v>33.5</v>
      </c>
      <c r="H6">
        <v>91.5</v>
      </c>
      <c r="I6">
        <v>90</v>
      </c>
      <c r="J6">
        <v>108</v>
      </c>
      <c r="K6">
        <v>88</v>
      </c>
      <c r="L6">
        <v>79.5</v>
      </c>
      <c r="M6">
        <v>94</v>
      </c>
      <c r="N6">
        <v>55</v>
      </c>
      <c r="O6">
        <v>40</v>
      </c>
      <c r="P6">
        <v>42</v>
      </c>
      <c r="Q6">
        <v>36</v>
      </c>
      <c r="R6">
        <v>28</v>
      </c>
      <c r="S6">
        <v>20</v>
      </c>
    </row>
    <row r="7" spans="1:19" x14ac:dyDescent="0.25">
      <c r="A7" s="7" t="s">
        <v>32</v>
      </c>
      <c r="B7" s="7" t="s">
        <v>804</v>
      </c>
      <c r="C7" s="7" t="s">
        <v>805</v>
      </c>
      <c r="D7" s="7" t="s">
        <v>32</v>
      </c>
      <c r="E7">
        <v>0</v>
      </c>
      <c r="F7">
        <v>1</v>
      </c>
      <c r="G7">
        <v>0</v>
      </c>
      <c r="H7">
        <v>121</v>
      </c>
      <c r="I7">
        <v>171</v>
      </c>
      <c r="J7">
        <v>124</v>
      </c>
      <c r="K7">
        <v>107</v>
      </c>
      <c r="L7">
        <v>97</v>
      </c>
      <c r="M7">
        <v>81</v>
      </c>
      <c r="N7">
        <v>77</v>
      </c>
      <c r="O7">
        <v>66.5</v>
      </c>
      <c r="P7">
        <v>67</v>
      </c>
      <c r="Q7">
        <v>49</v>
      </c>
      <c r="R7">
        <v>46</v>
      </c>
      <c r="S7">
        <v>32</v>
      </c>
    </row>
    <row r="8" spans="1:19" x14ac:dyDescent="0.25">
      <c r="A8" s="7" t="s">
        <v>33</v>
      </c>
      <c r="B8" s="7" t="s">
        <v>820</v>
      </c>
      <c r="C8" s="7" t="s">
        <v>821</v>
      </c>
      <c r="D8" s="7" t="s">
        <v>33</v>
      </c>
      <c r="E8">
        <v>0</v>
      </c>
      <c r="F8">
        <v>50.5</v>
      </c>
      <c r="G8">
        <v>0</v>
      </c>
      <c r="H8">
        <v>75.5</v>
      </c>
      <c r="I8">
        <v>143</v>
      </c>
      <c r="J8">
        <v>143.5</v>
      </c>
      <c r="K8">
        <v>137</v>
      </c>
      <c r="L8">
        <v>76</v>
      </c>
      <c r="M8">
        <v>83</v>
      </c>
      <c r="N8">
        <v>61</v>
      </c>
      <c r="O8">
        <v>49.5</v>
      </c>
      <c r="P8">
        <v>56</v>
      </c>
      <c r="Q8">
        <v>41.5</v>
      </c>
      <c r="R8">
        <v>49</v>
      </c>
      <c r="S8">
        <v>32</v>
      </c>
    </row>
    <row r="9" spans="1:19" x14ac:dyDescent="0.25">
      <c r="A9" s="7" t="s">
        <v>36</v>
      </c>
      <c r="B9" s="7" t="s">
        <v>773</v>
      </c>
      <c r="C9" s="7" t="s">
        <v>774</v>
      </c>
      <c r="D9" s="7" t="s">
        <v>36</v>
      </c>
      <c r="E9">
        <v>0</v>
      </c>
      <c r="F9">
        <v>0</v>
      </c>
      <c r="G9">
        <v>18.5</v>
      </c>
      <c r="H9">
        <v>91</v>
      </c>
      <c r="I9">
        <v>110</v>
      </c>
      <c r="J9">
        <v>132</v>
      </c>
      <c r="K9">
        <v>80</v>
      </c>
      <c r="L9">
        <v>66.5</v>
      </c>
      <c r="M9">
        <v>98.5</v>
      </c>
      <c r="N9">
        <v>50</v>
      </c>
      <c r="O9">
        <v>45</v>
      </c>
      <c r="P9">
        <v>46.5</v>
      </c>
      <c r="Q9">
        <v>39</v>
      </c>
      <c r="R9">
        <v>27</v>
      </c>
      <c r="S9">
        <v>26</v>
      </c>
    </row>
    <row r="10" spans="1:19" x14ac:dyDescent="0.25">
      <c r="A10" s="7" t="s">
        <v>38</v>
      </c>
      <c r="B10" s="7" t="s">
        <v>690</v>
      </c>
      <c r="C10" s="7" t="s">
        <v>691</v>
      </c>
      <c r="D10" s="7" t="s">
        <v>38</v>
      </c>
      <c r="E10">
        <v>30.5</v>
      </c>
      <c r="F10">
        <v>0</v>
      </c>
      <c r="G10">
        <v>0</v>
      </c>
      <c r="H10">
        <v>62.5</v>
      </c>
      <c r="I10">
        <v>91</v>
      </c>
      <c r="J10">
        <v>111</v>
      </c>
      <c r="K10">
        <v>89</v>
      </c>
      <c r="L10">
        <v>89</v>
      </c>
      <c r="M10">
        <v>93</v>
      </c>
      <c r="N10">
        <v>53</v>
      </c>
      <c r="O10">
        <v>37</v>
      </c>
      <c r="P10">
        <v>37.5</v>
      </c>
      <c r="Q10">
        <v>33</v>
      </c>
      <c r="R10">
        <v>29</v>
      </c>
      <c r="S10">
        <v>26</v>
      </c>
    </row>
    <row r="11" spans="1:19" x14ac:dyDescent="0.25">
      <c r="A11" s="7" t="s">
        <v>39</v>
      </c>
      <c r="B11" s="7" t="s">
        <v>682</v>
      </c>
      <c r="C11" s="7" t="s">
        <v>683</v>
      </c>
      <c r="D11" s="7" t="s">
        <v>39</v>
      </c>
      <c r="E11">
        <v>45</v>
      </c>
      <c r="F11">
        <v>0</v>
      </c>
      <c r="G11">
        <v>42</v>
      </c>
      <c r="H11">
        <v>71</v>
      </c>
      <c r="I11">
        <v>77</v>
      </c>
      <c r="J11">
        <v>93</v>
      </c>
      <c r="K11">
        <v>77</v>
      </c>
      <c r="L11">
        <v>91</v>
      </c>
      <c r="M11">
        <v>102</v>
      </c>
      <c r="N11">
        <v>60</v>
      </c>
      <c r="O11">
        <v>37</v>
      </c>
      <c r="P11">
        <v>37</v>
      </c>
      <c r="Q11">
        <v>34</v>
      </c>
      <c r="R11">
        <v>27</v>
      </c>
      <c r="S11">
        <v>20</v>
      </c>
    </row>
    <row r="12" spans="1:19" x14ac:dyDescent="0.25">
      <c r="A12" s="7" t="s">
        <v>44</v>
      </c>
      <c r="B12" s="7" t="s">
        <v>751</v>
      </c>
      <c r="C12" s="7" t="s">
        <v>752</v>
      </c>
      <c r="D12" s="7" t="s">
        <v>44</v>
      </c>
      <c r="E12">
        <v>0</v>
      </c>
      <c r="F12">
        <v>63</v>
      </c>
      <c r="G12">
        <v>0</v>
      </c>
      <c r="H12">
        <v>94</v>
      </c>
      <c r="I12">
        <v>122</v>
      </c>
      <c r="J12">
        <v>152</v>
      </c>
      <c r="K12">
        <v>99</v>
      </c>
      <c r="L12">
        <v>56</v>
      </c>
      <c r="M12">
        <v>89</v>
      </c>
      <c r="N12">
        <v>51</v>
      </c>
      <c r="O12">
        <v>48</v>
      </c>
      <c r="P12">
        <v>43</v>
      </c>
      <c r="Q12">
        <v>34</v>
      </c>
      <c r="R12">
        <v>29</v>
      </c>
      <c r="S12">
        <v>21</v>
      </c>
    </row>
    <row r="13" spans="1:19" x14ac:dyDescent="0.25">
      <c r="A13" s="7" t="s">
        <v>45</v>
      </c>
      <c r="B13" s="7" t="s">
        <v>728</v>
      </c>
      <c r="C13" s="7" t="s">
        <v>729</v>
      </c>
      <c r="D13" s="7" t="s">
        <v>45</v>
      </c>
      <c r="E13">
        <v>27</v>
      </c>
      <c r="F13">
        <v>0</v>
      </c>
      <c r="G13">
        <v>19</v>
      </c>
      <c r="H13">
        <v>81</v>
      </c>
      <c r="I13">
        <v>112</v>
      </c>
      <c r="J13">
        <v>141</v>
      </c>
      <c r="K13">
        <v>90</v>
      </c>
      <c r="L13">
        <v>67</v>
      </c>
      <c r="M13">
        <v>88</v>
      </c>
      <c r="N13">
        <v>55</v>
      </c>
      <c r="O13">
        <v>43.5</v>
      </c>
      <c r="P13">
        <v>40</v>
      </c>
      <c r="Q13">
        <v>34.5</v>
      </c>
      <c r="R13">
        <v>29</v>
      </c>
      <c r="S13">
        <v>26</v>
      </c>
    </row>
    <row r="14" spans="1:19" x14ac:dyDescent="0.25">
      <c r="A14" s="7" t="s">
        <v>46</v>
      </c>
      <c r="B14" s="7" t="s">
        <v>787</v>
      </c>
      <c r="C14" s="7" t="s">
        <v>788</v>
      </c>
      <c r="D14" s="7" t="s">
        <v>46</v>
      </c>
      <c r="E14">
        <v>0</v>
      </c>
      <c r="F14">
        <v>0</v>
      </c>
      <c r="G14">
        <v>0</v>
      </c>
      <c r="H14">
        <v>102</v>
      </c>
      <c r="I14">
        <v>139</v>
      </c>
      <c r="J14">
        <v>106.5</v>
      </c>
      <c r="K14">
        <v>71</v>
      </c>
      <c r="L14">
        <v>96</v>
      </c>
      <c r="M14">
        <v>87</v>
      </c>
      <c r="N14">
        <v>64</v>
      </c>
      <c r="O14">
        <v>41</v>
      </c>
      <c r="P14">
        <v>48</v>
      </c>
      <c r="Q14">
        <v>47</v>
      </c>
      <c r="R14">
        <v>29.5</v>
      </c>
      <c r="S14">
        <v>32</v>
      </c>
    </row>
    <row r="15" spans="1:19" x14ac:dyDescent="0.25">
      <c r="A15" s="7" t="s">
        <v>47</v>
      </c>
      <c r="B15" s="7" t="s">
        <v>676</v>
      </c>
      <c r="C15" s="7" t="s">
        <v>677</v>
      </c>
      <c r="D15" s="7" t="s">
        <v>47</v>
      </c>
      <c r="E15">
        <v>17.5</v>
      </c>
      <c r="F15">
        <v>15.5</v>
      </c>
      <c r="G15">
        <v>0</v>
      </c>
      <c r="H15">
        <v>92</v>
      </c>
      <c r="I15">
        <v>99.5</v>
      </c>
      <c r="J15">
        <v>109.5</v>
      </c>
      <c r="K15">
        <v>98</v>
      </c>
      <c r="L15">
        <v>93</v>
      </c>
      <c r="M15">
        <v>97</v>
      </c>
      <c r="N15">
        <v>55</v>
      </c>
      <c r="O15">
        <v>42</v>
      </c>
      <c r="P15">
        <v>48</v>
      </c>
      <c r="Q15">
        <v>35</v>
      </c>
      <c r="R15">
        <v>35</v>
      </c>
      <c r="S15">
        <v>25</v>
      </c>
    </row>
    <row r="16" spans="1:19" x14ac:dyDescent="0.25">
      <c r="A16" s="7" t="s">
        <v>49</v>
      </c>
      <c r="B16" s="7" t="s">
        <v>802</v>
      </c>
      <c r="C16" s="7" t="s">
        <v>803</v>
      </c>
      <c r="D16" s="7" t="s">
        <v>49</v>
      </c>
      <c r="E16">
        <v>76</v>
      </c>
      <c r="F16">
        <v>0</v>
      </c>
      <c r="G16">
        <v>27</v>
      </c>
      <c r="H16">
        <v>103</v>
      </c>
      <c r="I16">
        <v>167</v>
      </c>
      <c r="J16">
        <v>139</v>
      </c>
      <c r="K16">
        <v>136.5</v>
      </c>
      <c r="L16">
        <v>76</v>
      </c>
      <c r="M16">
        <v>102</v>
      </c>
      <c r="N16">
        <v>47</v>
      </c>
      <c r="O16">
        <v>44</v>
      </c>
      <c r="P16">
        <v>43</v>
      </c>
      <c r="Q16">
        <v>48</v>
      </c>
      <c r="R16">
        <v>38</v>
      </c>
      <c r="S16">
        <v>33</v>
      </c>
    </row>
    <row r="17" spans="1:19" x14ac:dyDescent="0.25">
      <c r="A17" s="7" t="s">
        <v>53</v>
      </c>
      <c r="B17" s="7" t="s">
        <v>684</v>
      </c>
      <c r="C17" s="7" t="s">
        <v>685</v>
      </c>
      <c r="D17" s="7" t="s">
        <v>53</v>
      </c>
      <c r="E17">
        <v>0</v>
      </c>
      <c r="F17">
        <v>0</v>
      </c>
      <c r="G17">
        <v>0</v>
      </c>
      <c r="H17">
        <v>74</v>
      </c>
      <c r="I17">
        <v>112.5</v>
      </c>
      <c r="J17">
        <v>121.5</v>
      </c>
      <c r="K17">
        <v>119</v>
      </c>
      <c r="L17">
        <v>150</v>
      </c>
      <c r="M17">
        <v>98.5</v>
      </c>
      <c r="N17">
        <v>79</v>
      </c>
      <c r="O17">
        <v>58</v>
      </c>
      <c r="P17">
        <v>61</v>
      </c>
      <c r="Q17">
        <v>50.5</v>
      </c>
      <c r="R17">
        <v>28</v>
      </c>
      <c r="S17">
        <v>28</v>
      </c>
    </row>
    <row r="18" spans="1:19" x14ac:dyDescent="0.25">
      <c r="A18" s="7" t="s">
        <v>56</v>
      </c>
      <c r="B18" s="7" t="s">
        <v>688</v>
      </c>
      <c r="C18" s="7" t="s">
        <v>689</v>
      </c>
      <c r="D18" s="7" t="s">
        <v>56</v>
      </c>
      <c r="E18">
        <v>0</v>
      </c>
      <c r="F18">
        <v>78</v>
      </c>
      <c r="G18">
        <v>0</v>
      </c>
      <c r="H18">
        <v>73.5</v>
      </c>
      <c r="I18">
        <v>86</v>
      </c>
      <c r="J18">
        <v>117</v>
      </c>
      <c r="K18">
        <v>77</v>
      </c>
      <c r="L18">
        <v>87</v>
      </c>
      <c r="M18">
        <v>107</v>
      </c>
      <c r="N18">
        <v>62</v>
      </c>
      <c r="O18">
        <v>36</v>
      </c>
      <c r="P18">
        <v>40.5</v>
      </c>
      <c r="Q18">
        <v>34.5</v>
      </c>
      <c r="R18">
        <v>25.5</v>
      </c>
      <c r="S18">
        <v>25</v>
      </c>
    </row>
    <row r="19" spans="1:19" x14ac:dyDescent="0.25">
      <c r="A19" s="7" t="s">
        <v>58</v>
      </c>
      <c r="B19" s="7" t="s">
        <v>658</v>
      </c>
      <c r="C19" s="7" t="s">
        <v>659</v>
      </c>
      <c r="D19" s="7" t="s">
        <v>58</v>
      </c>
      <c r="E19">
        <v>40</v>
      </c>
      <c r="F19">
        <v>0</v>
      </c>
      <c r="G19">
        <v>48</v>
      </c>
      <c r="H19">
        <v>67</v>
      </c>
      <c r="I19">
        <v>87</v>
      </c>
      <c r="J19">
        <v>96.5</v>
      </c>
      <c r="K19">
        <v>113</v>
      </c>
      <c r="L19">
        <v>94</v>
      </c>
      <c r="M19">
        <v>86</v>
      </c>
      <c r="N19">
        <v>68</v>
      </c>
      <c r="O19">
        <v>47</v>
      </c>
      <c r="P19">
        <v>43.5</v>
      </c>
      <c r="Q19">
        <v>44</v>
      </c>
      <c r="R19">
        <v>36</v>
      </c>
      <c r="S19">
        <v>25</v>
      </c>
    </row>
    <row r="20" spans="1:19" x14ac:dyDescent="0.25">
      <c r="A20" s="7" t="s">
        <v>60</v>
      </c>
      <c r="B20" s="7" t="s">
        <v>668</v>
      </c>
      <c r="C20" s="7" t="s">
        <v>669</v>
      </c>
      <c r="D20" s="7" t="s">
        <v>60</v>
      </c>
      <c r="E20">
        <v>1</v>
      </c>
      <c r="F20">
        <v>23.5</v>
      </c>
      <c r="G20">
        <v>36</v>
      </c>
      <c r="H20">
        <v>85</v>
      </c>
      <c r="I20">
        <v>121.5</v>
      </c>
      <c r="J20">
        <v>112.5</v>
      </c>
      <c r="K20">
        <v>92</v>
      </c>
      <c r="L20">
        <v>109</v>
      </c>
      <c r="M20">
        <v>103.5</v>
      </c>
      <c r="N20">
        <v>71</v>
      </c>
      <c r="O20">
        <v>54</v>
      </c>
      <c r="P20">
        <v>48</v>
      </c>
      <c r="Q20">
        <v>43</v>
      </c>
      <c r="R20">
        <v>30</v>
      </c>
      <c r="S20">
        <v>26</v>
      </c>
    </row>
    <row r="21" spans="1:19" x14ac:dyDescent="0.25">
      <c r="A21" s="7" t="s">
        <v>385</v>
      </c>
      <c r="B21" s="7" t="s">
        <v>666</v>
      </c>
      <c r="C21" s="7" t="s">
        <v>667</v>
      </c>
      <c r="D21" s="7" t="s">
        <v>62</v>
      </c>
      <c r="E21" s="9"/>
      <c r="F21" s="9"/>
      <c r="G21" s="9">
        <v>11</v>
      </c>
      <c r="H21" s="9">
        <v>105</v>
      </c>
      <c r="I21" s="9">
        <v>150.5</v>
      </c>
      <c r="J21" s="9">
        <v>107.5</v>
      </c>
      <c r="K21" s="9">
        <v>162.5</v>
      </c>
      <c r="L21" s="9">
        <v>148</v>
      </c>
      <c r="M21" s="9">
        <v>131.5</v>
      </c>
      <c r="N21" s="9">
        <v>103</v>
      </c>
      <c r="O21" s="9">
        <v>63</v>
      </c>
      <c r="P21" s="9">
        <v>51</v>
      </c>
      <c r="Q21" s="9">
        <v>40</v>
      </c>
      <c r="R21" s="9">
        <v>34.5</v>
      </c>
      <c r="S21" s="9">
        <v>46</v>
      </c>
    </row>
    <row r="22" spans="1:19" x14ac:dyDescent="0.25">
      <c r="A22" s="7" t="s">
        <v>63</v>
      </c>
      <c r="B22" s="7" t="s">
        <v>739</v>
      </c>
      <c r="C22" s="7" t="s">
        <v>740</v>
      </c>
      <c r="D22" s="7" t="s">
        <v>63</v>
      </c>
      <c r="E22">
        <v>0</v>
      </c>
      <c r="F22">
        <v>0</v>
      </c>
      <c r="G22">
        <v>0</v>
      </c>
      <c r="H22">
        <v>107</v>
      </c>
      <c r="I22">
        <v>94</v>
      </c>
      <c r="J22">
        <v>94.5</v>
      </c>
      <c r="K22">
        <v>88</v>
      </c>
      <c r="L22">
        <v>72.5</v>
      </c>
      <c r="M22">
        <v>109.5</v>
      </c>
      <c r="N22">
        <v>67.5</v>
      </c>
      <c r="O22">
        <v>36.5</v>
      </c>
      <c r="P22">
        <v>36.5</v>
      </c>
      <c r="Q22">
        <v>37</v>
      </c>
      <c r="R22">
        <v>26</v>
      </c>
      <c r="S22">
        <v>19.5</v>
      </c>
    </row>
    <row r="23" spans="1:19" x14ac:dyDescent="0.25">
      <c r="A23" s="7" t="s">
        <v>70</v>
      </c>
      <c r="B23" s="7" t="s">
        <v>749</v>
      </c>
      <c r="C23" s="7" t="s">
        <v>750</v>
      </c>
      <c r="D23" s="7" t="s">
        <v>70</v>
      </c>
      <c r="E23">
        <v>0</v>
      </c>
      <c r="F23">
        <v>0</v>
      </c>
      <c r="G23">
        <v>6</v>
      </c>
      <c r="H23">
        <v>78</v>
      </c>
      <c r="I23">
        <v>85</v>
      </c>
      <c r="J23">
        <v>135</v>
      </c>
      <c r="K23">
        <v>89</v>
      </c>
      <c r="L23">
        <v>63</v>
      </c>
      <c r="M23">
        <v>114</v>
      </c>
      <c r="N23">
        <v>65</v>
      </c>
      <c r="O23">
        <v>44</v>
      </c>
      <c r="P23">
        <v>47</v>
      </c>
      <c r="Q23">
        <v>39.5</v>
      </c>
      <c r="R23">
        <v>29</v>
      </c>
      <c r="S23">
        <v>19</v>
      </c>
    </row>
    <row r="24" spans="1:19" x14ac:dyDescent="0.25">
      <c r="A24" s="7" t="s">
        <v>73</v>
      </c>
      <c r="B24" s="7" t="s">
        <v>745</v>
      </c>
      <c r="C24" s="7" t="s">
        <v>746</v>
      </c>
      <c r="D24" s="7" t="s">
        <v>73</v>
      </c>
      <c r="E24">
        <v>0</v>
      </c>
      <c r="F24">
        <v>91</v>
      </c>
      <c r="G24">
        <v>24.5</v>
      </c>
      <c r="H24">
        <v>75</v>
      </c>
      <c r="I24">
        <v>96.5</v>
      </c>
      <c r="J24">
        <v>112</v>
      </c>
      <c r="K24">
        <v>91</v>
      </c>
      <c r="L24">
        <v>73</v>
      </c>
      <c r="M24">
        <v>104</v>
      </c>
      <c r="N24">
        <v>50</v>
      </c>
      <c r="O24">
        <v>35</v>
      </c>
      <c r="P24">
        <v>41</v>
      </c>
      <c r="Q24">
        <v>33</v>
      </c>
      <c r="R24">
        <v>26</v>
      </c>
      <c r="S24">
        <v>22</v>
      </c>
    </row>
    <row r="25" spans="1:19" x14ac:dyDescent="0.25">
      <c r="A25" s="7" t="s">
        <v>76</v>
      </c>
      <c r="B25" s="7" t="s">
        <v>660</v>
      </c>
      <c r="C25" s="7" t="s">
        <v>661</v>
      </c>
      <c r="D25" s="7" t="s">
        <v>76</v>
      </c>
      <c r="E25">
        <v>0</v>
      </c>
      <c r="F25">
        <v>0</v>
      </c>
      <c r="G25">
        <v>0</v>
      </c>
      <c r="H25">
        <v>76</v>
      </c>
      <c r="I25">
        <v>82</v>
      </c>
      <c r="J25">
        <v>104</v>
      </c>
      <c r="K25">
        <v>79</v>
      </c>
      <c r="L25">
        <v>76</v>
      </c>
      <c r="M25">
        <v>84</v>
      </c>
      <c r="N25">
        <v>47</v>
      </c>
      <c r="O25">
        <v>32</v>
      </c>
      <c r="P25">
        <v>41</v>
      </c>
      <c r="Q25">
        <v>38</v>
      </c>
      <c r="R25">
        <v>29</v>
      </c>
      <c r="S25">
        <v>22</v>
      </c>
    </row>
    <row r="26" spans="1:19" x14ac:dyDescent="0.25">
      <c r="A26" s="7" t="s">
        <v>77</v>
      </c>
      <c r="B26" s="7" t="s">
        <v>714</v>
      </c>
      <c r="C26" s="7" t="s">
        <v>715</v>
      </c>
      <c r="D26" s="7" t="s">
        <v>77</v>
      </c>
      <c r="E26">
        <v>32</v>
      </c>
      <c r="F26">
        <v>0</v>
      </c>
      <c r="G26">
        <v>25.5</v>
      </c>
      <c r="H26">
        <v>70</v>
      </c>
      <c r="I26">
        <v>85</v>
      </c>
      <c r="J26">
        <v>112</v>
      </c>
      <c r="K26">
        <v>66</v>
      </c>
      <c r="L26">
        <v>74.5</v>
      </c>
      <c r="M26">
        <v>101</v>
      </c>
      <c r="N26">
        <v>54</v>
      </c>
      <c r="O26">
        <v>41</v>
      </c>
      <c r="P26">
        <v>42.5</v>
      </c>
      <c r="Q26">
        <v>40</v>
      </c>
      <c r="R26">
        <v>24</v>
      </c>
      <c r="S26">
        <v>22</v>
      </c>
    </row>
    <row r="27" spans="1:19" x14ac:dyDescent="0.25">
      <c r="A27" s="7" t="s">
        <v>79</v>
      </c>
      <c r="B27" s="7" t="s">
        <v>810</v>
      </c>
      <c r="C27" s="7" t="s">
        <v>811</v>
      </c>
      <c r="D27" s="7" t="s">
        <v>79</v>
      </c>
      <c r="E27">
        <v>0</v>
      </c>
      <c r="F27">
        <v>0</v>
      </c>
      <c r="G27">
        <v>0</v>
      </c>
      <c r="H27">
        <v>49</v>
      </c>
      <c r="I27">
        <v>169</v>
      </c>
      <c r="J27">
        <v>147</v>
      </c>
      <c r="K27">
        <v>52.5</v>
      </c>
      <c r="L27">
        <v>79.5</v>
      </c>
      <c r="M27">
        <v>177</v>
      </c>
      <c r="N27">
        <v>72.5</v>
      </c>
      <c r="O27">
        <v>103</v>
      </c>
      <c r="P27">
        <v>44.5</v>
      </c>
      <c r="Q27">
        <v>56</v>
      </c>
      <c r="R27">
        <v>43</v>
      </c>
      <c r="S27">
        <v>19.5</v>
      </c>
    </row>
    <row r="28" spans="1:19" x14ac:dyDescent="0.25">
      <c r="A28" s="7" t="s">
        <v>83</v>
      </c>
      <c r="B28" s="7" t="s">
        <v>741</v>
      </c>
      <c r="C28" s="7" t="s">
        <v>742</v>
      </c>
      <c r="D28" s="7" t="s">
        <v>83</v>
      </c>
      <c r="E28">
        <v>0</v>
      </c>
      <c r="F28">
        <v>0</v>
      </c>
      <c r="G28">
        <v>0</v>
      </c>
      <c r="H28">
        <v>17.5</v>
      </c>
      <c r="I28">
        <v>126</v>
      </c>
      <c r="J28">
        <v>203</v>
      </c>
      <c r="K28">
        <v>116</v>
      </c>
      <c r="L28">
        <v>118.5</v>
      </c>
      <c r="M28">
        <v>111.5</v>
      </c>
      <c r="N28">
        <v>92</v>
      </c>
      <c r="O28">
        <v>48</v>
      </c>
      <c r="P28">
        <v>44</v>
      </c>
      <c r="Q28">
        <v>27.5</v>
      </c>
      <c r="R28">
        <v>45</v>
      </c>
      <c r="S28">
        <v>40</v>
      </c>
    </row>
    <row r="29" spans="1:19" x14ac:dyDescent="0.25">
      <c r="A29" s="7" t="s">
        <v>87</v>
      </c>
      <c r="B29" s="7" t="s">
        <v>656</v>
      </c>
      <c r="C29" s="7" t="s">
        <v>657</v>
      </c>
      <c r="D29" s="7" t="s">
        <v>87</v>
      </c>
      <c r="E29">
        <v>0</v>
      </c>
      <c r="F29">
        <v>0</v>
      </c>
      <c r="G29">
        <v>27</v>
      </c>
      <c r="H29">
        <v>85.5</v>
      </c>
      <c r="I29">
        <v>84.5</v>
      </c>
      <c r="J29">
        <v>101</v>
      </c>
      <c r="K29">
        <v>79</v>
      </c>
      <c r="L29">
        <v>83</v>
      </c>
      <c r="M29">
        <v>90</v>
      </c>
      <c r="N29">
        <v>54</v>
      </c>
      <c r="O29">
        <v>38.5</v>
      </c>
      <c r="P29">
        <v>34</v>
      </c>
      <c r="Q29">
        <v>30</v>
      </c>
      <c r="R29">
        <v>27</v>
      </c>
      <c r="S29">
        <v>21</v>
      </c>
    </row>
    <row r="30" spans="1:19" x14ac:dyDescent="0.25">
      <c r="A30" s="7" t="s">
        <v>88</v>
      </c>
      <c r="B30" s="7" t="s">
        <v>771</v>
      </c>
      <c r="C30" s="7" t="s">
        <v>772</v>
      </c>
      <c r="D30" s="7" t="s">
        <v>88</v>
      </c>
      <c r="E30">
        <v>0</v>
      </c>
      <c r="F30">
        <v>290</v>
      </c>
      <c r="G30">
        <v>0</v>
      </c>
      <c r="H30">
        <v>106</v>
      </c>
      <c r="I30">
        <v>126.5</v>
      </c>
      <c r="J30">
        <v>143</v>
      </c>
      <c r="K30">
        <v>120.5</v>
      </c>
      <c r="L30">
        <v>93</v>
      </c>
      <c r="M30">
        <v>113</v>
      </c>
      <c r="N30">
        <v>97</v>
      </c>
      <c r="O30">
        <v>62</v>
      </c>
      <c r="P30">
        <v>67</v>
      </c>
      <c r="Q30">
        <v>41.5</v>
      </c>
      <c r="R30">
        <v>39</v>
      </c>
      <c r="S30">
        <v>37</v>
      </c>
    </row>
    <row r="31" spans="1:19" x14ac:dyDescent="0.25">
      <c r="A31" s="7" t="s">
        <v>89</v>
      </c>
      <c r="B31" s="7" t="s">
        <v>662</v>
      </c>
      <c r="C31" s="7" t="s">
        <v>663</v>
      </c>
      <c r="D31" s="7" t="s">
        <v>89</v>
      </c>
      <c r="E31">
        <v>0</v>
      </c>
      <c r="F31">
        <v>29</v>
      </c>
      <c r="G31">
        <v>26</v>
      </c>
      <c r="H31">
        <v>80</v>
      </c>
      <c r="I31">
        <v>86</v>
      </c>
      <c r="J31">
        <v>103</v>
      </c>
      <c r="K31">
        <v>107</v>
      </c>
      <c r="L31">
        <v>102</v>
      </c>
      <c r="M31">
        <v>107.5</v>
      </c>
      <c r="N31">
        <v>67</v>
      </c>
      <c r="O31">
        <v>37</v>
      </c>
      <c r="P31">
        <v>41</v>
      </c>
      <c r="Q31">
        <v>50</v>
      </c>
      <c r="R31">
        <v>38</v>
      </c>
      <c r="S31">
        <v>30</v>
      </c>
    </row>
    <row r="32" spans="1:19" x14ac:dyDescent="0.25">
      <c r="A32" s="7" t="s">
        <v>91</v>
      </c>
      <c r="B32" s="7" t="s">
        <v>623</v>
      </c>
      <c r="C32" s="7" t="s">
        <v>624</v>
      </c>
      <c r="D32" s="7" t="s">
        <v>91</v>
      </c>
      <c r="E32">
        <v>66</v>
      </c>
      <c r="F32">
        <v>21</v>
      </c>
      <c r="G32">
        <v>5.5</v>
      </c>
      <c r="H32">
        <v>91</v>
      </c>
      <c r="I32">
        <v>92.5</v>
      </c>
      <c r="J32">
        <v>92</v>
      </c>
      <c r="K32">
        <v>97</v>
      </c>
      <c r="L32">
        <v>102</v>
      </c>
      <c r="M32">
        <v>95</v>
      </c>
      <c r="N32">
        <v>77.5</v>
      </c>
      <c r="O32">
        <v>41</v>
      </c>
      <c r="P32">
        <v>40</v>
      </c>
      <c r="Q32">
        <v>55.5</v>
      </c>
      <c r="R32">
        <v>46.5</v>
      </c>
      <c r="S32">
        <v>39</v>
      </c>
    </row>
    <row r="33" spans="1:19" x14ac:dyDescent="0.25">
      <c r="A33" s="7" t="s">
        <v>93</v>
      </c>
      <c r="B33" s="7" t="s">
        <v>730</v>
      </c>
      <c r="C33" s="7" t="s">
        <v>731</v>
      </c>
      <c r="D33" s="7" t="s">
        <v>93</v>
      </c>
      <c r="E33">
        <v>82</v>
      </c>
      <c r="F33">
        <v>53.5</v>
      </c>
      <c r="G33">
        <v>21</v>
      </c>
      <c r="H33">
        <v>94</v>
      </c>
      <c r="I33">
        <v>162</v>
      </c>
      <c r="J33">
        <v>149.5</v>
      </c>
      <c r="K33">
        <v>101</v>
      </c>
      <c r="L33">
        <v>77</v>
      </c>
      <c r="M33">
        <v>106</v>
      </c>
      <c r="N33">
        <v>66</v>
      </c>
      <c r="O33">
        <v>47</v>
      </c>
      <c r="P33">
        <v>49</v>
      </c>
      <c r="Q33">
        <v>40</v>
      </c>
      <c r="R33">
        <v>29</v>
      </c>
      <c r="S33">
        <v>30.5</v>
      </c>
    </row>
    <row r="34" spans="1:19" x14ac:dyDescent="0.25">
      <c r="A34" s="7" t="s">
        <v>95</v>
      </c>
      <c r="B34" s="7" t="s">
        <v>794</v>
      </c>
      <c r="C34" s="7" t="s">
        <v>795</v>
      </c>
      <c r="D34" s="7" t="s">
        <v>95</v>
      </c>
      <c r="E34">
        <v>0</v>
      </c>
      <c r="F34">
        <v>0</v>
      </c>
      <c r="G34">
        <v>0</v>
      </c>
      <c r="H34">
        <v>20</v>
      </c>
      <c r="I34">
        <v>101</v>
      </c>
      <c r="J34">
        <v>85</v>
      </c>
      <c r="K34">
        <v>52</v>
      </c>
      <c r="L34">
        <v>157</v>
      </c>
      <c r="M34">
        <v>90</v>
      </c>
      <c r="N34">
        <v>61</v>
      </c>
      <c r="O34">
        <v>57</v>
      </c>
      <c r="P34">
        <v>56</v>
      </c>
      <c r="Q34">
        <v>46</v>
      </c>
      <c r="R34">
        <v>47</v>
      </c>
      <c r="S34">
        <v>35</v>
      </c>
    </row>
    <row r="35" spans="1:19" x14ac:dyDescent="0.25">
      <c r="A35" s="7" t="s">
        <v>103</v>
      </c>
      <c r="B35" s="7" t="s">
        <v>708</v>
      </c>
      <c r="C35" s="7" t="s">
        <v>709</v>
      </c>
      <c r="D35" s="7" t="s">
        <v>103</v>
      </c>
      <c r="E35">
        <v>0</v>
      </c>
      <c r="F35">
        <v>0</v>
      </c>
      <c r="G35">
        <v>0</v>
      </c>
      <c r="H35">
        <v>82</v>
      </c>
      <c r="I35">
        <v>118.5</v>
      </c>
      <c r="J35">
        <v>113</v>
      </c>
      <c r="K35">
        <v>101</v>
      </c>
      <c r="L35">
        <v>81</v>
      </c>
      <c r="M35">
        <v>96.5</v>
      </c>
      <c r="N35">
        <v>53</v>
      </c>
      <c r="O35">
        <v>41</v>
      </c>
      <c r="P35">
        <v>41</v>
      </c>
      <c r="Q35">
        <v>39</v>
      </c>
      <c r="R35">
        <v>30</v>
      </c>
      <c r="S35">
        <v>27</v>
      </c>
    </row>
    <row r="36" spans="1:19" x14ac:dyDescent="0.25">
      <c r="A36" s="7" t="s">
        <v>104</v>
      </c>
      <c r="B36" s="7" t="s">
        <v>777</v>
      </c>
      <c r="C36" s="7" t="s">
        <v>778</v>
      </c>
      <c r="D36" s="7" t="s">
        <v>104</v>
      </c>
      <c r="E36">
        <v>0</v>
      </c>
      <c r="F36">
        <v>48</v>
      </c>
      <c r="G36">
        <v>0</v>
      </c>
      <c r="H36">
        <v>107.5</v>
      </c>
      <c r="I36">
        <v>129</v>
      </c>
      <c r="J36">
        <v>132</v>
      </c>
      <c r="K36">
        <v>116</v>
      </c>
      <c r="L36">
        <v>102</v>
      </c>
      <c r="M36">
        <v>103.5</v>
      </c>
      <c r="N36">
        <v>78</v>
      </c>
      <c r="O36">
        <v>59</v>
      </c>
      <c r="P36">
        <v>57</v>
      </c>
      <c r="Q36">
        <v>56</v>
      </c>
      <c r="R36">
        <v>48</v>
      </c>
      <c r="S36">
        <v>35</v>
      </c>
    </row>
    <row r="37" spans="1:19" x14ac:dyDescent="0.25">
      <c r="A37" s="7" t="s">
        <v>106</v>
      </c>
      <c r="B37" s="7" t="s">
        <v>732</v>
      </c>
      <c r="C37" s="7" t="s">
        <v>733</v>
      </c>
      <c r="D37" s="7" t="s">
        <v>106</v>
      </c>
      <c r="E37">
        <v>0</v>
      </c>
      <c r="F37">
        <v>24</v>
      </c>
      <c r="G37">
        <v>0</v>
      </c>
      <c r="H37">
        <v>61</v>
      </c>
      <c r="I37">
        <v>89.5</v>
      </c>
      <c r="J37">
        <v>127</v>
      </c>
      <c r="K37">
        <v>95</v>
      </c>
      <c r="L37">
        <v>83.5</v>
      </c>
      <c r="M37">
        <v>109</v>
      </c>
      <c r="N37">
        <v>59.5</v>
      </c>
      <c r="O37">
        <v>40.5</v>
      </c>
      <c r="P37">
        <v>50.5</v>
      </c>
      <c r="Q37">
        <v>36</v>
      </c>
      <c r="R37">
        <v>26.5</v>
      </c>
      <c r="S37">
        <v>22</v>
      </c>
    </row>
    <row r="38" spans="1:19" x14ac:dyDescent="0.25">
      <c r="A38" s="7" t="s">
        <v>110</v>
      </c>
      <c r="B38" s="7" t="s">
        <v>632</v>
      </c>
      <c r="C38" s="7" t="s">
        <v>633</v>
      </c>
      <c r="D38" s="7" t="s">
        <v>110</v>
      </c>
      <c r="E38">
        <v>16</v>
      </c>
      <c r="F38">
        <v>37</v>
      </c>
      <c r="G38">
        <v>0</v>
      </c>
      <c r="H38">
        <v>84</v>
      </c>
      <c r="I38">
        <v>89.5</v>
      </c>
      <c r="J38">
        <v>98.5</v>
      </c>
      <c r="K38">
        <v>104</v>
      </c>
      <c r="L38">
        <v>84.5</v>
      </c>
      <c r="M38">
        <v>123</v>
      </c>
      <c r="N38">
        <v>71</v>
      </c>
      <c r="O38">
        <v>38</v>
      </c>
      <c r="P38">
        <v>41</v>
      </c>
      <c r="Q38">
        <v>47</v>
      </c>
      <c r="R38">
        <v>36</v>
      </c>
      <c r="S38">
        <v>28</v>
      </c>
    </row>
    <row r="39" spans="1:19" x14ac:dyDescent="0.25">
      <c r="A39" s="7" t="s">
        <v>117</v>
      </c>
      <c r="B39" s="7" t="s">
        <v>782</v>
      </c>
      <c r="C39" s="7" t="s">
        <v>783</v>
      </c>
      <c r="D39" s="7" t="s">
        <v>117</v>
      </c>
      <c r="E39">
        <v>152</v>
      </c>
      <c r="F39">
        <v>130.5</v>
      </c>
      <c r="G39">
        <v>0</v>
      </c>
      <c r="H39">
        <v>111</v>
      </c>
      <c r="I39">
        <v>141.5</v>
      </c>
      <c r="J39">
        <v>155</v>
      </c>
      <c r="K39">
        <v>143</v>
      </c>
      <c r="L39">
        <v>124</v>
      </c>
      <c r="M39">
        <v>126</v>
      </c>
      <c r="N39">
        <v>68</v>
      </c>
      <c r="O39">
        <v>59</v>
      </c>
      <c r="P39">
        <v>72</v>
      </c>
      <c r="Q39">
        <v>53</v>
      </c>
      <c r="R39">
        <v>35</v>
      </c>
      <c r="S39">
        <v>41</v>
      </c>
    </row>
    <row r="40" spans="1:19" x14ac:dyDescent="0.25">
      <c r="A40" s="7" t="s">
        <v>124</v>
      </c>
      <c r="B40" s="7" t="s">
        <v>720</v>
      </c>
      <c r="C40" s="7" t="s">
        <v>721</v>
      </c>
      <c r="D40" s="7" t="s">
        <v>124</v>
      </c>
      <c r="E40">
        <v>19.5</v>
      </c>
      <c r="F40">
        <v>43</v>
      </c>
      <c r="G40">
        <v>68</v>
      </c>
      <c r="H40">
        <v>53</v>
      </c>
      <c r="I40">
        <v>86.5</v>
      </c>
      <c r="J40">
        <v>119</v>
      </c>
      <c r="K40">
        <v>97.5</v>
      </c>
      <c r="L40">
        <v>89.5</v>
      </c>
      <c r="M40">
        <v>99</v>
      </c>
      <c r="N40">
        <v>59</v>
      </c>
      <c r="O40">
        <v>46</v>
      </c>
      <c r="P40">
        <v>44</v>
      </c>
      <c r="Q40">
        <v>47</v>
      </c>
      <c r="R40">
        <v>38</v>
      </c>
      <c r="S40">
        <v>27</v>
      </c>
    </row>
    <row r="41" spans="1:19" x14ac:dyDescent="0.25">
      <c r="A41" s="7" t="s">
        <v>128</v>
      </c>
      <c r="B41" s="7" t="s">
        <v>621</v>
      </c>
      <c r="C41" s="7" t="s">
        <v>622</v>
      </c>
      <c r="D41" s="7" t="s">
        <v>128</v>
      </c>
      <c r="E41">
        <v>0</v>
      </c>
      <c r="F41">
        <v>0</v>
      </c>
      <c r="G41">
        <v>0</v>
      </c>
      <c r="H41">
        <v>91</v>
      </c>
      <c r="I41">
        <v>91</v>
      </c>
      <c r="J41">
        <v>89</v>
      </c>
      <c r="K41">
        <v>102</v>
      </c>
      <c r="L41">
        <v>87</v>
      </c>
      <c r="M41">
        <v>101.5</v>
      </c>
      <c r="N41">
        <v>65</v>
      </c>
      <c r="O41">
        <v>41</v>
      </c>
      <c r="P41">
        <v>34</v>
      </c>
      <c r="Q41">
        <v>38</v>
      </c>
      <c r="R41">
        <v>27</v>
      </c>
      <c r="S41">
        <v>20</v>
      </c>
    </row>
    <row r="42" spans="1:19" x14ac:dyDescent="0.25">
      <c r="A42" s="7" t="s">
        <v>130</v>
      </c>
      <c r="B42" s="7" t="s">
        <v>628</v>
      </c>
      <c r="C42" s="7" t="s">
        <v>629</v>
      </c>
      <c r="D42" s="7" t="s">
        <v>130</v>
      </c>
      <c r="E42">
        <v>61</v>
      </c>
      <c r="F42">
        <v>63</v>
      </c>
      <c r="G42">
        <v>67.5</v>
      </c>
      <c r="H42">
        <v>87</v>
      </c>
      <c r="I42">
        <v>134</v>
      </c>
      <c r="J42">
        <v>133.5</v>
      </c>
      <c r="K42">
        <v>137</v>
      </c>
      <c r="L42">
        <v>136</v>
      </c>
      <c r="M42">
        <v>154.5</v>
      </c>
      <c r="N42">
        <v>113</v>
      </c>
      <c r="O42">
        <v>73</v>
      </c>
      <c r="P42">
        <v>79</v>
      </c>
      <c r="Q42">
        <v>60</v>
      </c>
      <c r="R42">
        <v>59</v>
      </c>
      <c r="S42">
        <v>53</v>
      </c>
    </row>
    <row r="43" spans="1:19" x14ac:dyDescent="0.25">
      <c r="A43" s="7" t="s">
        <v>131</v>
      </c>
      <c r="B43" s="7" t="s">
        <v>747</v>
      </c>
      <c r="C43" s="7" t="s">
        <v>748</v>
      </c>
      <c r="D43" s="7" t="s">
        <v>131</v>
      </c>
      <c r="E43">
        <v>0</v>
      </c>
      <c r="F43">
        <v>0</v>
      </c>
      <c r="G43">
        <v>31.5</v>
      </c>
      <c r="H43">
        <v>0</v>
      </c>
      <c r="I43">
        <v>89</v>
      </c>
      <c r="J43">
        <v>100</v>
      </c>
      <c r="K43">
        <v>117</v>
      </c>
      <c r="L43">
        <v>118</v>
      </c>
      <c r="M43">
        <v>112.5</v>
      </c>
      <c r="N43">
        <v>51</v>
      </c>
      <c r="O43">
        <v>42</v>
      </c>
      <c r="P43">
        <v>42</v>
      </c>
      <c r="Q43">
        <v>41</v>
      </c>
      <c r="R43">
        <v>34</v>
      </c>
      <c r="S43">
        <v>28</v>
      </c>
    </row>
    <row r="44" spans="1:19" x14ac:dyDescent="0.25">
      <c r="A44" s="7" t="s">
        <v>136</v>
      </c>
      <c r="B44" s="7" t="s">
        <v>706</v>
      </c>
      <c r="C44" s="7" t="s">
        <v>707</v>
      </c>
      <c r="D44" s="7" t="s">
        <v>136</v>
      </c>
      <c r="E44">
        <v>0</v>
      </c>
      <c r="F44">
        <v>0</v>
      </c>
      <c r="G44">
        <v>21.5</v>
      </c>
      <c r="H44">
        <v>83</v>
      </c>
      <c r="I44">
        <v>115</v>
      </c>
      <c r="J44">
        <v>145.5</v>
      </c>
      <c r="K44">
        <v>127</v>
      </c>
      <c r="L44">
        <v>87.5</v>
      </c>
      <c r="M44">
        <v>82</v>
      </c>
      <c r="N44">
        <v>65</v>
      </c>
      <c r="O44">
        <v>40.5</v>
      </c>
      <c r="P44">
        <v>49</v>
      </c>
      <c r="Q44">
        <v>43</v>
      </c>
      <c r="R44">
        <v>28</v>
      </c>
      <c r="S44">
        <v>22</v>
      </c>
    </row>
    <row r="45" spans="1:19" x14ac:dyDescent="0.25">
      <c r="A45" s="7" t="s">
        <v>138</v>
      </c>
      <c r="B45" s="7" t="s">
        <v>818</v>
      </c>
      <c r="C45" s="7" t="s">
        <v>819</v>
      </c>
      <c r="D45" s="7" t="s">
        <v>138</v>
      </c>
      <c r="E45">
        <v>32</v>
      </c>
      <c r="F45">
        <v>58</v>
      </c>
      <c r="G45">
        <v>48</v>
      </c>
      <c r="H45">
        <v>116.5</v>
      </c>
      <c r="I45">
        <v>146</v>
      </c>
      <c r="J45">
        <v>129.5</v>
      </c>
      <c r="K45">
        <v>105.5</v>
      </c>
      <c r="L45">
        <v>67</v>
      </c>
      <c r="M45">
        <v>66.5</v>
      </c>
      <c r="N45">
        <v>51.5</v>
      </c>
      <c r="O45">
        <v>48</v>
      </c>
      <c r="P45">
        <v>37.5</v>
      </c>
      <c r="Q45">
        <v>37</v>
      </c>
      <c r="R45">
        <v>28</v>
      </c>
      <c r="S45">
        <v>40</v>
      </c>
    </row>
    <row r="46" spans="1:19" x14ac:dyDescent="0.25">
      <c r="A46" s="7" t="s">
        <v>139</v>
      </c>
      <c r="B46" s="7" t="s">
        <v>775</v>
      </c>
      <c r="C46" s="7" t="s">
        <v>776</v>
      </c>
      <c r="D46" s="7" t="s">
        <v>139</v>
      </c>
      <c r="E46">
        <v>0</v>
      </c>
      <c r="F46">
        <v>0</v>
      </c>
      <c r="G46">
        <v>8</v>
      </c>
      <c r="H46">
        <v>111</v>
      </c>
      <c r="I46">
        <v>120</v>
      </c>
      <c r="J46">
        <v>162.5</v>
      </c>
      <c r="K46">
        <v>192</v>
      </c>
      <c r="L46">
        <v>105</v>
      </c>
      <c r="M46">
        <v>98</v>
      </c>
      <c r="N46">
        <v>70</v>
      </c>
      <c r="O46">
        <v>52</v>
      </c>
      <c r="P46">
        <v>63</v>
      </c>
      <c r="Q46">
        <v>68</v>
      </c>
      <c r="R46">
        <v>43</v>
      </c>
      <c r="S46">
        <v>36</v>
      </c>
    </row>
    <row r="47" spans="1:19" x14ac:dyDescent="0.25">
      <c r="A47" s="7" t="s">
        <v>140</v>
      </c>
      <c r="B47" s="7" t="s">
        <v>674</v>
      </c>
      <c r="C47" s="7" t="s">
        <v>675</v>
      </c>
      <c r="D47" s="7" t="s">
        <v>140</v>
      </c>
      <c r="E47">
        <v>0</v>
      </c>
      <c r="F47">
        <v>0</v>
      </c>
      <c r="G47">
        <v>0</v>
      </c>
      <c r="H47">
        <v>118</v>
      </c>
      <c r="I47">
        <v>146</v>
      </c>
      <c r="J47">
        <v>138.5</v>
      </c>
      <c r="K47">
        <v>110</v>
      </c>
      <c r="L47">
        <v>149</v>
      </c>
      <c r="M47">
        <v>110</v>
      </c>
      <c r="N47">
        <v>142</v>
      </c>
      <c r="O47">
        <v>51</v>
      </c>
      <c r="P47">
        <v>73</v>
      </c>
      <c r="Q47">
        <v>56</v>
      </c>
      <c r="R47">
        <v>36</v>
      </c>
      <c r="S47">
        <v>46.5</v>
      </c>
    </row>
    <row r="48" spans="1:19" x14ac:dyDescent="0.25">
      <c r="A48" s="7" t="s">
        <v>148</v>
      </c>
      <c r="B48" s="7" t="s">
        <v>642</v>
      </c>
      <c r="C48" s="7" t="s">
        <v>643</v>
      </c>
      <c r="D48" s="7" t="s">
        <v>148</v>
      </c>
      <c r="E48">
        <v>22.5</v>
      </c>
      <c r="F48">
        <v>54</v>
      </c>
      <c r="G48">
        <v>13</v>
      </c>
      <c r="H48">
        <v>78</v>
      </c>
      <c r="I48">
        <v>92</v>
      </c>
      <c r="J48">
        <v>101</v>
      </c>
      <c r="K48">
        <v>93</v>
      </c>
      <c r="L48">
        <v>78</v>
      </c>
      <c r="M48">
        <v>96</v>
      </c>
      <c r="N48">
        <v>56</v>
      </c>
      <c r="O48">
        <v>46</v>
      </c>
      <c r="P48">
        <v>44</v>
      </c>
      <c r="Q48">
        <v>40.5</v>
      </c>
      <c r="R48">
        <v>31</v>
      </c>
      <c r="S48">
        <v>31</v>
      </c>
    </row>
    <row r="49" spans="1:19" x14ac:dyDescent="0.25">
      <c r="A49" s="7" t="s">
        <v>152</v>
      </c>
      <c r="B49" s="7" t="s">
        <v>808</v>
      </c>
      <c r="C49" s="7" t="s">
        <v>809</v>
      </c>
      <c r="D49" s="7" t="s">
        <v>152</v>
      </c>
      <c r="E49">
        <v>0</v>
      </c>
      <c r="F49">
        <v>0</v>
      </c>
      <c r="G49">
        <v>0</v>
      </c>
      <c r="H49">
        <v>126.5</v>
      </c>
      <c r="I49">
        <v>143</v>
      </c>
      <c r="J49">
        <v>234.5</v>
      </c>
      <c r="K49">
        <v>199.5</v>
      </c>
      <c r="L49">
        <v>180</v>
      </c>
      <c r="M49">
        <v>149</v>
      </c>
      <c r="N49">
        <v>165</v>
      </c>
      <c r="O49">
        <v>84</v>
      </c>
      <c r="P49">
        <v>73.5</v>
      </c>
      <c r="Q49">
        <v>57</v>
      </c>
      <c r="R49">
        <v>57</v>
      </c>
      <c r="S49">
        <v>34.5</v>
      </c>
    </row>
    <row r="50" spans="1:19" x14ac:dyDescent="0.25">
      <c r="A50" s="7" t="s">
        <v>153</v>
      </c>
      <c r="B50" s="7" t="s">
        <v>678</v>
      </c>
      <c r="C50" s="7" t="s">
        <v>679</v>
      </c>
      <c r="D50" s="7" t="s">
        <v>153</v>
      </c>
      <c r="E50">
        <v>365</v>
      </c>
      <c r="F50">
        <v>0</v>
      </c>
      <c r="G50">
        <v>0</v>
      </c>
      <c r="H50">
        <v>67.5</v>
      </c>
      <c r="I50">
        <v>108</v>
      </c>
      <c r="J50">
        <v>117</v>
      </c>
      <c r="K50">
        <v>125</v>
      </c>
      <c r="L50">
        <v>119</v>
      </c>
      <c r="M50">
        <v>109</v>
      </c>
      <c r="N50">
        <v>75.5</v>
      </c>
      <c r="O50">
        <v>42</v>
      </c>
      <c r="P50">
        <v>42</v>
      </c>
      <c r="Q50">
        <v>36</v>
      </c>
      <c r="R50">
        <v>28</v>
      </c>
      <c r="S50">
        <v>32</v>
      </c>
    </row>
    <row r="51" spans="1:19" x14ac:dyDescent="0.25">
      <c r="A51" s="7" t="s">
        <v>154</v>
      </c>
      <c r="B51" s="7" t="s">
        <v>766</v>
      </c>
      <c r="C51" s="7" t="s">
        <v>767</v>
      </c>
      <c r="D51" s="7" t="s">
        <v>154</v>
      </c>
      <c r="E51">
        <v>0</v>
      </c>
      <c r="F51">
        <v>0</v>
      </c>
      <c r="G51">
        <v>0</v>
      </c>
      <c r="H51">
        <v>87</v>
      </c>
      <c r="I51">
        <v>135</v>
      </c>
      <c r="J51">
        <v>128</v>
      </c>
      <c r="K51">
        <v>93.5</v>
      </c>
      <c r="L51">
        <v>100</v>
      </c>
      <c r="M51">
        <v>128</v>
      </c>
      <c r="N51">
        <v>78.5</v>
      </c>
      <c r="O51">
        <v>45</v>
      </c>
      <c r="P51">
        <v>35</v>
      </c>
      <c r="Q51">
        <v>55</v>
      </c>
      <c r="R51">
        <v>45</v>
      </c>
      <c r="S51">
        <v>28.5</v>
      </c>
    </row>
    <row r="52" spans="1:19" x14ac:dyDescent="0.25">
      <c r="A52" s="7" t="s">
        <v>158</v>
      </c>
      <c r="B52" s="7" t="s">
        <v>698</v>
      </c>
      <c r="C52" s="7" t="s">
        <v>699</v>
      </c>
      <c r="D52" s="7" t="s">
        <v>158</v>
      </c>
      <c r="E52">
        <v>0</v>
      </c>
      <c r="F52">
        <v>0</v>
      </c>
      <c r="G52">
        <v>0</v>
      </c>
      <c r="H52">
        <v>47</v>
      </c>
      <c r="I52">
        <v>135</v>
      </c>
      <c r="J52">
        <v>149</v>
      </c>
      <c r="K52">
        <v>123</v>
      </c>
      <c r="L52">
        <v>74</v>
      </c>
      <c r="M52">
        <v>79.5</v>
      </c>
      <c r="N52">
        <v>102.5</v>
      </c>
      <c r="O52">
        <v>51.5</v>
      </c>
      <c r="P52">
        <v>46</v>
      </c>
      <c r="Q52">
        <v>63</v>
      </c>
      <c r="R52">
        <v>40</v>
      </c>
      <c r="S52">
        <v>35</v>
      </c>
    </row>
    <row r="53" spans="1:19" x14ac:dyDescent="0.25">
      <c r="A53" s="7" t="s">
        <v>160</v>
      </c>
      <c r="B53" s="7" t="s">
        <v>654</v>
      </c>
      <c r="C53" s="7" t="s">
        <v>655</v>
      </c>
      <c r="D53" s="7" t="s">
        <v>160</v>
      </c>
      <c r="E53">
        <v>30</v>
      </c>
      <c r="F53">
        <v>28</v>
      </c>
      <c r="G53">
        <v>45</v>
      </c>
      <c r="H53">
        <v>65.5</v>
      </c>
      <c r="I53">
        <v>84</v>
      </c>
      <c r="J53">
        <v>109.5</v>
      </c>
      <c r="K53">
        <v>89.5</v>
      </c>
      <c r="L53">
        <v>87</v>
      </c>
      <c r="M53">
        <v>112</v>
      </c>
      <c r="N53">
        <v>56</v>
      </c>
      <c r="O53">
        <v>38</v>
      </c>
      <c r="P53">
        <v>46</v>
      </c>
      <c r="Q53">
        <v>40</v>
      </c>
      <c r="R53">
        <v>33</v>
      </c>
      <c r="S53">
        <v>25</v>
      </c>
    </row>
    <row r="54" spans="1:19" x14ac:dyDescent="0.25">
      <c r="A54" s="7" t="s">
        <v>165</v>
      </c>
      <c r="B54" s="7" t="s">
        <v>756</v>
      </c>
      <c r="C54" s="7" t="s">
        <v>757</v>
      </c>
      <c r="D54" s="7" t="s">
        <v>165</v>
      </c>
      <c r="E54">
        <v>49</v>
      </c>
      <c r="F54">
        <v>45</v>
      </c>
      <c r="G54">
        <v>12</v>
      </c>
      <c r="H54">
        <v>76.5</v>
      </c>
      <c r="I54">
        <v>114.5</v>
      </c>
      <c r="J54">
        <v>139</v>
      </c>
      <c r="K54">
        <v>97</v>
      </c>
      <c r="L54">
        <v>90</v>
      </c>
      <c r="M54">
        <v>122</v>
      </c>
      <c r="N54">
        <v>70</v>
      </c>
      <c r="O54">
        <v>42</v>
      </c>
      <c r="P54">
        <v>46</v>
      </c>
      <c r="Q54">
        <v>47</v>
      </c>
      <c r="R54">
        <v>38</v>
      </c>
      <c r="S54">
        <v>27</v>
      </c>
    </row>
    <row r="55" spans="1:19" x14ac:dyDescent="0.25">
      <c r="A55" s="7" t="s">
        <v>170</v>
      </c>
      <c r="B55" s="7" t="s">
        <v>816</v>
      </c>
      <c r="C55" s="7" t="s">
        <v>817</v>
      </c>
      <c r="D55" s="7" t="s">
        <v>170</v>
      </c>
      <c r="E55">
        <v>0</v>
      </c>
      <c r="F55">
        <v>0</v>
      </c>
      <c r="G55">
        <v>0</v>
      </c>
      <c r="H55">
        <v>51</v>
      </c>
      <c r="I55">
        <v>95</v>
      </c>
      <c r="J55">
        <v>237</v>
      </c>
      <c r="K55">
        <v>207</v>
      </c>
      <c r="L55">
        <v>162</v>
      </c>
      <c r="M55">
        <v>222</v>
      </c>
      <c r="N55">
        <v>139.5</v>
      </c>
      <c r="O55">
        <v>101</v>
      </c>
      <c r="P55">
        <v>31.5</v>
      </c>
      <c r="Q55">
        <v>72.5</v>
      </c>
      <c r="R55">
        <v>50</v>
      </c>
      <c r="S55">
        <v>102</v>
      </c>
    </row>
    <row r="56" spans="1:19" x14ac:dyDescent="0.25">
      <c r="A56" s="7" t="s">
        <v>173</v>
      </c>
      <c r="B56" t="s">
        <v>919</v>
      </c>
      <c r="C56" t="s">
        <v>920</v>
      </c>
      <c r="D56" s="7" t="s">
        <v>173</v>
      </c>
      <c r="E56">
        <v>0</v>
      </c>
      <c r="F56">
        <v>0</v>
      </c>
      <c r="G56">
        <v>0</v>
      </c>
      <c r="H56">
        <v>61.5</v>
      </c>
      <c r="I56">
        <v>79</v>
      </c>
      <c r="J56">
        <v>109</v>
      </c>
      <c r="K56">
        <v>129</v>
      </c>
      <c r="L56">
        <v>129.5</v>
      </c>
      <c r="M56">
        <v>100</v>
      </c>
      <c r="N56">
        <v>75</v>
      </c>
      <c r="O56">
        <v>41.5</v>
      </c>
      <c r="P56">
        <v>46.5</v>
      </c>
      <c r="Q56">
        <v>49.5</v>
      </c>
      <c r="R56">
        <v>46</v>
      </c>
      <c r="S56">
        <v>32</v>
      </c>
    </row>
    <row r="57" spans="1:19" x14ac:dyDescent="0.25">
      <c r="A57" s="7" t="s">
        <v>339</v>
      </c>
      <c r="B57" s="7" t="s">
        <v>680</v>
      </c>
      <c r="C57" s="7" t="s">
        <v>681</v>
      </c>
      <c r="D57" s="7" t="s">
        <v>339</v>
      </c>
      <c r="E57">
        <v>54</v>
      </c>
      <c r="F57">
        <v>0</v>
      </c>
      <c r="G57">
        <v>0</v>
      </c>
      <c r="H57">
        <v>66</v>
      </c>
      <c r="I57">
        <v>86.5</v>
      </c>
      <c r="J57">
        <v>101</v>
      </c>
      <c r="K57">
        <v>62</v>
      </c>
      <c r="L57">
        <v>67</v>
      </c>
      <c r="M57">
        <v>95</v>
      </c>
      <c r="N57">
        <v>62</v>
      </c>
      <c r="O57">
        <v>40</v>
      </c>
      <c r="P57">
        <v>42</v>
      </c>
      <c r="Q57">
        <v>35</v>
      </c>
      <c r="R57">
        <v>26</v>
      </c>
      <c r="S57">
        <v>20</v>
      </c>
    </row>
    <row r="58" spans="1:19" x14ac:dyDescent="0.25">
      <c r="A58" s="7" t="s">
        <v>190</v>
      </c>
      <c r="B58" t="s">
        <v>917</v>
      </c>
      <c r="C58" t="s">
        <v>918</v>
      </c>
      <c r="D58" s="7" t="s">
        <v>190</v>
      </c>
      <c r="E58">
        <v>0</v>
      </c>
      <c r="F58">
        <v>0</v>
      </c>
      <c r="G58">
        <v>0</v>
      </c>
      <c r="H58">
        <v>91.5</v>
      </c>
      <c r="I58">
        <v>98</v>
      </c>
      <c r="J58">
        <v>107.5</v>
      </c>
      <c r="K58">
        <v>107</v>
      </c>
      <c r="L58">
        <v>92</v>
      </c>
      <c r="M58">
        <v>111</v>
      </c>
      <c r="N58">
        <v>62</v>
      </c>
      <c r="O58">
        <v>38</v>
      </c>
      <c r="P58">
        <v>40</v>
      </c>
      <c r="Q58">
        <v>46</v>
      </c>
      <c r="R58">
        <v>38</v>
      </c>
      <c r="S58">
        <v>28</v>
      </c>
    </row>
    <row r="59" spans="1:19" x14ac:dyDescent="0.25">
      <c r="A59" s="7" t="s">
        <v>192</v>
      </c>
      <c r="B59" s="7" t="s">
        <v>798</v>
      </c>
      <c r="C59" s="7" t="s">
        <v>799</v>
      </c>
      <c r="D59" s="7" t="s">
        <v>192</v>
      </c>
      <c r="E59">
        <v>0</v>
      </c>
      <c r="F59">
        <v>0</v>
      </c>
      <c r="G59">
        <v>0</v>
      </c>
      <c r="H59">
        <v>113</v>
      </c>
      <c r="I59">
        <v>194</v>
      </c>
      <c r="J59">
        <v>154.5</v>
      </c>
      <c r="K59">
        <v>229</v>
      </c>
      <c r="L59">
        <v>140.5</v>
      </c>
      <c r="M59">
        <v>239</v>
      </c>
      <c r="N59">
        <v>124</v>
      </c>
      <c r="O59">
        <v>92.5</v>
      </c>
      <c r="P59">
        <v>93.5</v>
      </c>
      <c r="Q59">
        <v>87.5</v>
      </c>
      <c r="R59">
        <v>76</v>
      </c>
      <c r="S59">
        <v>60.5</v>
      </c>
    </row>
    <row r="60" spans="1:19" x14ac:dyDescent="0.25">
      <c r="A60" s="7" t="s">
        <v>193</v>
      </c>
      <c r="B60" s="7" t="s">
        <v>722</v>
      </c>
      <c r="C60" s="7" t="s">
        <v>723</v>
      </c>
      <c r="D60" s="7" t="s">
        <v>193</v>
      </c>
      <c r="E60">
        <v>0</v>
      </c>
      <c r="F60">
        <v>0</v>
      </c>
      <c r="G60">
        <v>0</v>
      </c>
      <c r="H60">
        <v>62.5</v>
      </c>
      <c r="I60">
        <v>112</v>
      </c>
      <c r="J60">
        <v>111</v>
      </c>
      <c r="K60">
        <v>102</v>
      </c>
      <c r="L60">
        <v>66</v>
      </c>
      <c r="M60">
        <v>79</v>
      </c>
      <c r="N60">
        <v>64</v>
      </c>
      <c r="O60">
        <v>45</v>
      </c>
      <c r="P60">
        <v>48</v>
      </c>
      <c r="Q60">
        <v>42</v>
      </c>
      <c r="R60">
        <v>26</v>
      </c>
      <c r="S60">
        <v>20.5</v>
      </c>
    </row>
    <row r="61" spans="1:19" x14ac:dyDescent="0.25">
      <c r="A61" s="7" t="s">
        <v>195</v>
      </c>
      <c r="B61" s="7" t="s">
        <v>827</v>
      </c>
      <c r="C61" s="7" t="s">
        <v>828</v>
      </c>
      <c r="D61" s="7" t="s">
        <v>195</v>
      </c>
      <c r="E61">
        <v>0</v>
      </c>
      <c r="F61">
        <v>0</v>
      </c>
      <c r="G61">
        <v>0</v>
      </c>
      <c r="H61">
        <v>91.5</v>
      </c>
      <c r="I61">
        <v>105</v>
      </c>
      <c r="J61">
        <v>163</v>
      </c>
      <c r="K61">
        <v>75.5</v>
      </c>
      <c r="L61">
        <v>80</v>
      </c>
      <c r="M61">
        <v>90</v>
      </c>
      <c r="N61">
        <v>65</v>
      </c>
      <c r="O61">
        <v>58.5</v>
      </c>
      <c r="P61">
        <v>52</v>
      </c>
      <c r="Q61">
        <v>45</v>
      </c>
      <c r="R61">
        <v>32</v>
      </c>
      <c r="S61">
        <v>26</v>
      </c>
    </row>
    <row r="62" spans="1:19" x14ac:dyDescent="0.25">
      <c r="A62" s="7" t="s">
        <v>198</v>
      </c>
      <c r="B62" s="7" t="s">
        <v>792</v>
      </c>
      <c r="C62" s="7" t="s">
        <v>793</v>
      </c>
      <c r="D62" s="7" t="s">
        <v>198</v>
      </c>
      <c r="E62">
        <v>0</v>
      </c>
      <c r="F62">
        <v>0</v>
      </c>
      <c r="G62">
        <v>0</v>
      </c>
      <c r="H62">
        <v>100</v>
      </c>
      <c r="I62">
        <v>157</v>
      </c>
      <c r="J62">
        <v>161</v>
      </c>
      <c r="K62">
        <v>164</v>
      </c>
      <c r="L62">
        <v>112.5</v>
      </c>
      <c r="M62">
        <v>133.5</v>
      </c>
      <c r="N62">
        <v>118</v>
      </c>
      <c r="O62">
        <v>57</v>
      </c>
      <c r="P62">
        <v>63.5</v>
      </c>
      <c r="Q62">
        <v>63</v>
      </c>
      <c r="R62">
        <v>58.5</v>
      </c>
      <c r="S62">
        <v>31</v>
      </c>
    </row>
    <row r="63" spans="1:19" x14ac:dyDescent="0.25">
      <c r="A63" s="7" t="s">
        <v>199</v>
      </c>
      <c r="B63" s="7" t="s">
        <v>710</v>
      </c>
      <c r="C63" s="7" t="s">
        <v>711</v>
      </c>
      <c r="D63" s="7" t="s">
        <v>199</v>
      </c>
      <c r="E63">
        <v>0</v>
      </c>
      <c r="F63">
        <v>0</v>
      </c>
      <c r="G63">
        <v>0</v>
      </c>
      <c r="H63">
        <v>88.5</v>
      </c>
      <c r="I63">
        <v>85</v>
      </c>
      <c r="J63">
        <v>90.5</v>
      </c>
      <c r="K63">
        <v>88.5</v>
      </c>
      <c r="L63">
        <v>62</v>
      </c>
      <c r="M63">
        <v>70</v>
      </c>
      <c r="N63">
        <v>54</v>
      </c>
      <c r="O63">
        <v>44.5</v>
      </c>
      <c r="P63">
        <v>41</v>
      </c>
      <c r="Q63">
        <v>36.5</v>
      </c>
      <c r="R63">
        <v>27</v>
      </c>
      <c r="S63">
        <v>20.5</v>
      </c>
    </row>
    <row r="64" spans="1:19" x14ac:dyDescent="0.25">
      <c r="A64" s="7" t="s">
        <v>200</v>
      </c>
      <c r="B64" s="7" t="s">
        <v>644</v>
      </c>
      <c r="C64" s="7" t="s">
        <v>645</v>
      </c>
      <c r="D64" s="7" t="s">
        <v>200</v>
      </c>
      <c r="E64">
        <v>0</v>
      </c>
      <c r="F64">
        <v>54</v>
      </c>
      <c r="G64">
        <v>127</v>
      </c>
      <c r="H64">
        <v>59.5</v>
      </c>
      <c r="I64">
        <v>92.5</v>
      </c>
      <c r="J64">
        <v>120</v>
      </c>
      <c r="K64">
        <v>99</v>
      </c>
      <c r="L64">
        <v>96.5</v>
      </c>
      <c r="M64">
        <v>95</v>
      </c>
      <c r="N64">
        <v>47</v>
      </c>
      <c r="O64">
        <v>42</v>
      </c>
      <c r="P64">
        <v>43</v>
      </c>
      <c r="Q64">
        <v>41</v>
      </c>
      <c r="R64">
        <v>30</v>
      </c>
      <c r="S64">
        <v>21</v>
      </c>
    </row>
    <row r="65" spans="1:19" x14ac:dyDescent="0.25">
      <c r="A65" s="7" t="s">
        <v>202</v>
      </c>
      <c r="B65" s="7" t="s">
        <v>686</v>
      </c>
      <c r="C65" s="7" t="s">
        <v>687</v>
      </c>
      <c r="D65" s="7" t="s">
        <v>202</v>
      </c>
      <c r="E65">
        <v>0</v>
      </c>
      <c r="F65">
        <v>0</v>
      </c>
      <c r="G65">
        <v>2</v>
      </c>
      <c r="H65">
        <v>51</v>
      </c>
      <c r="I65">
        <v>82</v>
      </c>
      <c r="J65">
        <v>99</v>
      </c>
      <c r="K65">
        <v>87</v>
      </c>
      <c r="L65">
        <v>79</v>
      </c>
      <c r="M65">
        <v>86</v>
      </c>
      <c r="N65">
        <v>66.5</v>
      </c>
      <c r="O65">
        <v>43</v>
      </c>
      <c r="P65">
        <v>42</v>
      </c>
      <c r="Q65">
        <v>34</v>
      </c>
      <c r="R65">
        <v>27</v>
      </c>
      <c r="S65">
        <v>21.5</v>
      </c>
    </row>
    <row r="66" spans="1:19" x14ac:dyDescent="0.25">
      <c r="A66" s="7" t="s">
        <v>206</v>
      </c>
      <c r="B66" s="7" t="s">
        <v>650</v>
      </c>
      <c r="C66" s="7" t="s">
        <v>651</v>
      </c>
      <c r="D66" s="7" t="s">
        <v>206</v>
      </c>
      <c r="E66">
        <v>325</v>
      </c>
      <c r="F66">
        <v>29</v>
      </c>
      <c r="G66">
        <v>49</v>
      </c>
      <c r="H66">
        <v>111.5</v>
      </c>
      <c r="I66">
        <v>168</v>
      </c>
      <c r="J66">
        <v>165</v>
      </c>
      <c r="K66">
        <v>162</v>
      </c>
      <c r="L66">
        <v>133</v>
      </c>
      <c r="M66">
        <v>120.5</v>
      </c>
      <c r="N66">
        <v>134</v>
      </c>
      <c r="O66">
        <v>89</v>
      </c>
      <c r="P66">
        <v>74</v>
      </c>
      <c r="Q66">
        <v>70</v>
      </c>
      <c r="R66">
        <v>75.5</v>
      </c>
      <c r="S66">
        <v>70</v>
      </c>
    </row>
    <row r="67" spans="1:19" x14ac:dyDescent="0.25">
      <c r="A67" s="7" t="s">
        <v>212</v>
      </c>
      <c r="B67" s="7" t="s">
        <v>796</v>
      </c>
      <c r="C67" s="7" t="s">
        <v>797</v>
      </c>
      <c r="D67" s="7" t="s">
        <v>212</v>
      </c>
      <c r="E67">
        <v>0</v>
      </c>
      <c r="F67">
        <v>0</v>
      </c>
      <c r="G67">
        <v>33</v>
      </c>
      <c r="H67">
        <v>102</v>
      </c>
      <c r="I67">
        <v>165</v>
      </c>
      <c r="J67">
        <v>147</v>
      </c>
      <c r="K67">
        <v>106</v>
      </c>
      <c r="L67">
        <v>82</v>
      </c>
      <c r="M67">
        <v>72</v>
      </c>
      <c r="N67">
        <v>56</v>
      </c>
      <c r="O67">
        <v>57</v>
      </c>
      <c r="P67">
        <v>52.5</v>
      </c>
      <c r="Q67">
        <v>41</v>
      </c>
      <c r="R67">
        <v>28.5</v>
      </c>
      <c r="S67">
        <v>32</v>
      </c>
    </row>
    <row r="68" spans="1:19" x14ac:dyDescent="0.25">
      <c r="A68" s="7" t="s">
        <v>213</v>
      </c>
      <c r="B68" s="7" t="s">
        <v>800</v>
      </c>
      <c r="C68" s="7" t="s">
        <v>801</v>
      </c>
      <c r="D68" s="7" t="s">
        <v>213</v>
      </c>
      <c r="E68">
        <v>0</v>
      </c>
      <c r="F68">
        <v>0</v>
      </c>
      <c r="G68">
        <v>0</v>
      </c>
      <c r="H68">
        <v>86.5</v>
      </c>
      <c r="I68">
        <v>69</v>
      </c>
      <c r="J68">
        <v>125</v>
      </c>
      <c r="K68">
        <v>245</v>
      </c>
      <c r="L68">
        <v>181</v>
      </c>
      <c r="M68">
        <v>233.5</v>
      </c>
      <c r="N68">
        <v>162.5</v>
      </c>
      <c r="O68">
        <v>90</v>
      </c>
      <c r="P68">
        <v>105</v>
      </c>
      <c r="Q68">
        <v>67</v>
      </c>
      <c r="R68">
        <v>126</v>
      </c>
      <c r="S68">
        <v>57</v>
      </c>
    </row>
    <row r="69" spans="1:19" x14ac:dyDescent="0.25">
      <c r="A69" s="7" t="s">
        <v>768</v>
      </c>
      <c r="B69" s="7" t="s">
        <v>769</v>
      </c>
      <c r="C69" s="7" t="s">
        <v>770</v>
      </c>
      <c r="D69" s="7" t="s">
        <v>215</v>
      </c>
      <c r="E69">
        <v>0</v>
      </c>
      <c r="F69">
        <v>0</v>
      </c>
      <c r="G69">
        <v>0</v>
      </c>
      <c r="H69">
        <v>63</v>
      </c>
      <c r="I69">
        <v>69</v>
      </c>
      <c r="J69">
        <v>121</v>
      </c>
      <c r="K69">
        <v>97</v>
      </c>
      <c r="L69">
        <v>77</v>
      </c>
      <c r="M69">
        <v>91</v>
      </c>
      <c r="N69">
        <v>55</v>
      </c>
      <c r="O69">
        <v>49.5</v>
      </c>
      <c r="P69">
        <v>52</v>
      </c>
      <c r="Q69">
        <v>34</v>
      </c>
      <c r="R69">
        <v>28.5</v>
      </c>
      <c r="S69">
        <v>20</v>
      </c>
    </row>
    <row r="70" spans="1:19" x14ac:dyDescent="0.25">
      <c r="A70" s="7" t="s">
        <v>220</v>
      </c>
      <c r="B70" s="7" t="s">
        <v>806</v>
      </c>
      <c r="C70" s="7" t="s">
        <v>807</v>
      </c>
      <c r="D70" s="7" t="s">
        <v>220</v>
      </c>
      <c r="E70">
        <v>0</v>
      </c>
      <c r="F70">
        <v>8.5</v>
      </c>
      <c r="G70">
        <v>0</v>
      </c>
      <c r="H70">
        <v>128</v>
      </c>
      <c r="I70">
        <v>158</v>
      </c>
      <c r="J70">
        <v>222</v>
      </c>
      <c r="K70">
        <v>174</v>
      </c>
      <c r="L70">
        <v>103</v>
      </c>
      <c r="M70">
        <v>102.5</v>
      </c>
      <c r="N70">
        <v>64</v>
      </c>
      <c r="O70">
        <v>55</v>
      </c>
      <c r="P70">
        <v>56</v>
      </c>
      <c r="Q70">
        <v>50</v>
      </c>
      <c r="R70">
        <v>32</v>
      </c>
      <c r="S70">
        <v>35.5</v>
      </c>
    </row>
    <row r="71" spans="1:19" x14ac:dyDescent="0.25">
      <c r="A71" s="7" t="s">
        <v>224</v>
      </c>
      <c r="B71" s="7" t="s">
        <v>702</v>
      </c>
      <c r="C71" s="7" t="s">
        <v>703</v>
      </c>
      <c r="D71" s="7" t="s">
        <v>224</v>
      </c>
      <c r="E71">
        <v>0</v>
      </c>
      <c r="F71">
        <v>0</v>
      </c>
      <c r="G71">
        <v>0</v>
      </c>
      <c r="H71">
        <v>84</v>
      </c>
      <c r="I71">
        <v>90</v>
      </c>
      <c r="J71">
        <v>124</v>
      </c>
      <c r="K71">
        <v>92</v>
      </c>
      <c r="L71">
        <v>86.5</v>
      </c>
      <c r="M71">
        <v>89</v>
      </c>
      <c r="N71">
        <v>47</v>
      </c>
      <c r="O71">
        <v>43</v>
      </c>
      <c r="P71">
        <v>40.5</v>
      </c>
      <c r="Q71">
        <v>34</v>
      </c>
      <c r="R71">
        <v>28</v>
      </c>
      <c r="S71">
        <v>24</v>
      </c>
    </row>
    <row r="72" spans="1:19" x14ac:dyDescent="0.25">
      <c r="A72" s="7" t="s">
        <v>225</v>
      </c>
      <c r="B72" s="7" t="s">
        <v>822</v>
      </c>
      <c r="C72" s="7" t="s">
        <v>823</v>
      </c>
      <c r="D72" s="7" t="s">
        <v>225</v>
      </c>
      <c r="E72">
        <v>0</v>
      </c>
      <c r="F72">
        <v>0</v>
      </c>
      <c r="G72">
        <v>0</v>
      </c>
      <c r="H72">
        <v>110.5</v>
      </c>
      <c r="I72">
        <v>133.5</v>
      </c>
      <c r="J72">
        <v>162</v>
      </c>
      <c r="K72">
        <v>219</v>
      </c>
      <c r="L72">
        <v>200.5</v>
      </c>
      <c r="M72">
        <v>195</v>
      </c>
      <c r="N72">
        <v>133.5</v>
      </c>
      <c r="O72">
        <v>105</v>
      </c>
      <c r="P72">
        <v>86</v>
      </c>
      <c r="Q72">
        <v>119</v>
      </c>
      <c r="R72">
        <v>77</v>
      </c>
      <c r="S72">
        <v>67</v>
      </c>
    </row>
    <row r="73" spans="1:19" x14ac:dyDescent="0.25">
      <c r="A73" s="7" t="s">
        <v>228</v>
      </c>
      <c r="B73" s="7" t="s">
        <v>726</v>
      </c>
      <c r="C73" s="7" t="s">
        <v>727</v>
      </c>
      <c r="D73" s="7" t="s">
        <v>228</v>
      </c>
      <c r="E73">
        <v>77</v>
      </c>
      <c r="F73">
        <v>0</v>
      </c>
      <c r="G73">
        <v>0</v>
      </c>
      <c r="H73">
        <v>39</v>
      </c>
      <c r="I73">
        <v>91</v>
      </c>
      <c r="J73">
        <v>117</v>
      </c>
      <c r="K73">
        <v>94</v>
      </c>
      <c r="L73">
        <v>50</v>
      </c>
      <c r="M73">
        <v>91.5</v>
      </c>
      <c r="N73">
        <v>45</v>
      </c>
      <c r="O73">
        <v>41</v>
      </c>
      <c r="P73">
        <v>35.5</v>
      </c>
      <c r="Q73">
        <v>30</v>
      </c>
      <c r="R73">
        <v>24</v>
      </c>
      <c r="S73">
        <v>21</v>
      </c>
    </row>
    <row r="74" spans="1:19" x14ac:dyDescent="0.25">
      <c r="A74" s="7" t="s">
        <v>232</v>
      </c>
      <c r="B74" s="7" t="s">
        <v>652</v>
      </c>
      <c r="C74" s="7" t="s">
        <v>653</v>
      </c>
      <c r="D74" s="7" t="s">
        <v>232</v>
      </c>
      <c r="E74">
        <v>62.5</v>
      </c>
      <c r="F74">
        <v>0</v>
      </c>
      <c r="G74">
        <v>0</v>
      </c>
      <c r="H74">
        <v>82.5</v>
      </c>
      <c r="I74">
        <v>91</v>
      </c>
      <c r="J74">
        <v>107</v>
      </c>
      <c r="K74">
        <v>97</v>
      </c>
      <c r="L74">
        <v>84</v>
      </c>
      <c r="M74">
        <v>89.5</v>
      </c>
      <c r="N74">
        <v>63</v>
      </c>
      <c r="O74">
        <v>39</v>
      </c>
      <c r="P74">
        <v>39</v>
      </c>
      <c r="Q74">
        <v>40</v>
      </c>
      <c r="R74">
        <v>36</v>
      </c>
      <c r="S74">
        <v>29</v>
      </c>
    </row>
    <row r="75" spans="1:19" x14ac:dyDescent="0.25">
      <c r="A75" s="7" t="s">
        <v>233</v>
      </c>
      <c r="B75" s="7" t="s">
        <v>814</v>
      </c>
      <c r="C75" s="7" t="s">
        <v>815</v>
      </c>
      <c r="D75" s="7" t="s">
        <v>233</v>
      </c>
      <c r="E75">
        <v>0</v>
      </c>
      <c r="F75">
        <v>0</v>
      </c>
      <c r="G75">
        <v>0</v>
      </c>
      <c r="H75">
        <v>160</v>
      </c>
      <c r="I75">
        <v>149.5</v>
      </c>
      <c r="J75">
        <v>132</v>
      </c>
      <c r="K75">
        <v>109</v>
      </c>
      <c r="L75">
        <v>111</v>
      </c>
      <c r="M75">
        <v>78</v>
      </c>
      <c r="N75">
        <v>86</v>
      </c>
      <c r="O75">
        <v>66.5</v>
      </c>
      <c r="P75">
        <v>60</v>
      </c>
      <c r="Q75">
        <v>63</v>
      </c>
      <c r="R75">
        <v>43.5</v>
      </c>
      <c r="S75">
        <v>35.5</v>
      </c>
    </row>
    <row r="76" spans="1:19" x14ac:dyDescent="0.25">
      <c r="A76" s="7" t="s">
        <v>235</v>
      </c>
      <c r="B76" s="7" t="s">
        <v>696</v>
      </c>
      <c r="C76" s="7" t="s">
        <v>697</v>
      </c>
      <c r="D76" s="7" t="s">
        <v>235</v>
      </c>
      <c r="E76">
        <v>0</v>
      </c>
      <c r="F76">
        <v>0</v>
      </c>
      <c r="G76">
        <v>0</v>
      </c>
      <c r="H76">
        <v>77</v>
      </c>
      <c r="I76">
        <v>118</v>
      </c>
      <c r="J76">
        <v>146.5</v>
      </c>
      <c r="K76">
        <v>132</v>
      </c>
      <c r="L76">
        <v>101</v>
      </c>
      <c r="M76">
        <v>100.5</v>
      </c>
      <c r="N76">
        <v>77</v>
      </c>
      <c r="O76">
        <v>48</v>
      </c>
      <c r="P76">
        <v>51</v>
      </c>
      <c r="Q76">
        <v>51.5</v>
      </c>
      <c r="R76">
        <v>39.5</v>
      </c>
      <c r="S76">
        <v>28.5</v>
      </c>
    </row>
    <row r="77" spans="1:19" x14ac:dyDescent="0.25">
      <c r="A77" s="7" t="s">
        <v>236</v>
      </c>
      <c r="B77" s="7" t="s">
        <v>692</v>
      </c>
      <c r="C77" s="7" t="s">
        <v>693</v>
      </c>
      <c r="D77" s="7" t="s">
        <v>236</v>
      </c>
      <c r="E77">
        <v>0</v>
      </c>
      <c r="F77">
        <v>24.5</v>
      </c>
      <c r="G77">
        <v>6</v>
      </c>
      <c r="H77">
        <v>86.5</v>
      </c>
      <c r="I77">
        <v>112</v>
      </c>
      <c r="J77">
        <v>139</v>
      </c>
      <c r="K77">
        <v>93</v>
      </c>
      <c r="L77">
        <v>84</v>
      </c>
      <c r="M77">
        <v>98</v>
      </c>
      <c r="N77">
        <v>69</v>
      </c>
      <c r="O77">
        <v>41</v>
      </c>
      <c r="P77">
        <v>40</v>
      </c>
      <c r="Q77">
        <v>41</v>
      </c>
      <c r="R77">
        <v>31</v>
      </c>
      <c r="S77">
        <v>26</v>
      </c>
    </row>
    <row r="78" spans="1:19" x14ac:dyDescent="0.25">
      <c r="A78" s="7" t="s">
        <v>240</v>
      </c>
      <c r="B78" s="7" t="s">
        <v>670</v>
      </c>
      <c r="C78" s="7" t="s">
        <v>671</v>
      </c>
      <c r="D78" s="7" t="s">
        <v>240</v>
      </c>
      <c r="E78">
        <v>0</v>
      </c>
      <c r="F78">
        <v>0</v>
      </c>
      <c r="G78">
        <v>0</v>
      </c>
      <c r="H78">
        <v>64.5</v>
      </c>
      <c r="I78">
        <v>68</v>
      </c>
      <c r="J78">
        <v>101</v>
      </c>
      <c r="K78">
        <v>62</v>
      </c>
      <c r="L78">
        <v>63</v>
      </c>
      <c r="M78">
        <v>88</v>
      </c>
      <c r="N78">
        <v>47</v>
      </c>
      <c r="O78">
        <v>37.5</v>
      </c>
      <c r="P78">
        <v>35</v>
      </c>
      <c r="Q78">
        <v>28</v>
      </c>
      <c r="R78">
        <v>20</v>
      </c>
      <c r="S78">
        <v>18</v>
      </c>
    </row>
    <row r="79" spans="1:19" x14ac:dyDescent="0.25">
      <c r="A79" s="7" t="s">
        <v>241</v>
      </c>
      <c r="B79" s="7" t="s">
        <v>646</v>
      </c>
      <c r="C79" s="7" t="s">
        <v>647</v>
      </c>
      <c r="D79" s="7" t="s">
        <v>241</v>
      </c>
      <c r="E79">
        <v>42</v>
      </c>
      <c r="F79">
        <v>53</v>
      </c>
      <c r="G79">
        <v>76</v>
      </c>
      <c r="H79">
        <v>71</v>
      </c>
      <c r="I79">
        <v>110</v>
      </c>
      <c r="J79">
        <v>129</v>
      </c>
      <c r="K79">
        <v>136</v>
      </c>
      <c r="L79">
        <v>135</v>
      </c>
      <c r="M79">
        <v>141</v>
      </c>
      <c r="N79">
        <v>114</v>
      </c>
      <c r="O79">
        <v>90.5</v>
      </c>
      <c r="P79">
        <v>75</v>
      </c>
      <c r="Q79">
        <v>63</v>
      </c>
      <c r="R79">
        <v>73</v>
      </c>
      <c r="S79">
        <v>58.5</v>
      </c>
    </row>
    <row r="80" spans="1:19" x14ac:dyDescent="0.25">
      <c r="A80" s="7" t="s">
        <v>242</v>
      </c>
      <c r="B80" s="7" t="s">
        <v>780</v>
      </c>
      <c r="C80" s="7" t="s">
        <v>781</v>
      </c>
      <c r="D80" s="7" t="s">
        <v>242</v>
      </c>
      <c r="E80">
        <v>0</v>
      </c>
      <c r="F80">
        <v>0</v>
      </c>
      <c r="G80">
        <v>69</v>
      </c>
      <c r="H80">
        <v>83.5</v>
      </c>
      <c r="I80">
        <v>82</v>
      </c>
      <c r="J80">
        <v>118</v>
      </c>
      <c r="K80">
        <v>89</v>
      </c>
      <c r="L80">
        <v>82</v>
      </c>
      <c r="M80">
        <v>133</v>
      </c>
      <c r="N80">
        <v>62.5</v>
      </c>
      <c r="O80">
        <v>44</v>
      </c>
      <c r="P80">
        <v>51</v>
      </c>
      <c r="Q80">
        <v>43</v>
      </c>
      <c r="R80">
        <v>32</v>
      </c>
      <c r="S80">
        <v>22.5</v>
      </c>
    </row>
    <row r="81" spans="1:19" x14ac:dyDescent="0.25">
      <c r="A81" s="7" t="s">
        <v>245</v>
      </c>
      <c r="B81" s="7" t="s">
        <v>724</v>
      </c>
      <c r="C81" s="7" t="s">
        <v>725</v>
      </c>
      <c r="D81" s="7" t="s">
        <v>245</v>
      </c>
      <c r="E81">
        <v>0</v>
      </c>
      <c r="F81">
        <v>84</v>
      </c>
      <c r="G81">
        <v>0</v>
      </c>
      <c r="H81">
        <v>97.5</v>
      </c>
      <c r="I81">
        <v>146.5</v>
      </c>
      <c r="J81">
        <v>165</v>
      </c>
      <c r="K81">
        <v>137.5</v>
      </c>
      <c r="L81">
        <v>115.5</v>
      </c>
      <c r="M81">
        <v>86.5</v>
      </c>
      <c r="N81">
        <v>85</v>
      </c>
      <c r="O81">
        <v>36</v>
      </c>
      <c r="P81">
        <v>48.5</v>
      </c>
      <c r="Q81">
        <v>46</v>
      </c>
      <c r="R81">
        <v>28</v>
      </c>
      <c r="S81">
        <v>31.5</v>
      </c>
    </row>
    <row r="82" spans="1:19" x14ac:dyDescent="0.25">
      <c r="A82" s="7" t="s">
        <v>246</v>
      </c>
      <c r="B82" s="7" t="s">
        <v>638</v>
      </c>
      <c r="C82" s="7" t="s">
        <v>639</v>
      </c>
      <c r="D82" s="7" t="s">
        <v>246</v>
      </c>
      <c r="E82">
        <v>0</v>
      </c>
      <c r="F82">
        <v>0</v>
      </c>
      <c r="G82">
        <v>7</v>
      </c>
      <c r="H82">
        <v>62</v>
      </c>
      <c r="I82">
        <v>105</v>
      </c>
      <c r="J82">
        <v>120</v>
      </c>
      <c r="K82">
        <v>89</v>
      </c>
      <c r="L82">
        <v>85</v>
      </c>
      <c r="M82">
        <v>108</v>
      </c>
      <c r="N82">
        <v>64</v>
      </c>
      <c r="O82">
        <v>38</v>
      </c>
      <c r="P82">
        <v>40</v>
      </c>
      <c r="Q82">
        <v>41</v>
      </c>
      <c r="R82">
        <v>30</v>
      </c>
      <c r="S82">
        <v>26</v>
      </c>
    </row>
    <row r="83" spans="1:19" x14ac:dyDescent="0.25">
      <c r="A83" s="7" t="s">
        <v>247</v>
      </c>
      <c r="B83" s="7" t="s">
        <v>704</v>
      </c>
      <c r="C83" s="7" t="s">
        <v>705</v>
      </c>
      <c r="D83" s="7" t="s">
        <v>247</v>
      </c>
      <c r="E83">
        <v>36</v>
      </c>
      <c r="F83">
        <v>0</v>
      </c>
      <c r="G83">
        <v>28</v>
      </c>
      <c r="H83">
        <v>83.5</v>
      </c>
      <c r="I83">
        <v>65</v>
      </c>
      <c r="J83">
        <v>97</v>
      </c>
      <c r="K83">
        <v>70</v>
      </c>
      <c r="L83">
        <v>94.5</v>
      </c>
      <c r="M83">
        <v>100</v>
      </c>
      <c r="N83">
        <v>56</v>
      </c>
      <c r="O83">
        <v>37</v>
      </c>
      <c r="P83">
        <v>42</v>
      </c>
      <c r="Q83">
        <v>38</v>
      </c>
      <c r="R83">
        <v>32</v>
      </c>
      <c r="S83">
        <v>25</v>
      </c>
    </row>
    <row r="84" spans="1:19" x14ac:dyDescent="0.25">
      <c r="A84" s="7" t="s">
        <v>290</v>
      </c>
      <c r="B84" s="7" t="s">
        <v>664</v>
      </c>
      <c r="C84" s="7" t="s">
        <v>665</v>
      </c>
      <c r="D84" s="7" t="s">
        <v>290</v>
      </c>
      <c r="E84">
        <v>0</v>
      </c>
      <c r="F84">
        <v>0</v>
      </c>
      <c r="G84">
        <v>0</v>
      </c>
      <c r="H84">
        <v>86</v>
      </c>
      <c r="I84">
        <v>97.5</v>
      </c>
      <c r="J84">
        <v>129</v>
      </c>
      <c r="K84">
        <v>123</v>
      </c>
      <c r="L84">
        <v>88</v>
      </c>
      <c r="M84">
        <v>96</v>
      </c>
      <c r="N84">
        <v>51</v>
      </c>
      <c r="O84">
        <v>40</v>
      </c>
      <c r="P84">
        <v>50</v>
      </c>
      <c r="Q84">
        <v>42</v>
      </c>
      <c r="R84">
        <v>32</v>
      </c>
      <c r="S84">
        <v>26</v>
      </c>
    </row>
    <row r="85" spans="1:19" x14ac:dyDescent="0.25">
      <c r="A85" s="7" t="s">
        <v>293</v>
      </c>
      <c r="B85" s="7" t="s">
        <v>716</v>
      </c>
      <c r="C85" s="7" t="s">
        <v>717</v>
      </c>
      <c r="D85" s="7" t="s">
        <v>293</v>
      </c>
      <c r="E85">
        <v>8</v>
      </c>
      <c r="F85">
        <v>0</v>
      </c>
      <c r="G85">
        <v>0</v>
      </c>
      <c r="H85">
        <v>77</v>
      </c>
      <c r="I85">
        <v>101</v>
      </c>
      <c r="J85">
        <v>111</v>
      </c>
      <c r="K85">
        <v>102</v>
      </c>
      <c r="L85">
        <v>74</v>
      </c>
      <c r="M85">
        <v>91</v>
      </c>
      <c r="N85">
        <v>54</v>
      </c>
      <c r="O85">
        <v>37</v>
      </c>
      <c r="P85">
        <v>41.5</v>
      </c>
      <c r="Q85">
        <v>36</v>
      </c>
      <c r="R85">
        <v>34</v>
      </c>
      <c r="S85">
        <v>25</v>
      </c>
    </row>
    <row r="86" spans="1:19" x14ac:dyDescent="0.25">
      <c r="A86" s="7" t="s">
        <v>294</v>
      </c>
      <c r="B86" s="7" t="s">
        <v>734</v>
      </c>
      <c r="C86" s="7" t="s">
        <v>735</v>
      </c>
      <c r="D86" s="7" t="s">
        <v>294</v>
      </c>
      <c r="E86">
        <v>0</v>
      </c>
      <c r="F86">
        <v>0</v>
      </c>
      <c r="G86">
        <v>106</v>
      </c>
      <c r="H86">
        <v>69</v>
      </c>
      <c r="I86">
        <v>79</v>
      </c>
      <c r="J86">
        <v>95.5</v>
      </c>
      <c r="K86">
        <v>102</v>
      </c>
      <c r="L86">
        <v>84.5</v>
      </c>
      <c r="M86">
        <v>95</v>
      </c>
      <c r="N86">
        <v>60.5</v>
      </c>
      <c r="O86">
        <v>34.5</v>
      </c>
      <c r="P86">
        <v>38.5</v>
      </c>
      <c r="Q86">
        <v>40</v>
      </c>
      <c r="R86">
        <v>28</v>
      </c>
      <c r="S86">
        <v>23</v>
      </c>
    </row>
    <row r="87" spans="1:19" x14ac:dyDescent="0.25">
      <c r="A87" s="7" t="s">
        <v>295</v>
      </c>
      <c r="B87" s="7" t="s">
        <v>634</v>
      </c>
      <c r="C87" s="7" t="s">
        <v>635</v>
      </c>
      <c r="D87" s="7" t="s">
        <v>295</v>
      </c>
      <c r="E87">
        <v>0</v>
      </c>
      <c r="F87">
        <v>0</v>
      </c>
      <c r="G87">
        <v>0</v>
      </c>
      <c r="H87">
        <v>94</v>
      </c>
      <c r="I87">
        <v>139.5</v>
      </c>
      <c r="J87">
        <v>208</v>
      </c>
      <c r="K87">
        <v>168</v>
      </c>
      <c r="L87">
        <v>75.5</v>
      </c>
      <c r="M87">
        <v>161</v>
      </c>
      <c r="N87">
        <v>119</v>
      </c>
      <c r="O87">
        <v>62</v>
      </c>
      <c r="P87">
        <v>57.5</v>
      </c>
      <c r="Q87">
        <v>63</v>
      </c>
      <c r="R87">
        <v>79</v>
      </c>
      <c r="S87">
        <v>56.5</v>
      </c>
    </row>
    <row r="88" spans="1:19" x14ac:dyDescent="0.25">
      <c r="A88" s="7" t="s">
        <v>296</v>
      </c>
      <c r="B88" s="7" t="s">
        <v>762</v>
      </c>
      <c r="C88" s="7" t="s">
        <v>763</v>
      </c>
      <c r="D88" s="7" t="s">
        <v>296</v>
      </c>
      <c r="E88">
        <v>54.5</v>
      </c>
      <c r="F88">
        <v>87</v>
      </c>
      <c r="G88">
        <v>0</v>
      </c>
      <c r="H88">
        <v>137.5</v>
      </c>
      <c r="I88">
        <v>158</v>
      </c>
      <c r="J88">
        <v>126</v>
      </c>
      <c r="K88">
        <v>103.5</v>
      </c>
      <c r="L88">
        <v>130</v>
      </c>
      <c r="M88">
        <v>168</v>
      </c>
      <c r="N88">
        <v>100</v>
      </c>
      <c r="O88">
        <v>86.5</v>
      </c>
      <c r="P88">
        <v>62</v>
      </c>
      <c r="Q88">
        <v>54</v>
      </c>
      <c r="R88">
        <v>66</v>
      </c>
      <c r="S88">
        <v>52</v>
      </c>
    </row>
    <row r="89" spans="1:19" x14ac:dyDescent="0.25">
      <c r="A89" s="7" t="s">
        <v>736</v>
      </c>
      <c r="B89" s="7" t="s">
        <v>737</v>
      </c>
      <c r="C89" s="7" t="s">
        <v>738</v>
      </c>
      <c r="D89" s="7" t="s">
        <v>300</v>
      </c>
      <c r="E89">
        <v>0</v>
      </c>
      <c r="F89">
        <v>0</v>
      </c>
      <c r="G89">
        <v>0</v>
      </c>
      <c r="H89">
        <v>55</v>
      </c>
      <c r="I89">
        <v>91</v>
      </c>
      <c r="J89">
        <v>94</v>
      </c>
      <c r="K89">
        <v>77</v>
      </c>
      <c r="L89">
        <v>64</v>
      </c>
      <c r="M89">
        <v>81.5</v>
      </c>
      <c r="N89">
        <v>64.5</v>
      </c>
      <c r="O89">
        <v>43</v>
      </c>
      <c r="P89">
        <v>42</v>
      </c>
      <c r="Q89">
        <v>43</v>
      </c>
      <c r="R89">
        <v>26</v>
      </c>
      <c r="S89">
        <v>25</v>
      </c>
    </row>
    <row r="90" spans="1:19" x14ac:dyDescent="0.25">
      <c r="A90" s="7" t="s">
        <v>789</v>
      </c>
      <c r="B90" s="7" t="s">
        <v>790</v>
      </c>
      <c r="C90" s="7" t="s">
        <v>791</v>
      </c>
      <c r="D90" s="7" t="s">
        <v>250</v>
      </c>
      <c r="E90">
        <v>0</v>
      </c>
      <c r="F90">
        <v>0</v>
      </c>
      <c r="G90">
        <v>0</v>
      </c>
      <c r="H90">
        <v>77.5</v>
      </c>
      <c r="I90">
        <v>77.5</v>
      </c>
      <c r="J90">
        <v>87</v>
      </c>
      <c r="K90">
        <v>87</v>
      </c>
      <c r="L90">
        <v>75.5</v>
      </c>
      <c r="M90">
        <v>77</v>
      </c>
      <c r="N90">
        <v>62</v>
      </c>
      <c r="O90">
        <v>29.5</v>
      </c>
      <c r="P90">
        <v>25</v>
      </c>
      <c r="Q90">
        <v>29</v>
      </c>
      <c r="R90">
        <v>40.5</v>
      </c>
      <c r="S90">
        <v>20</v>
      </c>
    </row>
    <row r="91" spans="1:19" x14ac:dyDescent="0.25">
      <c r="A91" s="7" t="s">
        <v>824</v>
      </c>
      <c r="B91" s="7" t="s">
        <v>825</v>
      </c>
      <c r="C91" s="7" t="s">
        <v>826</v>
      </c>
      <c r="D91" s="7" t="s">
        <v>255</v>
      </c>
      <c r="E91">
        <v>0</v>
      </c>
      <c r="F91">
        <v>78</v>
      </c>
      <c r="G91">
        <v>82</v>
      </c>
      <c r="H91">
        <v>96</v>
      </c>
      <c r="I91">
        <v>123</v>
      </c>
      <c r="J91">
        <v>149</v>
      </c>
      <c r="K91">
        <v>128</v>
      </c>
      <c r="L91">
        <v>87.5</v>
      </c>
      <c r="M91">
        <v>87</v>
      </c>
      <c r="N91">
        <v>59</v>
      </c>
      <c r="O91">
        <v>53</v>
      </c>
      <c r="P91">
        <v>48</v>
      </c>
      <c r="Q91">
        <v>41.5</v>
      </c>
      <c r="R91">
        <v>33</v>
      </c>
      <c r="S91">
        <v>31</v>
      </c>
    </row>
    <row r="92" spans="1:19" x14ac:dyDescent="0.25">
      <c r="A92" s="7" t="s">
        <v>625</v>
      </c>
      <c r="B92" s="7" t="s">
        <v>626</v>
      </c>
      <c r="C92" s="7" t="s">
        <v>627</v>
      </c>
      <c r="D92" s="7" t="s">
        <v>257</v>
      </c>
      <c r="E92">
        <v>0</v>
      </c>
      <c r="F92">
        <v>0</v>
      </c>
      <c r="G92">
        <v>31</v>
      </c>
      <c r="H92">
        <v>63</v>
      </c>
      <c r="I92">
        <v>64</v>
      </c>
      <c r="J92">
        <v>80</v>
      </c>
      <c r="K92">
        <v>71</v>
      </c>
      <c r="L92">
        <v>84</v>
      </c>
      <c r="M92">
        <v>95</v>
      </c>
      <c r="N92">
        <v>54</v>
      </c>
      <c r="O92">
        <v>30</v>
      </c>
      <c r="P92">
        <v>41</v>
      </c>
      <c r="Q92">
        <v>38</v>
      </c>
      <c r="R92">
        <v>25</v>
      </c>
      <c r="S92">
        <v>18</v>
      </c>
    </row>
    <row r="93" spans="1:19" x14ac:dyDescent="0.25">
      <c r="A93" s="7" t="s">
        <v>753</v>
      </c>
      <c r="B93" s="7" t="s">
        <v>754</v>
      </c>
      <c r="C93" s="7" t="s">
        <v>755</v>
      </c>
      <c r="D93" s="7" t="s">
        <v>259</v>
      </c>
      <c r="E93">
        <v>0</v>
      </c>
      <c r="F93">
        <v>0</v>
      </c>
      <c r="G93">
        <v>0</v>
      </c>
      <c r="H93">
        <v>74.5</v>
      </c>
      <c r="I93">
        <v>136</v>
      </c>
      <c r="J93">
        <v>156</v>
      </c>
      <c r="K93">
        <v>110.5</v>
      </c>
      <c r="L93">
        <v>71</v>
      </c>
      <c r="M93">
        <v>102</v>
      </c>
      <c r="N93">
        <v>62</v>
      </c>
      <c r="O93">
        <v>42.5</v>
      </c>
      <c r="P93">
        <v>48.5</v>
      </c>
      <c r="Q93">
        <v>45</v>
      </c>
      <c r="R93">
        <v>33.5</v>
      </c>
      <c r="S93">
        <v>29</v>
      </c>
    </row>
    <row r="94" spans="1:19" x14ac:dyDescent="0.25">
      <c r="A94" s="7" t="s">
        <v>779</v>
      </c>
      <c r="B94" t="s">
        <v>915</v>
      </c>
      <c r="C94" t="s">
        <v>916</v>
      </c>
      <c r="D94" s="7" t="s">
        <v>261</v>
      </c>
      <c r="E94">
        <v>1</v>
      </c>
      <c r="F94">
        <v>0</v>
      </c>
      <c r="G94">
        <v>24</v>
      </c>
      <c r="H94">
        <v>78</v>
      </c>
      <c r="I94">
        <v>94</v>
      </c>
      <c r="J94">
        <v>104</v>
      </c>
      <c r="K94">
        <v>74</v>
      </c>
      <c r="L94">
        <v>65</v>
      </c>
      <c r="M94">
        <v>87</v>
      </c>
      <c r="N94">
        <v>62</v>
      </c>
      <c r="O94">
        <v>49</v>
      </c>
      <c r="P94">
        <v>53</v>
      </c>
      <c r="Q94">
        <v>42</v>
      </c>
      <c r="R94">
        <v>32</v>
      </c>
      <c r="S94">
        <v>25</v>
      </c>
    </row>
    <row r="95" spans="1:19" x14ac:dyDescent="0.25">
      <c r="A95" s="7" t="s">
        <v>307</v>
      </c>
      <c r="B95" s="7" t="s">
        <v>718</v>
      </c>
      <c r="C95" s="7" t="s">
        <v>719</v>
      </c>
      <c r="D95" s="7" t="s">
        <v>307</v>
      </c>
      <c r="E95">
        <v>27</v>
      </c>
      <c r="F95">
        <v>80</v>
      </c>
      <c r="G95">
        <v>0</v>
      </c>
      <c r="H95">
        <v>112</v>
      </c>
      <c r="I95">
        <v>134</v>
      </c>
      <c r="J95">
        <v>100</v>
      </c>
      <c r="K95">
        <v>124.5</v>
      </c>
      <c r="L95">
        <v>105</v>
      </c>
      <c r="M95">
        <v>146.5</v>
      </c>
      <c r="N95">
        <v>100</v>
      </c>
      <c r="O95">
        <v>63</v>
      </c>
      <c r="P95">
        <v>53</v>
      </c>
      <c r="Q95">
        <v>55</v>
      </c>
      <c r="R95">
        <v>47.5</v>
      </c>
      <c r="S95">
        <v>39</v>
      </c>
    </row>
    <row r="96" spans="1:19" x14ac:dyDescent="0.25">
      <c r="A96" s="7" t="s">
        <v>313</v>
      </c>
      <c r="B96" s="7" t="s">
        <v>743</v>
      </c>
      <c r="C96" s="7" t="s">
        <v>744</v>
      </c>
      <c r="D96" s="7" t="s">
        <v>313</v>
      </c>
      <c r="E96">
        <v>69</v>
      </c>
      <c r="F96">
        <v>32</v>
      </c>
      <c r="G96">
        <v>0</v>
      </c>
      <c r="H96">
        <v>63.5</v>
      </c>
      <c r="I96">
        <v>104</v>
      </c>
      <c r="J96">
        <v>111</v>
      </c>
      <c r="K96">
        <v>93</v>
      </c>
      <c r="L96">
        <v>91</v>
      </c>
      <c r="M96">
        <v>98</v>
      </c>
      <c r="N96">
        <v>74.5</v>
      </c>
      <c r="O96">
        <v>47</v>
      </c>
      <c r="P96">
        <v>40</v>
      </c>
      <c r="Q96">
        <v>44</v>
      </c>
      <c r="R96">
        <v>33</v>
      </c>
      <c r="S96">
        <v>25.5</v>
      </c>
    </row>
    <row r="97" spans="1:19" x14ac:dyDescent="0.25">
      <c r="A97" s="7" t="s">
        <v>317</v>
      </c>
      <c r="B97" s="7" t="s">
        <v>760</v>
      </c>
      <c r="C97" s="7" t="s">
        <v>761</v>
      </c>
      <c r="D97" s="7" t="s">
        <v>317</v>
      </c>
      <c r="E97">
        <v>0</v>
      </c>
      <c r="F97">
        <v>0</v>
      </c>
      <c r="G97">
        <v>0</v>
      </c>
      <c r="H97">
        <v>45</v>
      </c>
      <c r="I97">
        <v>111</v>
      </c>
      <c r="J97">
        <v>97</v>
      </c>
      <c r="K97">
        <v>131</v>
      </c>
      <c r="L97">
        <v>113</v>
      </c>
      <c r="M97">
        <v>94.5</v>
      </c>
      <c r="N97">
        <v>93</v>
      </c>
      <c r="O97">
        <v>60</v>
      </c>
      <c r="P97">
        <v>63</v>
      </c>
      <c r="Q97">
        <v>47.5</v>
      </c>
      <c r="R97">
        <v>51</v>
      </c>
      <c r="S97">
        <v>42</v>
      </c>
    </row>
    <row r="98" spans="1:19" x14ac:dyDescent="0.25">
      <c r="A98" s="7" t="s">
        <v>319</v>
      </c>
      <c r="B98" s="7" t="s">
        <v>640</v>
      </c>
      <c r="C98" s="7" t="s">
        <v>641</v>
      </c>
      <c r="D98" s="7" t="s">
        <v>319</v>
      </c>
      <c r="E98">
        <v>0</v>
      </c>
      <c r="F98">
        <v>0</v>
      </c>
      <c r="G98">
        <v>64.5</v>
      </c>
      <c r="H98">
        <v>71</v>
      </c>
      <c r="I98">
        <v>83</v>
      </c>
      <c r="J98">
        <v>92.5</v>
      </c>
      <c r="K98">
        <v>89</v>
      </c>
      <c r="L98">
        <v>103</v>
      </c>
      <c r="M98">
        <v>121</v>
      </c>
      <c r="N98">
        <v>72</v>
      </c>
      <c r="O98">
        <v>48.5</v>
      </c>
      <c r="P98">
        <v>48</v>
      </c>
      <c r="Q98">
        <v>48</v>
      </c>
      <c r="R98">
        <v>35</v>
      </c>
      <c r="S98">
        <v>27</v>
      </c>
    </row>
    <row r="99" spans="1:19" x14ac:dyDescent="0.25">
      <c r="A99" s="7" t="s">
        <v>322</v>
      </c>
      <c r="B99" s="7" t="s">
        <v>630</v>
      </c>
      <c r="C99" s="7" t="s">
        <v>631</v>
      </c>
      <c r="D99" s="7" t="s">
        <v>322</v>
      </c>
      <c r="E99">
        <v>0</v>
      </c>
      <c r="F99">
        <v>0</v>
      </c>
      <c r="G99">
        <v>0</v>
      </c>
      <c r="H99">
        <v>103.5</v>
      </c>
      <c r="I99">
        <v>90</v>
      </c>
      <c r="J99">
        <v>157.5</v>
      </c>
      <c r="K99">
        <v>161</v>
      </c>
      <c r="L99">
        <v>146</v>
      </c>
      <c r="M99">
        <v>132</v>
      </c>
      <c r="N99">
        <v>131</v>
      </c>
      <c r="O99">
        <v>82</v>
      </c>
      <c r="P99">
        <v>83</v>
      </c>
      <c r="Q99">
        <v>79.5</v>
      </c>
      <c r="R99">
        <v>98.5</v>
      </c>
      <c r="S99">
        <v>69</v>
      </c>
    </row>
    <row r="100" spans="1:19" x14ac:dyDescent="0.25">
      <c r="A100" s="7" t="s">
        <v>784</v>
      </c>
      <c r="B100" s="7" t="s">
        <v>785</v>
      </c>
      <c r="C100" s="7" t="s">
        <v>786</v>
      </c>
      <c r="D100" s="7" t="s">
        <v>324</v>
      </c>
      <c r="E100">
        <v>0</v>
      </c>
      <c r="F100">
        <v>0</v>
      </c>
      <c r="G100">
        <v>0</v>
      </c>
      <c r="H100">
        <v>63</v>
      </c>
      <c r="I100">
        <v>86.5</v>
      </c>
      <c r="J100">
        <v>115</v>
      </c>
      <c r="K100">
        <v>71</v>
      </c>
      <c r="L100">
        <v>90.5</v>
      </c>
      <c r="M100">
        <v>106</v>
      </c>
      <c r="N100">
        <v>73</v>
      </c>
      <c r="O100">
        <v>47</v>
      </c>
      <c r="P100">
        <v>55.5</v>
      </c>
      <c r="Q100">
        <v>38</v>
      </c>
      <c r="R100">
        <v>32</v>
      </c>
      <c r="S100">
        <v>24</v>
      </c>
    </row>
    <row r="101" spans="1:19" x14ac:dyDescent="0.25">
      <c r="A101" s="7" t="s">
        <v>326</v>
      </c>
      <c r="B101" s="7" t="s">
        <v>712</v>
      </c>
      <c r="C101" s="7" t="s">
        <v>713</v>
      </c>
      <c r="D101" s="7" t="s">
        <v>326</v>
      </c>
      <c r="E101">
        <v>0</v>
      </c>
      <c r="F101">
        <v>0</v>
      </c>
      <c r="G101">
        <v>45</v>
      </c>
      <c r="H101">
        <v>63</v>
      </c>
      <c r="I101">
        <v>93.5</v>
      </c>
      <c r="J101">
        <v>115</v>
      </c>
      <c r="K101">
        <v>95</v>
      </c>
      <c r="L101">
        <v>79</v>
      </c>
      <c r="M101">
        <v>114.5</v>
      </c>
      <c r="N101">
        <v>54</v>
      </c>
      <c r="O101">
        <v>45</v>
      </c>
      <c r="P101">
        <v>41</v>
      </c>
      <c r="Q101">
        <v>34</v>
      </c>
      <c r="R101">
        <v>24</v>
      </c>
      <c r="S101">
        <v>22</v>
      </c>
    </row>
    <row r="102" spans="1:19" x14ac:dyDescent="0.25">
      <c r="A102" s="7" t="s">
        <v>329</v>
      </c>
      <c r="B102" s="7" t="s">
        <v>648</v>
      </c>
      <c r="C102" s="7" t="s">
        <v>649</v>
      </c>
      <c r="D102" s="7" t="s">
        <v>329</v>
      </c>
      <c r="E102">
        <v>0</v>
      </c>
      <c r="F102">
        <v>15</v>
      </c>
      <c r="G102">
        <v>0</v>
      </c>
      <c r="H102">
        <v>64</v>
      </c>
      <c r="I102">
        <v>97.5</v>
      </c>
      <c r="J102">
        <v>112</v>
      </c>
      <c r="K102">
        <v>100</v>
      </c>
      <c r="L102">
        <v>87</v>
      </c>
      <c r="M102">
        <v>87</v>
      </c>
      <c r="N102">
        <v>51</v>
      </c>
      <c r="O102">
        <v>36</v>
      </c>
      <c r="P102">
        <v>35</v>
      </c>
      <c r="Q102">
        <v>39.5</v>
      </c>
      <c r="R102">
        <v>31</v>
      </c>
      <c r="S102">
        <v>28</v>
      </c>
    </row>
    <row r="103" spans="1:19" x14ac:dyDescent="0.25">
      <c r="A103" s="7" t="s">
        <v>333</v>
      </c>
      <c r="B103" s="7" t="s">
        <v>694</v>
      </c>
      <c r="C103" s="7" t="s">
        <v>695</v>
      </c>
      <c r="D103" s="7" t="s">
        <v>333</v>
      </c>
      <c r="E103">
        <v>0</v>
      </c>
      <c r="F103">
        <v>0</v>
      </c>
      <c r="G103">
        <v>0</v>
      </c>
      <c r="H103">
        <v>104.5</v>
      </c>
      <c r="I103">
        <v>110.5</v>
      </c>
      <c r="J103">
        <v>154</v>
      </c>
      <c r="K103">
        <v>85.5</v>
      </c>
      <c r="L103">
        <v>73</v>
      </c>
      <c r="M103">
        <v>99.5</v>
      </c>
      <c r="N103">
        <v>62</v>
      </c>
      <c r="O103">
        <v>59</v>
      </c>
      <c r="P103">
        <v>51</v>
      </c>
      <c r="Q103">
        <v>38</v>
      </c>
      <c r="R103">
        <v>38</v>
      </c>
      <c r="S103">
        <v>29</v>
      </c>
    </row>
    <row r="104" spans="1:19" x14ac:dyDescent="0.25">
      <c r="A104" s="7" t="s">
        <v>335</v>
      </c>
      <c r="B104" s="7" t="s">
        <v>812</v>
      </c>
      <c r="C104" s="7" t="s">
        <v>813</v>
      </c>
      <c r="D104" s="7" t="s">
        <v>335</v>
      </c>
      <c r="E104">
        <v>36</v>
      </c>
      <c r="F104">
        <v>0</v>
      </c>
      <c r="G104">
        <v>109</v>
      </c>
      <c r="H104">
        <v>139</v>
      </c>
      <c r="I104">
        <v>146</v>
      </c>
      <c r="J104">
        <v>152</v>
      </c>
      <c r="K104">
        <v>100</v>
      </c>
      <c r="L104">
        <v>90</v>
      </c>
      <c r="M104">
        <v>91</v>
      </c>
      <c r="N104">
        <v>58</v>
      </c>
      <c r="O104">
        <v>49</v>
      </c>
      <c r="P104">
        <v>51</v>
      </c>
      <c r="Q104">
        <v>48</v>
      </c>
      <c r="R104">
        <v>38</v>
      </c>
      <c r="S104">
        <v>34</v>
      </c>
    </row>
  </sheetData>
  <sortState xmlns:xlrd2="http://schemas.microsoft.com/office/spreadsheetml/2017/richdata2" ref="A2:S104">
    <sortCondition ref="A2:A10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CAAE-5384-4F21-9218-695C7774D825}">
  <dimension ref="A4:P7"/>
  <sheetViews>
    <sheetView workbookViewId="0">
      <selection activeCell="A8" sqref="A8"/>
    </sheetView>
  </sheetViews>
  <sheetFormatPr defaultRowHeight="12.5" x14ac:dyDescent="0.25"/>
  <cols>
    <col min="1" max="1" width="14.453125" bestFit="1" customWidth="1"/>
  </cols>
  <sheetData>
    <row r="4" spans="1:16" x14ac:dyDescent="0.25">
      <c r="B4" s="11">
        <v>2003</v>
      </c>
      <c r="C4" s="11">
        <v>2004</v>
      </c>
      <c r="D4" s="11">
        <v>2005</v>
      </c>
      <c r="E4" s="11">
        <v>2006</v>
      </c>
      <c r="F4" s="11">
        <v>2007</v>
      </c>
      <c r="G4" s="11">
        <v>2008</v>
      </c>
      <c r="H4" s="11">
        <v>2009</v>
      </c>
      <c r="I4" s="11">
        <v>2010</v>
      </c>
      <c r="J4" s="11">
        <v>2011</v>
      </c>
      <c r="K4" s="11">
        <v>2012</v>
      </c>
      <c r="L4" s="11">
        <v>2013</v>
      </c>
      <c r="M4" s="11">
        <v>2014</v>
      </c>
      <c r="N4" s="11">
        <v>2015</v>
      </c>
      <c r="O4" s="18">
        <v>2016</v>
      </c>
      <c r="P4" s="18">
        <v>2017</v>
      </c>
    </row>
    <row r="5" spans="1:16" x14ac:dyDescent="0.25">
      <c r="A5" t="s">
        <v>44</v>
      </c>
      <c r="B5" s="13">
        <v>107.8125</v>
      </c>
      <c r="C5" s="13">
        <v>111.3607188703465</v>
      </c>
      <c r="D5" s="13">
        <v>115.2954808806488</v>
      </c>
      <c r="E5" s="13">
        <v>115.819209039548</v>
      </c>
      <c r="F5" s="13">
        <v>108.4938527835274</v>
      </c>
      <c r="G5" s="13">
        <v>70.951431987701341</v>
      </c>
      <c r="H5" s="13">
        <v>56.2997347480106</v>
      </c>
      <c r="I5" s="13">
        <v>66.344160331720801</v>
      </c>
      <c r="J5" s="13">
        <v>51.733057423693701</v>
      </c>
      <c r="K5" s="13">
        <v>59.346375552747901</v>
      </c>
      <c r="L5" s="13">
        <v>72.687338501291904</v>
      </c>
      <c r="M5" s="13">
        <v>82.815689771799953</v>
      </c>
      <c r="N5" s="13">
        <v>88.296760710553798</v>
      </c>
      <c r="O5" s="13">
        <v>96.579476861166995</v>
      </c>
      <c r="P5" s="13">
        <v>106.96844518517796</v>
      </c>
    </row>
    <row r="7" spans="1:16" ht="14" x14ac:dyDescent="0.3">
      <c r="A7" t="s">
        <v>866</v>
      </c>
      <c r="B7" s="23">
        <v>93.69732227356225</v>
      </c>
      <c r="C7" s="23">
        <v>95.143100718548254</v>
      </c>
      <c r="D7" s="23">
        <v>103.2258064516129</v>
      </c>
      <c r="E7" s="23">
        <v>102.47911810411804</v>
      </c>
      <c r="F7" s="23">
        <v>34.015384396436346</v>
      </c>
      <c r="G7" s="23">
        <v>20.348898326465299</v>
      </c>
      <c r="H7" s="23">
        <v>21.618886533225201</v>
      </c>
      <c r="I7" s="23">
        <v>31.925690949431548</v>
      </c>
      <c r="J7" s="23">
        <v>26.995305164319198</v>
      </c>
      <c r="K7" s="23">
        <v>35.294117647058798</v>
      </c>
      <c r="L7" s="23">
        <v>49.358669833729202</v>
      </c>
      <c r="M7" s="23">
        <v>52.929147425146496</v>
      </c>
      <c r="N7" s="23">
        <v>68.160910050538703</v>
      </c>
      <c r="O7" s="23">
        <v>80.600944081336152</v>
      </c>
      <c r="P7" s="23">
        <v>102.30988803902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98FC-BFD2-4384-AA99-3E2E9214A09D}">
  <dimension ref="A3:B18"/>
  <sheetViews>
    <sheetView workbookViewId="0">
      <selection activeCell="B4" sqref="B4:B18"/>
    </sheetView>
  </sheetViews>
  <sheetFormatPr defaultRowHeight="12.5" x14ac:dyDescent="0.25"/>
  <sheetData>
    <row r="3" spans="1:2" x14ac:dyDescent="0.25">
      <c r="B3" t="s">
        <v>894</v>
      </c>
    </row>
    <row r="4" spans="1:2" x14ac:dyDescent="0.25">
      <c r="A4">
        <v>2003</v>
      </c>
      <c r="B4" s="38">
        <v>184</v>
      </c>
    </row>
    <row r="5" spans="1:2" x14ac:dyDescent="0.25">
      <c r="A5">
        <v>2004</v>
      </c>
      <c r="B5" s="38">
        <v>188.9</v>
      </c>
    </row>
    <row r="6" spans="1:2" x14ac:dyDescent="0.25">
      <c r="A6">
        <v>2005</v>
      </c>
      <c r="B6" s="38">
        <v>195.3</v>
      </c>
    </row>
    <row r="7" spans="1:2" x14ac:dyDescent="0.25">
      <c r="A7">
        <v>2006</v>
      </c>
      <c r="B7" s="38">
        <v>201.6</v>
      </c>
    </row>
    <row r="8" spans="1:2" x14ac:dyDescent="0.25">
      <c r="A8">
        <v>2007</v>
      </c>
      <c r="B8" s="39">
        <v>207.34200000000001</v>
      </c>
    </row>
    <row r="9" spans="1:2" x14ac:dyDescent="0.25">
      <c r="A9">
        <v>2008</v>
      </c>
      <c r="B9" s="39">
        <v>215.303</v>
      </c>
    </row>
    <row r="10" spans="1:2" x14ac:dyDescent="0.25">
      <c r="A10">
        <v>2009</v>
      </c>
      <c r="B10" s="39">
        <v>214.53700000000001</v>
      </c>
    </row>
    <row r="11" spans="1:2" x14ac:dyDescent="0.25">
      <c r="A11">
        <v>2010</v>
      </c>
      <c r="B11" s="39">
        <v>218.05600000000001</v>
      </c>
    </row>
    <row r="12" spans="1:2" x14ac:dyDescent="0.25">
      <c r="A12">
        <v>2011</v>
      </c>
      <c r="B12" s="39">
        <v>224.93899999999999</v>
      </c>
    </row>
    <row r="13" spans="1:2" x14ac:dyDescent="0.25">
      <c r="A13">
        <v>2012</v>
      </c>
      <c r="B13" s="39">
        <v>229.59399999999999</v>
      </c>
    </row>
    <row r="14" spans="1:2" x14ac:dyDescent="0.25">
      <c r="A14">
        <v>2013</v>
      </c>
      <c r="B14" s="39">
        <v>232.95699999999999</v>
      </c>
    </row>
    <row r="15" spans="1:2" x14ac:dyDescent="0.25">
      <c r="A15">
        <v>2014</v>
      </c>
      <c r="B15" s="39">
        <v>236.73599999999999</v>
      </c>
    </row>
    <row r="16" spans="1:2" x14ac:dyDescent="0.25">
      <c r="A16">
        <v>2015</v>
      </c>
      <c r="B16" s="39">
        <v>237.017</v>
      </c>
    </row>
    <row r="17" spans="1:2" x14ac:dyDescent="0.25">
      <c r="A17">
        <v>2016</v>
      </c>
      <c r="B17" s="39">
        <v>240.00700000000001</v>
      </c>
    </row>
    <row r="18" spans="1:2" x14ac:dyDescent="0.25">
      <c r="A18">
        <v>2017</v>
      </c>
      <c r="B18" s="39">
        <v>245.12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OtherMetrics</vt:lpstr>
      <vt:lpstr>PPSF</vt:lpstr>
      <vt:lpstr>HotIndex</vt:lpstr>
      <vt:lpstr>Sheet2</vt:lpstr>
      <vt:lpstr>PPSF adjusted</vt:lpstr>
      <vt:lpstr>Sheet3</vt:lpstr>
      <vt:lpstr>DaysOnMarket</vt:lpstr>
      <vt:lpstr>Sheet1</vt:lpstr>
      <vt:lpstr>CPI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Webster, MaryJo</cp:lastModifiedBy>
  <dcterms:created xsi:type="dcterms:W3CDTF">2018-02-05T11:08:40Z</dcterms:created>
  <dcterms:modified xsi:type="dcterms:W3CDTF">2019-02-14T18:18:19Z</dcterms:modified>
</cp:coreProperties>
</file>