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\Downloads\"/>
    </mc:Choice>
  </mc:AlternateContent>
  <xr:revisionPtr revIDLastSave="0" documentId="13_ncr:1_{036B08D7-5E91-4F1B-97D8-6731D308B277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Kickstarter DATA" sheetId="1" r:id="rId1"/>
    <sheet name="Pivot Table(Category)" sheetId="2" r:id="rId2"/>
    <sheet name="Pivot Table(Sub-Category)" sheetId="3" r:id="rId3"/>
    <sheet name="Pivot Table(Date Created)" sheetId="4" r:id="rId4"/>
    <sheet name="Outcome of Goal" sheetId="5" r:id="rId5"/>
    <sheet name="Summary Statistics" sheetId="6" r:id="rId6"/>
  </sheets>
  <definedNames>
    <definedName name="_xlnm._FilterDatabase" localSheetId="0" hidden="1">'Kickstarter DATA'!$A$1:$T$4115</definedName>
    <definedName name="_xlchart.v1.0" hidden="1">'Summary Statistics'!$E$2:$E$1880</definedName>
    <definedName name="_xlchart.v1.1" hidden="1">'Summary Statistics'!$E$2:$E$1880</definedName>
    <definedName name="_xlchart.v1.2" hidden="1">'Summary Statistics'!$B$2:$B$2186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6" l="1"/>
  <c r="H6" i="6"/>
  <c r="J7" i="6"/>
  <c r="J6" i="6"/>
  <c r="J5" i="6"/>
  <c r="J4" i="6"/>
  <c r="J3" i="6"/>
  <c r="J2" i="6"/>
  <c r="D12" i="5"/>
  <c r="D10" i="5"/>
  <c r="D11" i="5"/>
  <c r="D9" i="5"/>
  <c r="D8" i="5"/>
  <c r="C12" i="5"/>
  <c r="C11" i="5"/>
  <c r="C10" i="5"/>
  <c r="C9" i="5"/>
  <c r="C8" i="5"/>
  <c r="D7" i="5"/>
  <c r="D6" i="5"/>
  <c r="C7" i="5"/>
  <c r="C6" i="5"/>
  <c r="D5" i="5"/>
  <c r="D4" i="5"/>
  <c r="C5" i="5"/>
  <c r="C4" i="5"/>
  <c r="D3" i="5"/>
  <c r="C3" i="5"/>
  <c r="B12" i="5"/>
  <c r="E12" i="5" s="1"/>
  <c r="B11" i="5"/>
  <c r="B10" i="5"/>
  <c r="E10" i="5" s="1"/>
  <c r="B9" i="5"/>
  <c r="B8" i="5"/>
  <c r="B7" i="5"/>
  <c r="B6" i="5"/>
  <c r="B5" i="5"/>
  <c r="B4" i="5"/>
  <c r="E4" i="5" s="1"/>
  <c r="G4" i="5" s="1"/>
  <c r="D13" i="5"/>
  <c r="C13" i="5"/>
  <c r="B13" i="5"/>
  <c r="B3" i="5"/>
  <c r="B2" i="5"/>
  <c r="D2" i="5"/>
  <c r="C2" i="5"/>
  <c r="H5" i="6"/>
  <c r="H4" i="6"/>
  <c r="H3" i="6"/>
  <c r="H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" i="1"/>
  <c r="S4" i="1"/>
  <c r="S5" i="1"/>
  <c r="S6" i="1"/>
  <c r="S7" i="1"/>
  <c r="S8" i="1"/>
  <c r="E11" i="5" l="1"/>
  <c r="G11" i="5" s="1"/>
  <c r="G12" i="5"/>
  <c r="E6" i="5"/>
  <c r="E3" i="5"/>
  <c r="H3" i="5" s="1"/>
  <c r="H12" i="5"/>
  <c r="E2" i="5"/>
  <c r="F2" i="5" s="1"/>
  <c r="E7" i="5"/>
  <c r="F7" i="5" s="1"/>
  <c r="H10" i="5"/>
  <c r="G10" i="5"/>
  <c r="F10" i="5"/>
  <c r="G6" i="5"/>
  <c r="E5" i="5"/>
  <c r="H5" i="5" s="1"/>
  <c r="H6" i="5"/>
  <c r="G7" i="5"/>
  <c r="G2" i="5"/>
  <c r="H4" i="5"/>
  <c r="E9" i="5"/>
  <c r="G9" i="5" s="1"/>
  <c r="F6" i="5"/>
  <c r="E8" i="5"/>
  <c r="G8" i="5" s="1"/>
  <c r="F5" i="5"/>
  <c r="F12" i="5"/>
  <c r="F4" i="5"/>
  <c r="F3" i="5"/>
  <c r="E13" i="5"/>
  <c r="F13" i="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3" i="5" l="1"/>
  <c r="F11" i="5"/>
  <c r="H11" i="5"/>
  <c r="H2" i="5"/>
  <c r="G5" i="5"/>
  <c r="H13" i="5"/>
  <c r="H7" i="5"/>
  <c r="G13" i="5"/>
  <c r="F9" i="5"/>
  <c r="H9" i="5"/>
  <c r="H8" i="5"/>
  <c r="F8" i="5"/>
</calcChain>
</file>

<file path=xl/sharedStrings.xml><?xml version="1.0" encoding="utf-8"?>
<sst xmlns="http://schemas.openxmlformats.org/spreadsheetml/2006/main" count="37131" uniqueCount="8412">
  <si>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</si>
  <si>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</si>
  <si>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</si>
  <si>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</si>
  <si>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</si>
  <si>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</si>
  <si>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</si>
  <si>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</si>
  <si>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</si>
  <si>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</si>
  <si>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</si>
  <si>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</si>
  <si>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</si>
  <si>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</si>
  <si>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</si>
  <si>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</si>
  <si>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</si>
  <si>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</si>
  <si>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</si>
  <si>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</si>
  <si>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</si>
  <si>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</si>
  <si>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</si>
  <si>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</si>
  <si>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</si>
  <si>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</si>
  <si>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</si>
  <si>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</si>
  <si>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</si>
  <si>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</si>
  <si>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</si>
  <si>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</si>
  <si>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</si>
  <si>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</si>
  <si>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</si>
  <si>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</si>
  <si>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</si>
  <si>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</si>
  <si>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</si>
  <si>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</si>
  <si>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</si>
  <si>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</si>
  <si>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</si>
  <si>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</si>
  <si>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</si>
  <si>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</si>
  <si>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</si>
  <si>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</si>
  <si>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</si>
  <si>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</si>
  <si>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</si>
  <si>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</si>
  <si>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</si>
  <si>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</si>
  <si>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</si>
  <si>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</si>
  <si>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</si>
  <si>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</si>
  <si>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</si>
  <si>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</si>
  <si>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</si>
  <si>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</si>
  <si>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</si>
  <si>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</si>
  <si>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</si>
  <si>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</si>
  <si>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</si>
  <si>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</si>
  <si>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</si>
  <si>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</si>
  <si>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</si>
  <si>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</si>
  <si>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</si>
  <si>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</si>
  <si>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</si>
  <si>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</si>
  <si>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</si>
  <si>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</si>
  <si>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</si>
  <si>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</si>
  <si>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</si>
  <si>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</si>
  <si>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</si>
  <si>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</si>
  <si>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</si>
  <si>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</si>
  <si>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</si>
  <si>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</si>
  <si>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</si>
  <si>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</si>
  <si>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</si>
  <si>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</si>
  <si>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</si>
  <si>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</si>
  <si>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</si>
  <si>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</si>
  <si>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</si>
  <si>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</si>
  <si>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</si>
  <si>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</si>
  <si>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</si>
  <si>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</si>
  <si>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</si>
  <si>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</si>
  <si>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</si>
  <si>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</si>
  <si>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</si>
  <si>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</si>
  <si>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</si>
  <si>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</si>
  <si>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</si>
  <si>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</si>
  <si>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</si>
  <si>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</si>
  <si>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</si>
  <si>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</si>
  <si>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</si>
  <si>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</si>
  <si>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</si>
  <si>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</si>
  <si>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</si>
  <si>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</si>
  <si>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</si>
  <si>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</si>
  <si>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</si>
  <si>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</si>
  <si>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</si>
  <si>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</si>
  <si>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</si>
  <si>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</si>
  <si>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</si>
  <si>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</si>
  <si>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</si>
  <si>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</si>
  <si>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</si>
  <si>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</si>
  <si>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</si>
  <si>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</si>
  <si>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</si>
  <si>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</si>
  <si>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</si>
  <si>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</si>
  <si>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</si>
  <si>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</si>
  <si>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</si>
  <si>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</si>
  <si>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</si>
  <si>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</si>
  <si>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</si>
  <si>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</si>
  <si>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</si>
  <si>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</si>
  <si>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</si>
  <si>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</si>
  <si>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</si>
  <si>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</si>
  <si>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</si>
  <si>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</si>
  <si>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</si>
  <si>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</si>
  <si>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</si>
  <si>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</si>
  <si>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</si>
  <si>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</si>
  <si>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</si>
  <si>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</si>
  <si>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</si>
  <si>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</si>
  <si>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</si>
  <si>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</si>
  <si>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</si>
  <si>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</si>
  <si>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</si>
  <si>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</si>
  <si>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</si>
  <si>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</si>
  <si>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</si>
  <si>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</si>
  <si>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</si>
  <si>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</si>
  <si>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</si>
  <si>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</si>
  <si>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</si>
  <si>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</si>
  <si>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</si>
  <si>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</si>
  <si>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</si>
  <si>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</si>
  <si>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</si>
  <si>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</si>
  <si>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</si>
  <si>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</si>
  <si>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</si>
  <si>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</si>
  <si>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</si>
  <si>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</si>
  <si>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</si>
  <si>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</si>
  <si>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</si>
  <si>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</si>
  <si>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</si>
  <si>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</si>
  <si>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</si>
  <si>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</si>
  <si>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</si>
  <si>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</si>
  <si>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</si>
  <si>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</si>
  <si>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</si>
  <si>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</si>
  <si>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</si>
  <si>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</si>
  <si>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</si>
  <si>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</si>
  <si>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</si>
  <si>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</si>
  <si>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</si>
  <si>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</si>
  <si>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</si>
  <si>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</si>
  <si>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</si>
  <si>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</si>
  <si>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</si>
  <si>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</si>
  <si>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</si>
  <si>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</si>
  <si>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</si>
  <si>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</si>
  <si>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</si>
  <si>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</si>
  <si>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</si>
  <si>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</si>
  <si>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</si>
  <si>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</si>
  <si>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</si>
  <si>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</si>
  <si>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</si>
  <si>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</si>
  <si>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</si>
  <si>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</si>
  <si>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</si>
  <si>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</si>
  <si>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</si>
  <si>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</si>
  <si>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</si>
  <si>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</si>
  <si>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</si>
  <si>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</si>
  <si>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</si>
  <si>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</si>
  <si>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</si>
  <si>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</si>
  <si>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</si>
  <si>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</si>
  <si>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</si>
  <si>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</si>
  <si>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</si>
  <si>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</si>
  <si>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</si>
  <si>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</si>
  <si>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</si>
  <si>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</si>
  <si>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</si>
  <si>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</si>
  <si>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</si>
  <si>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</si>
  <si>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</si>
  <si>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</si>
  <si>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</si>
  <si>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</si>
  <si>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</si>
  <si>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</si>
  <si>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</si>
  <si>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</si>
  <si>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</si>
  <si>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</si>
  <si>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</si>
  <si>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</si>
  <si>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</si>
  <si>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</si>
  <si>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</si>
  <si>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</si>
  <si>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</si>
  <si>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</si>
  <si>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</si>
  <si>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</si>
  <si>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</si>
  <si>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</si>
  <si>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</si>
  <si>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</si>
  <si>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</si>
  <si>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</si>
  <si>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</si>
  <si>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</si>
  <si>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</si>
  <si>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</si>
  <si>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</si>
  <si>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</si>
  <si>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</si>
  <si>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</si>
  <si>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</si>
  <si>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</si>
  <si>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</si>
  <si>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</si>
  <si>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</si>
  <si>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</si>
  <si>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</si>
  <si>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</si>
  <si>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</si>
  <si>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</si>
  <si>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</si>
  <si>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</si>
  <si>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</si>
  <si>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</si>
  <si>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</si>
  <si>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</si>
  <si>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</si>
  <si>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</si>
  <si>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</si>
  <si>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</si>
  <si>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</si>
  <si>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</si>
  <si>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</si>
  <si>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</si>
  <si>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</si>
  <si>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</si>
  <si>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</si>
  <si>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</si>
  <si>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</si>
  <si>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</si>
  <si>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</si>
  <si>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</si>
  <si>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</si>
  <si>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</si>
  <si>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</si>
  <si>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</si>
  <si>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</si>
  <si>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</si>
  <si>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</si>
  <si>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</si>
  <si>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</si>
  <si>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</si>
  <si>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</si>
  <si>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</si>
  <si>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</si>
  <si>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</si>
  <si>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</si>
  <si>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</si>
  <si>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</si>
  <si>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</si>
  <si>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</si>
  <si>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</si>
  <si>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</si>
  <si>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</si>
  <si>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</si>
  <si>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</si>
  <si>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</si>
  <si>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</si>
  <si>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</si>
  <si>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</si>
  <si>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</si>
  <si>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</si>
  <si>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</si>
  <si>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</si>
  <si>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</si>
  <si>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</si>
  <si>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</si>
  <si>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</si>
  <si>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</si>
  <si>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</si>
  <si>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</si>
  <si>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</si>
  <si>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</si>
  <si>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</si>
  <si>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</si>
  <si>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</si>
  <si>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</si>
  <si>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</si>
  <si>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</si>
  <si>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</si>
  <si>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</si>
  <si>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</si>
  <si>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</si>
  <si>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</si>
  <si>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</si>
  <si>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</si>
  <si>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</si>
  <si>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</si>
  <si>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</si>
  <si>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</si>
  <si>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</si>
  <si>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</si>
  <si>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</si>
  <si>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</si>
  <si>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</si>
  <si>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</si>
  <si>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</si>
  <si>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</si>
  <si>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</si>
  <si>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</si>
  <si>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</si>
  <si>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</si>
  <si>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</si>
  <si>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</si>
  <si>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</si>
  <si>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</si>
  <si>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</si>
  <si>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</si>
  <si>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</si>
  <si>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</si>
  <si>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</si>
  <si>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</si>
  <si>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</si>
  <si>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</si>
  <si>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</si>
  <si>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</si>
  <si>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</si>
  <si>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</si>
  <si>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</si>
  <si>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</si>
  <si>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</si>
  <si>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</si>
  <si>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</si>
  <si>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</si>
  <si>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</si>
  <si>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</si>
  <si>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</si>
  <si>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</si>
  <si>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</si>
  <si>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</si>
  <si>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</si>
  <si>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</si>
  <si>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</si>
  <si>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</si>
  <si>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</si>
  <si>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</si>
  <si>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</si>
  <si>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</si>
  <si>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</si>
  <si>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</si>
  <si>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</si>
  <si>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</si>
  <si>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</si>
  <si>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</si>
  <si>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</si>
  <si>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</si>
  <si>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</si>
  <si>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</si>
  <si>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</si>
  <si>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</si>
  <si>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</si>
  <si>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</si>
  <si>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</si>
  <si>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</si>
  <si>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</si>
  <si>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</si>
  <si>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</si>
  <si>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</si>
  <si>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</si>
  <si>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</si>
  <si>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</si>
  <si>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</si>
  <si>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</si>
  <si>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</si>
  <si>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</si>
  <si>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</si>
  <si>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</si>
  <si>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</si>
  <si>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</si>
  <si>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</si>
  <si>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</si>
  <si>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</si>
  <si>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</si>
  <si>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</si>
  <si>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</si>
  <si>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</si>
  <si>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</si>
  <si>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</si>
  <si>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</si>
  <si>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</si>
  <si>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</si>
  <si>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</si>
  <si>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</si>
  <si>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</si>
  <si>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</si>
  <si>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</si>
  <si>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</si>
  <si>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</si>
  <si>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</si>
  <si>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</si>
  <si>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</si>
  <si>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</si>
  <si>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</si>
  <si>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</si>
  <si>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</si>
  <si>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</si>
  <si>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</si>
  <si>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</si>
  <si>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</si>
  <si>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</si>
  <si>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</si>
  <si>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</si>
  <si>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</si>
  <si>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</si>
  <si>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</si>
  <si>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</si>
  <si>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</si>
  <si>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</si>
  <si>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</si>
  <si>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</si>
  <si>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</si>
  <si>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</si>
  <si>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</si>
  <si>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</si>
  <si>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</si>
  <si>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</si>
  <si>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</si>
  <si>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</si>
  <si>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</si>
  <si>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</si>
  <si>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</si>
  <si>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</si>
  <si>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</si>
  <si>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</si>
  <si>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</si>
  <si>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</si>
  <si>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</si>
  <si>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</si>
  <si>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</si>
  <si>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</si>
  <si>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</si>
  <si>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</si>
  <si>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</si>
  <si>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</si>
  <si>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</si>
  <si>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</si>
  <si>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</si>
  <si>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</si>
  <si>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</si>
  <si>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</si>
  <si>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</si>
  <si>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</si>
  <si>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</si>
  <si>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</si>
  <si>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</si>
  <si>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</si>
  <si>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</si>
  <si>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</si>
  <si>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</si>
  <si>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</si>
  <si>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</si>
  <si>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</si>
  <si>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</si>
  <si>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</si>
  <si>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</si>
  <si>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</si>
  <si>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</si>
  <si>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</si>
  <si>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</si>
  <si>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</si>
  <si>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</si>
  <si>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</si>
  <si>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</si>
  <si>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</si>
  <si>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</si>
  <si>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</si>
  <si>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</si>
  <si>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</si>
  <si>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</si>
  <si>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</si>
  <si>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</si>
  <si>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</si>
  <si>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</si>
  <si>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</si>
  <si>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</si>
  <si>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</si>
  <si>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</si>
  <si>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</si>
  <si>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</si>
  <si>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</si>
  <si>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</si>
  <si>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</si>
  <si>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</si>
  <si>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</si>
  <si>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</si>
  <si>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</si>
  <si>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</si>
  <si>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</si>
  <si>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</si>
  <si>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</si>
  <si>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</si>
  <si>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</si>
  <si>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</si>
  <si>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</si>
  <si>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</si>
  <si>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</si>
  <si>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</si>
  <si>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</si>
  <si>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</si>
  <si>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</si>
  <si>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</si>
  <si>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</si>
  <si>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</si>
  <si>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</si>
  <si>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</si>
  <si>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</si>
  <si>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</si>
  <si>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</si>
  <si>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</si>
  <si>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</si>
  <si>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</si>
  <si>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</si>
  <si>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</si>
  <si>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</si>
  <si>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</si>
  <si>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</si>
  <si>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</si>
  <si>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</si>
  <si>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</si>
  <si>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</si>
  <si>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</si>
  <si>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</si>
  <si>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</si>
  <si>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</si>
  <si>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</si>
  <si>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</si>
  <si>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</si>
  <si>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</si>
  <si>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</si>
  <si>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</si>
  <si>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</si>
  <si>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</si>
  <si>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</si>
  <si>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</si>
  <si>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</si>
  <si>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</si>
  <si>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</si>
  <si>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</si>
  <si>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</si>
  <si>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</si>
  <si>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</si>
  <si>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</si>
  <si>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</si>
  <si>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</si>
  <si>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</si>
  <si>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</si>
  <si>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</si>
  <si>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</si>
  <si>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</si>
  <si>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</si>
  <si>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</si>
  <si>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</si>
  <si>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</si>
  <si>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</si>
  <si>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</si>
  <si>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</si>
  <si>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</si>
  <si>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</si>
  <si>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</si>
  <si>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</si>
  <si>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</si>
  <si>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</si>
  <si>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</si>
  <si>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</si>
  <si>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</si>
  <si>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</si>
  <si>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</si>
  <si>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</si>
  <si>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</si>
  <si>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</si>
  <si>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</si>
  <si>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</si>
  <si>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</si>
  <si>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</si>
  <si>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</si>
  <si>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</si>
  <si>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</si>
  <si>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</si>
  <si>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</si>
  <si>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</si>
  <si>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</si>
  <si>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</si>
  <si>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</si>
  <si>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</si>
  <si>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</si>
  <si>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</si>
  <si>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</si>
  <si>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</si>
  <si>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</si>
  <si>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</si>
  <si>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</si>
  <si>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</si>
  <si>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</si>
  <si>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</si>
  <si>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</si>
  <si>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</si>
  <si>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</si>
  <si>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</si>
  <si>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</si>
  <si>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</si>
  <si>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</si>
  <si>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</si>
  <si>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</si>
  <si>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</si>
  <si>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</si>
  <si>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</si>
  <si>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</si>
  <si>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</si>
  <si>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</si>
  <si>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</si>
  <si>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</si>
  <si>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</si>
  <si>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</si>
  <si>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</si>
  <si>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</si>
  <si>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</si>
  <si>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</si>
  <si>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</si>
  <si>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</si>
  <si>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</si>
  <si>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</si>
  <si>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</si>
  <si>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</si>
  <si>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</si>
  <si>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</si>
  <si>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</si>
  <si>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</si>
  <si>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</si>
  <si>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</si>
  <si>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</si>
  <si>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</si>
  <si>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</si>
  <si>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</si>
  <si>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</si>
  <si>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</si>
  <si>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</si>
  <si>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</si>
  <si>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</si>
  <si>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</si>
  <si>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</si>
  <si>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</si>
  <si>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</si>
  <si>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</si>
  <si>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</si>
  <si>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</si>
  <si>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</si>
  <si>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</si>
  <si>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</si>
  <si>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</si>
  <si>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</si>
  <si>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</si>
  <si>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</si>
  <si>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</si>
  <si>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</si>
  <si>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</si>
  <si>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</si>
  <si>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</si>
  <si>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</si>
  <si>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</si>
  <si>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</si>
  <si>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</si>
  <si>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</si>
  <si>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</si>
  <si>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</si>
  <si>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</si>
  <si>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</si>
  <si>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</si>
  <si>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</si>
  <si>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</si>
  <si>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</si>
  <si>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</si>
  <si>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</si>
  <si>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</si>
  <si>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</si>
  <si>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</si>
  <si>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</si>
  <si>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</si>
  <si>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</si>
  <si>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</si>
  <si>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</si>
  <si>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</si>
  <si>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</si>
  <si>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</si>
  <si>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</si>
  <si>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</si>
  <si>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</si>
  <si>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</si>
  <si>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</si>
  <si>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</si>
  <si>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</si>
  <si>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</si>
  <si>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</si>
  <si>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</si>
  <si>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</si>
  <si>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</si>
  <si>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</si>
  <si>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</si>
  <si>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</si>
  <si>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</si>
  <si>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</si>
  <si>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</si>
  <si>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</si>
  <si>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</si>
  <si>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</si>
  <si>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</si>
  <si>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</si>
  <si>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</si>
  <si>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</si>
  <si>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</si>
  <si>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</si>
  <si>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</si>
  <si>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</si>
  <si>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</si>
  <si>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</si>
  <si>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</si>
  <si>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</si>
  <si>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</si>
  <si>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</si>
  <si>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</si>
  <si>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</si>
  <si>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</si>
  <si>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</si>
  <si>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</si>
  <si>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</si>
  <si>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</si>
  <si>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</si>
  <si>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</si>
  <si>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</si>
  <si>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</si>
  <si>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</si>
  <si>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</si>
  <si>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</si>
  <si>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</si>
  <si>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</si>
  <si>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</si>
  <si>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</si>
  <si>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</si>
  <si>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</si>
  <si>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</si>
  <si>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</si>
  <si>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</si>
  <si>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</si>
  <si>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</si>
  <si>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</si>
  <si>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</si>
  <si>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</si>
  <si>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</si>
  <si>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</si>
  <si>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</si>
  <si>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</si>
  <si>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</si>
  <si>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</si>
  <si>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</si>
  <si>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</si>
  <si>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</si>
  <si>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</si>
  <si>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</si>
  <si>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</si>
  <si>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</si>
  <si>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</si>
  <si>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</si>
  <si>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</si>
  <si>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</si>
  <si>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</si>
  <si>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</si>
  <si>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</si>
  <si>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</si>
  <si>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</si>
  <si>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</si>
  <si>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</si>
  <si>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</si>
  <si>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</si>
  <si>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</si>
  <si>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</si>
  <si>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</si>
  <si>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</si>
  <si>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</si>
  <si>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</si>
  <si>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</si>
  <si>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</si>
  <si>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</si>
  <si>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</si>
  <si>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</si>
  <si>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</si>
  <si>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</si>
  <si>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</si>
  <si>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</si>
  <si>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</si>
  <si>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</si>
  <si>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</si>
  <si>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</si>
  <si>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</si>
  <si>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</si>
  <si>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</si>
  <si>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</si>
  <si>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</si>
  <si>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</si>
  <si>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</si>
  <si>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</si>
  <si>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</si>
  <si>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</si>
  <si>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</si>
  <si>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</si>
  <si>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</si>
  <si>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</si>
  <si>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</si>
  <si>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</si>
  <si>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</si>
  <si>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</si>
  <si>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</si>
  <si>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</si>
  <si>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</si>
  <si>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</si>
  <si>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</si>
  <si>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</si>
  <si>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</si>
  <si>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</si>
  <si>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</si>
  <si>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</si>
  <si>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</si>
  <si>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</si>
  <si>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</si>
  <si>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</si>
  <si>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</si>
  <si>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</si>
  <si>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</si>
  <si>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</si>
  <si>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</si>
  <si>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</si>
  <si>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</si>
  <si>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</si>
  <si>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</si>
  <si>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</si>
  <si>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</si>
  <si>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</si>
  <si>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</si>
  <si>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</si>
  <si>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</si>
  <si>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</si>
  <si>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</si>
  <si>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</si>
  <si>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</si>
  <si>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</si>
  <si>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</si>
  <si>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</si>
  <si>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</si>
  <si>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</si>
  <si>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</si>
  <si>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</si>
  <si>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</si>
  <si>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</si>
  <si>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</si>
  <si>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</si>
  <si>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</si>
  <si>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</si>
  <si>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</si>
  <si>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</si>
  <si>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</si>
  <si>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</si>
  <si>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</si>
  <si>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</si>
  <si>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</si>
  <si>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</si>
  <si>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</si>
  <si>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</si>
  <si>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</si>
  <si>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</si>
  <si>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</si>
  <si>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</si>
  <si>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</si>
  <si>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</si>
  <si>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</si>
  <si>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</si>
  <si>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</si>
  <si>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</si>
  <si>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</si>
  <si>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</si>
  <si>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</si>
  <si>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</si>
  <si>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</si>
  <si>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</si>
  <si>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</si>
  <si>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</si>
  <si>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</si>
  <si>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</si>
  <si>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</si>
  <si>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</si>
  <si>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</si>
  <si>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</si>
  <si>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</si>
  <si>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</si>
  <si>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</si>
  <si>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</si>
  <si>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</si>
  <si>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</si>
  <si>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</si>
  <si>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</si>
  <si>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</si>
  <si>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</si>
  <si>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</si>
  <si>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</si>
  <si>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</si>
  <si>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</si>
  <si>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</si>
  <si>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</si>
  <si>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</si>
  <si>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</si>
  <si>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</si>
  <si>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</si>
  <si>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</si>
  <si>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</si>
  <si>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</si>
  <si>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</si>
  <si>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</si>
  <si>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</si>
  <si>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</si>
  <si>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</si>
  <si>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</si>
  <si>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</si>
  <si>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</si>
  <si>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</si>
  <si>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</si>
  <si>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</si>
  <si>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</si>
  <si>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</si>
  <si>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</si>
  <si>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</si>
  <si>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</si>
  <si>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</si>
  <si>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</si>
  <si>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</si>
  <si>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</si>
  <si>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</si>
  <si>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</si>
  <si>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</si>
  <si>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</si>
  <si>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</si>
  <si>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</si>
  <si>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</si>
  <si>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</si>
  <si>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</si>
  <si>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</si>
  <si>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</si>
  <si>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</si>
  <si>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</si>
  <si>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</si>
  <si>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</si>
  <si>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</si>
  <si>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</si>
  <si>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</si>
  <si>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</si>
  <si>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</si>
  <si>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</si>
  <si>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</si>
  <si>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</si>
  <si>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</si>
  <si>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</si>
  <si>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</si>
  <si>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</si>
  <si>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</si>
  <si>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</si>
  <si>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</si>
  <si>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</si>
  <si>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</si>
  <si>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</si>
  <si>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</si>
  <si>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</si>
  <si>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</si>
  <si>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</si>
  <si>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</si>
  <si>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</si>
  <si>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</si>
  <si>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</si>
  <si>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</si>
  <si>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</si>
  <si>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</si>
  <si>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</si>
  <si>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</si>
  <si>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</si>
  <si>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</si>
  <si>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</si>
  <si>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</si>
  <si>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</si>
  <si>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</si>
  <si>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</si>
  <si>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</si>
  <si>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</si>
  <si>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</si>
  <si>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</si>
  <si>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</si>
  <si>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</si>
  <si>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</si>
  <si>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</si>
  <si>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</si>
  <si>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</si>
  <si>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</si>
  <si>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</si>
  <si>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</si>
  <si>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</si>
  <si>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</si>
  <si>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</si>
  <si>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</si>
  <si>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</si>
  <si>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</si>
  <si>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</si>
  <si>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</si>
  <si>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</si>
  <si>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</si>
  <si>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</si>
  <si>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</si>
  <si>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</si>
  <si>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</si>
  <si>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</si>
  <si>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</si>
  <si>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</si>
  <si>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</si>
  <si>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</si>
  <si>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</si>
  <si>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</si>
  <si>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</si>
  <si>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</si>
  <si>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</si>
  <si>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</si>
  <si>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</si>
  <si>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</si>
  <si>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</si>
  <si>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</si>
  <si>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</si>
  <si>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</si>
  <si>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</si>
  <si>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</si>
  <si>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</si>
  <si>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</si>
  <si>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</si>
  <si>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</si>
  <si>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</si>
  <si>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</si>
  <si>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</si>
  <si>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</si>
  <si>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</si>
  <si>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</si>
  <si>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</si>
  <si>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</si>
  <si>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</si>
  <si>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</si>
  <si>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</si>
  <si>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</si>
  <si>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</si>
  <si>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</si>
  <si>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</si>
  <si>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</si>
  <si>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</si>
  <si>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</si>
  <si>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</si>
  <si>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</si>
  <si>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</si>
  <si>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</si>
  <si>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</si>
  <si>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</si>
  <si>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</si>
  <si>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</si>
  <si>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</si>
  <si>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</si>
  <si>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</si>
  <si>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</si>
  <si>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</si>
  <si>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</si>
  <si>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</si>
  <si>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</si>
  <si>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</si>
  <si>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</si>
  <si>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</si>
  <si>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</si>
  <si>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</si>
  <si>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</si>
  <si>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</si>
  <si>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</si>
  <si>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</si>
  <si>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</si>
  <si>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</si>
  <si>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</si>
  <si>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</si>
  <si>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</si>
  <si>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</si>
  <si>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</si>
  <si>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</si>
  <si>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</si>
  <si>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</si>
  <si>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</si>
  <si>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</si>
  <si>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</si>
  <si>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</si>
  <si>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</si>
  <si>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</si>
  <si>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</si>
  <si>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</si>
  <si>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</si>
  <si>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</si>
  <si>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</si>
  <si>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</si>
  <si>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</si>
  <si>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</si>
  <si>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</si>
  <si>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</si>
  <si>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</si>
  <si>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</si>
  <si>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</si>
  <si>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</si>
  <si>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</si>
  <si>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</si>
  <si>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</si>
  <si>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</si>
  <si>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</si>
  <si>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</si>
  <si>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</si>
  <si>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</si>
  <si>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</si>
  <si>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</si>
  <si>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</si>
  <si>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</si>
  <si>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</si>
  <si>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</si>
  <si>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</si>
  <si>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</si>
  <si>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</si>
  <si>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</si>
  <si>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</si>
  <si>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</si>
  <si>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</si>
  <si>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</si>
  <si>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</si>
  <si>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</si>
  <si>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</si>
  <si>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</si>
  <si>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</si>
  <si>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</si>
  <si>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</si>
  <si>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</si>
  <si>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</si>
  <si>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</si>
  <si>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</si>
  <si>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</si>
  <si>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</si>
  <si>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</si>
  <si>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</si>
  <si>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</si>
  <si>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</si>
  <si>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</si>
  <si>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</si>
  <si>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</si>
  <si>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</si>
  <si>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</si>
  <si>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</si>
  <si>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</si>
  <si>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</si>
  <si>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</si>
  <si>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</si>
  <si>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</si>
  <si>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</si>
  <si>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</si>
  <si>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</si>
  <si>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</si>
  <si>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</si>
  <si>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</si>
  <si>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</si>
  <si>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</si>
  <si>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</si>
  <si>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</si>
  <si>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</si>
  <si>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</si>
  <si>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</si>
  <si>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</si>
  <si>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</si>
  <si>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</si>
  <si>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</si>
  <si>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</si>
  <si>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</si>
  <si>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</si>
  <si>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</si>
  <si>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</si>
  <si>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</si>
  <si>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</si>
  <si>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</si>
  <si>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</si>
  <si>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</si>
  <si>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</si>
  <si>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</si>
  <si>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</si>
  <si>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</si>
  <si>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</si>
  <si>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</si>
  <si>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</si>
  <si>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</si>
  <si>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</si>
  <si>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</si>
  <si>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</si>
  <si>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</si>
  <si>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</si>
  <si>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</si>
  <si>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</si>
  <si>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</si>
  <si>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</si>
  <si>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</si>
  <si>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</si>
  <si>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</si>
  <si>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</si>
  <si>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</si>
  <si>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</si>
  <si>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</si>
  <si>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</si>
  <si>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</si>
  <si>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</si>
  <si>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</si>
  <si>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</si>
  <si>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</si>
  <si>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</si>
  <si>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</si>
  <si>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</si>
  <si>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</si>
  <si>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</si>
  <si>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</si>
  <si>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</si>
  <si>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</si>
  <si>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</si>
  <si>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</si>
  <si>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</si>
  <si>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</si>
  <si>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</si>
  <si>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</si>
  <si>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</si>
  <si>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</si>
  <si>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</si>
  <si>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</si>
  <si>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</si>
  <si>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</si>
  <si>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</si>
  <si>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</si>
  <si>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</si>
  <si>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</si>
  <si>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</si>
  <si>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</si>
  <si>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</si>
  <si>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</si>
  <si>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</si>
  <si>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</si>
  <si>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</si>
  <si>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</si>
  <si>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</si>
  <si>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</si>
  <si>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</si>
  <si>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</si>
  <si>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</si>
  <si>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</si>
  <si>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</si>
  <si>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</si>
  <si>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</si>
  <si>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</si>
  <si>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</si>
  <si>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</si>
  <si>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</si>
  <si>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</si>
  <si>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</si>
  <si>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</si>
  <si>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</si>
  <si>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</si>
  <si>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</si>
  <si>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</si>
  <si>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</si>
  <si>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</si>
  <si>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</si>
  <si>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</si>
  <si>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</si>
  <si>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</si>
  <si>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</si>
  <si>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</si>
  <si>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</si>
  <si>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</si>
  <si>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</si>
  <si>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</si>
  <si>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</si>
  <si>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</si>
  <si>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</si>
  <si>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</si>
  <si>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</si>
  <si>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</si>
  <si>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</si>
  <si>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</si>
  <si>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</si>
  <si>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</si>
  <si>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</si>
  <si>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</si>
  <si>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</si>
  <si>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</si>
  <si>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</si>
  <si>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</si>
  <si>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</si>
  <si>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</si>
  <si>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</si>
  <si>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</si>
  <si>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</si>
  <si>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</si>
  <si>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</si>
  <si>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</si>
  <si>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</si>
  <si>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</si>
  <si>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</si>
  <si>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</si>
  <si>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</si>
  <si>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</si>
  <si>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</si>
  <si>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</si>
  <si>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</si>
  <si>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</si>
  <si>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</si>
  <si>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</si>
  <si>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</si>
  <si>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</si>
  <si>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</si>
  <si>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</si>
  <si>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</si>
  <si>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</si>
  <si>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</si>
  <si>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</si>
  <si>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</si>
  <si>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</si>
  <si>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</si>
  <si>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</si>
  <si>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</si>
  <si>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</si>
  <si>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</si>
  <si>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</si>
  <si>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</si>
  <si>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</si>
  <si>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</si>
  <si>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</si>
  <si>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</si>
  <si>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</si>
  <si>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</si>
  <si>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</si>
  <si>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</si>
  <si>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</si>
  <si>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</si>
  <si>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</si>
  <si>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</si>
  <si>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</si>
  <si>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</si>
  <si>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</si>
  <si>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</si>
  <si>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</si>
  <si>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</si>
  <si>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</si>
  <si>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</si>
  <si>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</si>
  <si>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</si>
  <si>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</si>
  <si>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</si>
  <si>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</si>
  <si>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</si>
  <si>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</si>
  <si>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</si>
  <si>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</si>
  <si>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</si>
  <si>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</si>
  <si>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</si>
  <si>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</si>
  <si>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</si>
  <si>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</si>
  <si>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</si>
  <si>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</si>
  <si>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</si>
  <si>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</si>
  <si>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</si>
  <si>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</si>
  <si>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</si>
  <si>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</si>
  <si>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</si>
  <si>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</si>
  <si>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</si>
  <si>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</si>
  <si>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</si>
  <si>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</si>
  <si>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</si>
  <si>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</si>
  <si>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</si>
  <si>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</si>
  <si>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</si>
  <si>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</si>
  <si>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</si>
  <si>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</si>
  <si>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</si>
  <si>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</si>
  <si>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</si>
  <si>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</si>
  <si>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</si>
  <si>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</si>
  <si>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</si>
  <si>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</si>
  <si>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</si>
  <si>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</si>
  <si>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</si>
  <si>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</si>
  <si>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</si>
  <si>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</si>
  <si>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</si>
  <si>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</si>
  <si>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</si>
  <si>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</si>
  <si>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</si>
  <si>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</si>
  <si>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</si>
  <si>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</si>
  <si>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</si>
  <si>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</si>
  <si>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</si>
  <si>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</si>
  <si>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</si>
  <si>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</si>
  <si>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</si>
  <si>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</si>
  <si>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</si>
  <si>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</si>
  <si>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</si>
  <si>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</si>
  <si>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</si>
  <si>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</si>
  <si>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</si>
  <si>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</si>
  <si>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</si>
  <si>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</si>
  <si>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</si>
  <si>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</si>
  <si>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</si>
  <si>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</si>
  <si>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</si>
  <si>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</si>
  <si>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</si>
  <si>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</si>
  <si>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</si>
  <si>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</si>
  <si>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</si>
  <si>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</si>
  <si>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</si>
  <si>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</si>
  <si>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</si>
  <si>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</si>
  <si>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</si>
  <si>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</si>
  <si>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</si>
  <si>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</si>
  <si>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</si>
  <si>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</si>
  <si>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</si>
  <si>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</si>
  <si>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</si>
  <si>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</si>
  <si>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</si>
  <si>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</si>
  <si>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</si>
  <si>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</si>
  <si>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</si>
  <si>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</si>
  <si>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</si>
  <si>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</si>
  <si>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</si>
  <si>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</si>
  <si>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</si>
  <si>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</si>
  <si>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</si>
  <si>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</si>
  <si>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</si>
  <si>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</si>
  <si>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</si>
  <si>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</si>
  <si>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</si>
  <si>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</si>
  <si>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</si>
  <si>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</si>
  <si>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</si>
  <si>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</si>
  <si>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</si>
  <si>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</si>
  <si>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</si>
  <si>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</si>
  <si>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</si>
  <si>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</si>
  <si>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</si>
  <si>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</si>
  <si>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</si>
  <si>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</si>
  <si>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</si>
  <si>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</si>
  <si>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</si>
  <si>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</si>
  <si>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</si>
  <si>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</si>
  <si>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</si>
  <si>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</si>
  <si>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</si>
  <si>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</si>
  <si>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</si>
  <si>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</si>
  <si>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</si>
  <si>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</si>
  <si>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</si>
  <si>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</si>
  <si>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</si>
  <si>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</si>
  <si>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</si>
  <si>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</si>
  <si>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</si>
  <si>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</si>
  <si>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</si>
  <si>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</si>
  <si>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</si>
  <si>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</si>
  <si>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</si>
  <si>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</si>
  <si>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</si>
  <si>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</si>
  <si>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</si>
  <si>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</si>
  <si>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</si>
  <si>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</si>
  <si>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</si>
  <si>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</si>
  <si>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</si>
  <si>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</si>
  <si>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</si>
  <si>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</si>
  <si>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</si>
  <si>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</si>
  <si>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</si>
  <si>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</si>
  <si>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</si>
  <si>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</si>
  <si>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</si>
  <si>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</si>
  <si>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</si>
  <si>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</si>
  <si>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</si>
  <si>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</si>
  <si>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</si>
  <si>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</si>
  <si>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</si>
  <si>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</si>
  <si>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</si>
  <si>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</si>
  <si>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</si>
  <si>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</si>
  <si>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</si>
  <si>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</si>
  <si>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</si>
  <si>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</si>
  <si>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</si>
  <si>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</si>
  <si>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</si>
  <si>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</si>
  <si>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</si>
  <si>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</si>
  <si>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</si>
  <si>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</si>
  <si>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</si>
  <si>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</si>
  <si>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</si>
  <si>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</si>
  <si>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</si>
  <si>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</si>
  <si>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</si>
  <si>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</si>
  <si>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</si>
  <si>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</si>
  <si>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</si>
  <si>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</si>
  <si>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</si>
  <si>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</si>
  <si>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</si>
  <si>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</si>
  <si>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</si>
  <si>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</si>
  <si>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</si>
  <si>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</si>
  <si>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</si>
  <si>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</si>
  <si>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</si>
  <si>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</si>
  <si>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</si>
  <si>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</si>
  <si>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</si>
  <si>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</si>
  <si>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</si>
  <si>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</si>
  <si>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</si>
  <si>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</si>
  <si>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</si>
  <si>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</si>
  <si>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</si>
  <si>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</si>
  <si>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</si>
  <si>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</si>
  <si>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</si>
  <si>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</si>
  <si>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</si>
  <si>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</si>
  <si>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</si>
  <si>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</si>
  <si>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</si>
  <si>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</si>
  <si>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</si>
  <si>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</si>
  <si>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</si>
  <si>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</si>
  <si>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</si>
  <si>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</si>
  <si>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</si>
  <si>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</si>
  <si>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</si>
  <si>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</si>
  <si>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</si>
  <si>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</si>
  <si>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</si>
  <si>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</si>
  <si>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</si>
  <si>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</si>
  <si>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</si>
  <si>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</si>
  <si>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</si>
  <si>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</si>
  <si>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</si>
  <si>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</si>
  <si>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</si>
  <si>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</si>
  <si>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</si>
  <si>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</si>
  <si>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</si>
  <si>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</si>
  <si>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</si>
  <si>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</si>
  <si>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</si>
  <si>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</si>
  <si>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</si>
  <si>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</si>
  <si>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</si>
  <si>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</si>
  <si>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</si>
  <si>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</si>
  <si>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</si>
  <si>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</si>
  <si>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</si>
  <si>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</si>
  <si>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</si>
  <si>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</si>
  <si>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</si>
  <si>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</si>
  <si>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</si>
  <si>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</si>
  <si>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</si>
  <si>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</si>
  <si>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</si>
  <si>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</si>
  <si>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</si>
  <si>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</si>
  <si>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</si>
  <si>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</si>
  <si>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</si>
  <si>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</si>
  <si>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</si>
  <si>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</si>
  <si>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</si>
  <si>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</si>
  <si>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</si>
  <si>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</si>
  <si>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</si>
  <si>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</si>
  <si>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</si>
  <si>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</si>
  <si>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</si>
  <si>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</si>
  <si>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</si>
  <si>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</si>
  <si>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</si>
  <si>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</si>
  <si>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</si>
  <si>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</si>
  <si>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</si>
  <si>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</si>
  <si>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</si>
  <si>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</si>
  <si>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</si>
  <si>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</si>
  <si>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</si>
  <si>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</si>
  <si>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</si>
  <si>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</si>
  <si>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</si>
  <si>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</si>
  <si>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</si>
  <si>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</si>
  <si>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</si>
  <si>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</si>
  <si>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</si>
  <si>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</si>
  <si>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</si>
  <si>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</si>
  <si>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</si>
  <si>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</si>
  <si>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</si>
  <si>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</si>
  <si>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</si>
  <si>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</si>
  <si>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</si>
  <si>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</si>
  <si>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</si>
  <si>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</si>
  <si>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</si>
  <si>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</si>
  <si>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</si>
  <si>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</si>
  <si>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</si>
  <si>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</si>
  <si>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</si>
  <si>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</si>
  <si>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</si>
  <si>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</si>
  <si>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</si>
  <si>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</si>
  <si>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</si>
  <si>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</si>
  <si>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</si>
  <si>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</si>
  <si>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</si>
  <si>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</si>
  <si>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</si>
  <si>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</si>
  <si>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</si>
  <si>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</si>
  <si>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</si>
  <si>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</si>
  <si>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</si>
  <si>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</si>
  <si>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</si>
  <si>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</si>
  <si>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</si>
  <si>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</si>
  <si>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</si>
  <si>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</si>
  <si>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</si>
  <si>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</si>
  <si>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</si>
  <si>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</si>
  <si>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</si>
  <si>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</si>
  <si>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</si>
  <si>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</si>
  <si>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</si>
  <si>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</si>
  <si>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</si>
  <si>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</si>
  <si>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</si>
  <si>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</si>
  <si>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</si>
  <si>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</si>
  <si>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</si>
  <si>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</si>
  <si>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</si>
  <si>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</si>
  <si>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</si>
  <si>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</si>
  <si>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</si>
  <si>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</si>
  <si>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</si>
  <si>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</si>
  <si>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</si>
  <si>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</si>
  <si>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</si>
  <si>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</si>
  <si>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</si>
  <si>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</si>
  <si>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</si>
  <si>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</si>
  <si>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</si>
  <si>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</si>
  <si>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</si>
  <si>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</si>
  <si>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</si>
  <si>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</si>
  <si>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</si>
  <si>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</si>
  <si>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</si>
  <si>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</si>
  <si>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</si>
  <si>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</si>
  <si>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</si>
  <si>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</si>
  <si>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</si>
  <si>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</si>
  <si>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</si>
  <si>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</si>
  <si>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</si>
  <si>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</si>
  <si>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</si>
  <si>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</si>
  <si>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</si>
  <si>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</si>
  <si>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</si>
  <si>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</si>
  <si>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</si>
  <si>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</si>
  <si>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</si>
  <si>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</si>
  <si>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</si>
  <si>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</si>
  <si>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</si>
  <si>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</si>
  <si>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</si>
  <si>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</si>
  <si>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</si>
  <si>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</si>
  <si>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</si>
  <si>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</si>
  <si>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</si>
  <si>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</si>
  <si>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</si>
  <si>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</si>
  <si>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</si>
  <si>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</si>
  <si>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</si>
  <si>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</si>
  <si>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</si>
  <si>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</si>
  <si>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</si>
  <si>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</si>
  <si>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</si>
  <si>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</si>
  <si>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</si>
  <si>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</si>
  <si>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</si>
  <si>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</si>
  <si>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</si>
  <si>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</si>
  <si>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</si>
  <si>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</si>
  <si>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</si>
  <si>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</si>
  <si>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</si>
  <si>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</si>
  <si>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</si>
  <si>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</si>
  <si>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</si>
  <si>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</si>
  <si>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</si>
  <si>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</si>
  <si>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</si>
  <si>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</si>
  <si>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</si>
  <si>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</si>
  <si>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</si>
  <si>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</si>
  <si>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</si>
  <si>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</si>
  <si>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</si>
  <si>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</si>
  <si>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</si>
  <si>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</si>
  <si>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</si>
  <si>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</si>
  <si>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</si>
  <si>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</si>
  <si>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</si>
  <si>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</si>
  <si>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</si>
  <si>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</si>
  <si>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</si>
  <si>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</si>
  <si>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</si>
  <si>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</si>
  <si>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</si>
  <si>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</si>
  <si>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</si>
  <si>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</si>
  <si>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</si>
  <si>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</si>
  <si>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</si>
  <si>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</si>
  <si>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</si>
  <si>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</si>
  <si>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</si>
  <si>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</si>
  <si>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</si>
  <si>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</si>
  <si>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</si>
  <si>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</si>
  <si>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</si>
  <si>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</si>
  <si>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</si>
  <si>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</si>
  <si>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</si>
  <si>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</si>
  <si>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</si>
  <si>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</si>
  <si>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</si>
  <si>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</si>
  <si>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</si>
  <si>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</si>
  <si>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</si>
  <si>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</si>
  <si>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</si>
  <si>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</si>
  <si>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</si>
  <si>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</si>
  <si>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</si>
  <si>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</si>
  <si>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</si>
  <si>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</si>
  <si>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</si>
  <si>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</si>
  <si>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</si>
  <si>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</si>
  <si>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</si>
  <si>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</si>
  <si>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</si>
  <si>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</si>
  <si>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</si>
  <si>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</si>
  <si>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</si>
  <si>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</si>
  <si>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</si>
  <si>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</si>
  <si>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</si>
  <si>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</si>
  <si>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</si>
  <si>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</si>
  <si>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</si>
  <si>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</si>
  <si>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</si>
  <si>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</si>
  <si>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</si>
  <si>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</si>
  <si>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</si>
  <si>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</si>
  <si>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</si>
  <si>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</si>
  <si>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</si>
  <si>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</si>
  <si>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</si>
  <si>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</si>
  <si>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</si>
  <si>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</si>
  <si>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</si>
  <si>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</si>
  <si>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</si>
  <si>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</si>
  <si>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</si>
  <si>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</si>
  <si>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</si>
  <si>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</si>
  <si>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</si>
  <si>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</si>
  <si>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</si>
  <si>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</si>
  <si>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</si>
  <si>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</si>
  <si>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</si>
  <si>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</si>
  <si>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</si>
  <si>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</si>
  <si>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</si>
  <si>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</si>
  <si>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</si>
  <si>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</si>
  <si>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</si>
  <si>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</si>
  <si>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</si>
  <si>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</si>
  <si>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</si>
  <si>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</si>
  <si>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</si>
  <si>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</si>
  <si>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</si>
  <si>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</si>
  <si>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</si>
  <si>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</si>
  <si>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</si>
  <si>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</si>
  <si>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</si>
  <si>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</si>
  <si>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</si>
  <si>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</si>
  <si>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</si>
  <si>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</si>
  <si>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</si>
  <si>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</si>
  <si>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</si>
  <si>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</si>
  <si>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</si>
  <si>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</si>
  <si>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</si>
  <si>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</si>
  <si>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</si>
  <si>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</si>
  <si>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</si>
  <si>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</si>
  <si>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</si>
  <si>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</si>
  <si>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</si>
  <si>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</si>
  <si>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</si>
  <si>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</si>
  <si>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</si>
  <si>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</si>
  <si>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</si>
  <si>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</si>
  <si>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</si>
  <si>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</si>
  <si>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</si>
  <si>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</si>
  <si>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</si>
  <si>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</si>
  <si>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</si>
  <si>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</si>
  <si>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</si>
  <si>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</si>
  <si>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</si>
  <si>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</si>
  <si>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</si>
  <si>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</si>
  <si>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</si>
  <si>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</si>
  <si>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</si>
  <si>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</si>
  <si>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</si>
  <si>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</si>
  <si>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</si>
  <si>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</si>
  <si>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</si>
  <si>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</si>
  <si>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</si>
  <si>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</si>
  <si>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</si>
  <si>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</si>
  <si>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</si>
  <si>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</si>
  <si>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</si>
  <si>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</si>
  <si>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</si>
  <si>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</si>
  <si>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</si>
  <si>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</si>
  <si>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</si>
  <si>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</si>
  <si>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</si>
  <si>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</si>
  <si>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</si>
  <si>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</si>
  <si>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</si>
  <si>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</si>
  <si>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</si>
  <si>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</si>
  <si>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</si>
  <si>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</si>
  <si>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</si>
  <si>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</si>
  <si>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</si>
  <si>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</si>
  <si>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</si>
  <si>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</si>
  <si>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</si>
  <si>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</si>
  <si>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</si>
  <si>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</si>
  <si>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</si>
  <si>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</si>
  <si>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</si>
  <si>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</si>
  <si>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</si>
  <si>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</si>
  <si>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</si>
  <si>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</si>
  <si>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</si>
  <si>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</si>
  <si>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</si>
  <si>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</si>
  <si>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</si>
  <si>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</si>
  <si>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</si>
  <si>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</si>
  <si>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</si>
  <si>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</si>
  <si>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</si>
  <si>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</si>
  <si>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</si>
  <si>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</si>
  <si>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</si>
  <si>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</si>
  <si>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</si>
  <si>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</si>
  <si>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</si>
  <si>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</si>
  <si>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</si>
  <si>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</si>
  <si>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</si>
  <si>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</si>
  <si>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</si>
  <si>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</si>
  <si>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</si>
  <si>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</si>
  <si>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</si>
  <si>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</si>
  <si>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</si>
  <si>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</si>
  <si>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</si>
  <si>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</si>
  <si>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</si>
  <si>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</si>
  <si>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</si>
  <si>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</si>
  <si>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</si>
  <si>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</si>
  <si>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</si>
  <si>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</si>
  <si>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</si>
  <si>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</si>
  <si>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</si>
  <si>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</si>
  <si>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</si>
  <si>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</si>
  <si>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</si>
  <si>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</si>
  <si>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</si>
  <si>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</si>
  <si>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</si>
  <si>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</si>
  <si>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</si>
  <si>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</si>
  <si>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</si>
  <si>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</si>
  <si>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</si>
  <si>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</si>
  <si>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</si>
  <si>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</si>
  <si>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</si>
  <si>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</si>
  <si>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</si>
  <si>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</si>
  <si>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</si>
  <si>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</si>
  <si>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</si>
  <si>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</si>
  <si>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</si>
  <si>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</si>
  <si>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</si>
  <si>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</si>
  <si>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</si>
  <si>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</si>
  <si>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</si>
  <si>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</si>
  <si>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</si>
  <si>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</si>
  <si>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</si>
  <si>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</si>
  <si>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</si>
  <si>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</si>
  <si>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</si>
  <si>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</si>
  <si>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</si>
  <si>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</si>
  <si>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</si>
  <si>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</si>
  <si>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</si>
  <si>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</si>
  <si>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</si>
  <si>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</si>
  <si>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</si>
  <si>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</si>
  <si>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</si>
  <si>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</si>
  <si>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</si>
  <si>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</si>
  <si>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</si>
  <si>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</si>
  <si>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</si>
  <si>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</si>
  <si>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</si>
  <si>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</si>
  <si>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</si>
  <si>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</si>
  <si>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</si>
  <si>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</si>
  <si>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</si>
  <si>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</si>
  <si>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</si>
  <si>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</si>
  <si>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</si>
  <si>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</si>
  <si>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</si>
  <si>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</si>
  <si>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</si>
  <si>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</si>
  <si>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</si>
  <si>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</si>
  <si>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</si>
  <si>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</si>
  <si>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</si>
  <si>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</si>
  <si>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</si>
  <si>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</si>
  <si>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</si>
  <si>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</si>
  <si>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</si>
  <si>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</si>
  <si>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</si>
  <si>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</si>
  <si>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</si>
  <si>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</si>
  <si>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</si>
  <si>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</si>
  <si>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</si>
  <si>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</si>
  <si>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</si>
  <si>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</si>
  <si>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</si>
  <si>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</si>
  <si>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</si>
  <si>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</si>
  <si>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</si>
  <si>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</si>
  <si>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</si>
  <si>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</si>
  <si>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</si>
  <si>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</si>
  <si>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</si>
  <si>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</si>
  <si>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</si>
  <si>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</si>
  <si>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</si>
  <si>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</si>
  <si>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</si>
  <si>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</si>
  <si>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</si>
  <si>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</si>
  <si>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</si>
  <si>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</si>
  <si>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</si>
  <si>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</si>
  <si>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</si>
  <si>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</si>
  <si>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</si>
  <si>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</si>
  <si>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</si>
  <si>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</si>
  <si>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</si>
  <si>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</si>
  <si>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</si>
  <si>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</si>
  <si>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</si>
  <si>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</si>
  <si>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</si>
  <si>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</si>
  <si>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</si>
  <si>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</si>
  <si>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</si>
  <si>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</si>
  <si>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</si>
  <si>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</si>
  <si>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</si>
  <si>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</si>
  <si>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</si>
  <si>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</si>
  <si>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</si>
  <si>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</si>
  <si>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</si>
  <si>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</si>
  <si>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</si>
  <si>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</si>
  <si>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</si>
  <si>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</si>
  <si>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</si>
  <si>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</si>
  <si>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</si>
  <si>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</si>
  <si>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</si>
  <si>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</si>
  <si>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</si>
  <si>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</si>
  <si>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</si>
  <si>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</si>
  <si>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</si>
  <si>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</si>
  <si>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</si>
  <si>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</si>
  <si>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</si>
  <si>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</si>
  <si>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</si>
  <si>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</si>
  <si>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</si>
  <si>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</si>
  <si>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</si>
  <si>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</si>
  <si>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</si>
  <si>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</si>
  <si>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</si>
  <si>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</si>
  <si>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</si>
  <si>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</si>
  <si>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</si>
  <si>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</si>
  <si>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</si>
  <si>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</si>
  <si>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</si>
  <si>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</si>
  <si>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</si>
  <si>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</si>
  <si>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</si>
  <si>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</si>
  <si>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</si>
  <si>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</si>
  <si>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</si>
  <si>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</si>
  <si>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</si>
  <si>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</si>
  <si>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</si>
  <si>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</si>
  <si>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</si>
  <si>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</si>
  <si>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</si>
  <si>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</si>
  <si>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</si>
  <si>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</si>
  <si>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</si>
  <si>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</si>
  <si>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</si>
  <si>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</si>
  <si>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</si>
  <si>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</si>
  <si>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</si>
  <si>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</si>
  <si>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</si>
  <si>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</si>
  <si>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</si>
  <si>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</si>
  <si>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</si>
  <si>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</si>
  <si>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</si>
  <si>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</si>
  <si>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</si>
  <si>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</si>
  <si>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</si>
  <si>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</si>
  <si>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</si>
  <si>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</si>
  <si>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</si>
  <si>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</si>
  <si>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</si>
  <si>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</si>
  <si>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</si>
  <si>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</si>
  <si>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</si>
  <si>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</si>
  <si>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</si>
  <si>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</si>
  <si>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</si>
  <si>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</si>
  <si>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</si>
  <si>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</si>
  <si>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</si>
  <si>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</si>
  <si>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</si>
  <si>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</si>
  <si>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</si>
  <si>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</si>
  <si>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</si>
  <si>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</si>
  <si>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</si>
  <si>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</si>
  <si>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</si>
  <si>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</si>
  <si>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</si>
  <si>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</si>
  <si>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</si>
  <si>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</si>
  <si>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</si>
  <si>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</si>
  <si>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</si>
  <si>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</si>
  <si>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</si>
  <si>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</si>
  <si>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</si>
  <si>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</si>
  <si>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</si>
  <si>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</si>
  <si>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</si>
  <si>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</si>
  <si>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</si>
  <si>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</si>
  <si>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</si>
  <si>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</si>
  <si>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</si>
  <si>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</si>
  <si>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</si>
  <si>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</si>
  <si>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</si>
  <si>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</si>
  <si>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</si>
  <si>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</si>
  <si>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</si>
  <si>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</si>
  <si>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</si>
  <si>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</si>
  <si>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</si>
  <si>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</si>
  <si>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</si>
  <si>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</si>
  <si>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</si>
  <si>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</si>
  <si>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</si>
  <si>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</si>
  <si>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</si>
  <si>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</si>
  <si>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</si>
  <si>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</si>
  <si>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</si>
  <si>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</si>
  <si>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</si>
  <si>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</si>
  <si>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</si>
  <si>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</si>
  <si>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</si>
  <si>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</si>
  <si>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</si>
  <si>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</si>
  <si>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</si>
  <si>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</si>
  <si>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</si>
  <si>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</si>
  <si>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</si>
  <si>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</si>
  <si>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</si>
  <si>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</si>
  <si>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</si>
  <si>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</si>
  <si>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</si>
  <si>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</si>
  <si>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</si>
  <si>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</si>
  <si>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</si>
  <si>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</si>
  <si>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</si>
  <si>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</si>
  <si>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</si>
  <si>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</si>
  <si>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</si>
  <si>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</si>
  <si>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</si>
  <si>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</si>
  <si>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</si>
  <si>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</si>
  <si>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</si>
  <si>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</si>
  <si>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</si>
  <si>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</si>
  <si>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</si>
  <si>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</si>
  <si>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</si>
  <si>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</si>
  <si>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</si>
  <si>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</si>
  <si>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</si>
  <si>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</si>
  <si>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</si>
  <si>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</si>
  <si>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</si>
  <si>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</si>
  <si>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</si>
  <si>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</si>
  <si>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</si>
  <si>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</si>
  <si>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</si>
  <si>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</si>
  <si>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</si>
  <si>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</si>
  <si>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</si>
  <si>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</si>
  <si>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</si>
  <si>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</si>
  <si>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</si>
  <si>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</si>
  <si>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</si>
  <si>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</si>
  <si>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</si>
  <si>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</si>
  <si>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</si>
  <si>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</si>
  <si>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</si>
  <si>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</si>
  <si>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</si>
  <si>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</si>
  <si>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</si>
  <si>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</si>
  <si>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</si>
  <si>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</si>
  <si>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</si>
  <si>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</si>
  <si>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</si>
  <si>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</si>
  <si>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</si>
  <si>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</si>
  <si>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</si>
  <si>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</si>
  <si>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</si>
  <si>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</si>
  <si>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</si>
  <si>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</si>
  <si>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</si>
  <si>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</si>
  <si>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</si>
  <si>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</si>
  <si>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</si>
  <si>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</si>
  <si>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</si>
  <si>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</si>
  <si>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</si>
  <si>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</si>
  <si>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</si>
  <si>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</si>
  <si>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</si>
  <si>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</si>
  <si>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</si>
  <si>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</si>
  <si>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</si>
  <si>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</si>
  <si>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</si>
  <si>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</si>
  <si>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</si>
  <si>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</si>
  <si>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</si>
  <si>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</si>
  <si>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</si>
  <si>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</si>
  <si>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</si>
  <si>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</si>
  <si>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</si>
  <si>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</si>
  <si>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</si>
  <si>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</si>
  <si>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</si>
  <si>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</si>
  <si>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</si>
  <si>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</si>
  <si>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</si>
  <si>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</si>
  <si>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</si>
  <si>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</si>
  <si>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</si>
  <si>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</si>
  <si>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</si>
  <si>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</si>
  <si>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</si>
  <si>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</si>
  <si>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</si>
  <si>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</si>
  <si>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</si>
  <si>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</si>
  <si>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</si>
  <si>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</si>
  <si>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</si>
  <si>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</si>
  <si>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</si>
  <si>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</si>
  <si>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</si>
  <si>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</si>
  <si>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</si>
  <si>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</si>
  <si>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</si>
  <si>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</si>
  <si>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</si>
  <si>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</si>
  <si>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</si>
  <si>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</si>
  <si>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</si>
  <si>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</si>
  <si>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</si>
  <si>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</si>
  <si>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</si>
  <si>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</si>
  <si>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</si>
  <si>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</si>
  <si>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</si>
  <si>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</si>
  <si>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</si>
  <si>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</si>
  <si>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</si>
  <si>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</si>
  <si>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</si>
  <si>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</si>
  <si>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</si>
  <si>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</si>
  <si>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</si>
  <si>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</si>
  <si>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</si>
  <si>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</si>
  <si>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</si>
  <si>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</si>
  <si>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</si>
  <si>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</si>
  <si>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</si>
  <si>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</si>
  <si>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</si>
  <si>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</si>
  <si>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</si>
  <si>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</si>
  <si>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</si>
  <si>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</si>
  <si>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</si>
  <si>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</si>
  <si>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</si>
  <si>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</si>
  <si>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</si>
  <si>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</si>
  <si>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</si>
  <si>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</si>
  <si>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</si>
  <si>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</si>
  <si>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</si>
  <si>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</si>
  <si>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</si>
  <si>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</si>
  <si>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</si>
  <si>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</si>
  <si>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</si>
  <si>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</si>
  <si>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</si>
  <si>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</si>
  <si>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</si>
  <si>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</si>
  <si>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</si>
  <si>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</si>
  <si>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</si>
  <si>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</si>
  <si>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</si>
  <si>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</si>
  <si>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</si>
  <si>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</si>
  <si>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</si>
  <si>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</si>
  <si>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</si>
  <si>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</si>
  <si>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</si>
  <si>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</si>
  <si>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</si>
  <si>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</si>
  <si>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</si>
  <si>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</si>
  <si>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</si>
  <si>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</si>
  <si>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</si>
  <si>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</si>
  <si>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</si>
  <si>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</si>
  <si>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</si>
  <si>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</si>
  <si>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</si>
  <si>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</si>
  <si>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</si>
  <si>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</si>
  <si>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</si>
  <si>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</si>
  <si>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</si>
  <si>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</si>
  <si>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</si>
  <si>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</si>
  <si>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</si>
  <si>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</si>
  <si>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</si>
  <si>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</si>
  <si>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</si>
  <si>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</si>
  <si>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</si>
  <si>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</si>
  <si>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</si>
  <si>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</si>
  <si>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</si>
  <si>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</si>
  <si>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</si>
  <si>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</si>
  <si>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</si>
  <si>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</si>
  <si>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</si>
  <si>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</si>
  <si>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</si>
  <si>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</si>
  <si>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</si>
  <si>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</si>
  <si>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</si>
  <si>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</si>
  <si>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</si>
  <si>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</si>
  <si>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</si>
  <si>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</si>
  <si>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</si>
  <si>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</si>
  <si>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</si>
  <si>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</si>
  <si>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</si>
  <si>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</si>
  <si>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</si>
  <si>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</si>
  <si>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</si>
  <si>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</si>
  <si>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</si>
  <si>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</si>
  <si>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</si>
  <si>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</si>
  <si>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</si>
  <si>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</si>
  <si>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</si>
  <si>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</si>
  <si>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</si>
  <si>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</si>
  <si>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</si>
  <si>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</si>
  <si>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</si>
  <si>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</si>
  <si>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</si>
  <si>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</si>
  <si>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</si>
  <si>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</si>
  <si>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</si>
  <si>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</si>
  <si>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</si>
  <si>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</si>
  <si>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</si>
  <si>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</si>
  <si>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</si>
  <si>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</si>
  <si>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</si>
  <si>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</si>
  <si>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</si>
  <si>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</si>
  <si>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</si>
  <si>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</si>
  <si>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</si>
  <si>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</si>
  <si>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</si>
  <si>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</si>
  <si>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</si>
  <si>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</si>
  <si>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</si>
  <si>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</si>
  <si>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</si>
  <si>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</si>
  <si>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</si>
  <si>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</si>
  <si>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</si>
  <si>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</si>
  <si>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</si>
  <si>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</si>
  <si>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</si>
  <si>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</si>
  <si>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</si>
  <si>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</si>
  <si>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</si>
  <si>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</si>
  <si>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</si>
  <si>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</si>
  <si>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</si>
  <si>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</si>
  <si>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</si>
  <si>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</si>
  <si>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</si>
  <si>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</si>
  <si>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</si>
  <si>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</si>
  <si>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</si>
  <si>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</si>
  <si>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</si>
  <si>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</si>
  <si>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</si>
  <si>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</si>
  <si>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</si>
  <si>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</si>
  <si>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</si>
  <si>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</si>
  <si>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</si>
  <si>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</si>
  <si>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</si>
  <si>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</si>
  <si>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</si>
  <si>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</si>
  <si>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</si>
  <si>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</si>
  <si>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</si>
  <si>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</si>
  <si>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</si>
  <si>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</si>
  <si>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</si>
  <si>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</si>
  <si>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</si>
  <si>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</si>
  <si>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</si>
  <si>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</si>
  <si>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</si>
  <si>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</si>
  <si>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</si>
  <si>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</si>
  <si>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</si>
  <si>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</si>
  <si>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</si>
  <si>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</si>
  <si>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</si>
  <si>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</si>
  <si>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</si>
  <si>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</si>
  <si>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</si>
  <si>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</si>
  <si>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</si>
  <si>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</si>
  <si>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</si>
  <si>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</si>
  <si>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</si>
  <si>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</si>
  <si>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</si>
  <si>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</si>
  <si>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</si>
  <si>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</si>
  <si>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</si>
  <si>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</si>
  <si>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</si>
  <si>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</si>
  <si>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</si>
  <si>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</si>
  <si>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</si>
  <si>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</si>
  <si>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</si>
  <si>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</si>
  <si>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</si>
  <si>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</si>
  <si>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</si>
  <si>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</si>
  <si>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</si>
  <si>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</si>
  <si>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</si>
  <si>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</si>
  <si>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</si>
  <si>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</si>
  <si>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</si>
  <si>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</si>
  <si>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</si>
  <si>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</si>
  <si>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</si>
  <si>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</si>
  <si>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</si>
  <si>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</si>
  <si>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</si>
  <si>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</si>
  <si>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</si>
  <si>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</si>
  <si>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</si>
  <si>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</si>
  <si>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</si>
  <si>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</si>
  <si>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</si>
  <si>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</si>
  <si>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</si>
  <si>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</si>
  <si>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</si>
  <si>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</si>
  <si>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</si>
  <si>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</si>
  <si>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</si>
  <si>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</si>
  <si>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</si>
  <si>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</si>
  <si>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</si>
  <si>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</si>
  <si>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</si>
  <si>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</si>
  <si>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</si>
  <si>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</si>
  <si>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</si>
  <si>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</si>
  <si>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</si>
  <si>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</si>
  <si>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</si>
  <si>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</si>
  <si>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</si>
  <si>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</si>
  <si>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</si>
  <si>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</si>
  <si>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</si>
  <si>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</si>
  <si>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</si>
  <si>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</si>
  <si>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</si>
  <si>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</si>
  <si>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</si>
  <si>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</si>
  <si>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</si>
  <si>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</si>
  <si>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</si>
  <si>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</si>
  <si>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</si>
  <si>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</si>
  <si>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</si>
  <si>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</si>
  <si>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</si>
  <si>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</si>
  <si>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</si>
  <si>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</si>
  <si>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</si>
  <si>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</si>
  <si>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</si>
  <si>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</si>
  <si>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</si>
  <si>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</si>
  <si>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</si>
  <si>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</si>
  <si>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</si>
  <si>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</si>
  <si>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</si>
  <si>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</si>
  <si>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</si>
  <si>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</si>
  <si>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</si>
  <si>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</si>
  <si>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</si>
  <si>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</si>
  <si>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</si>
  <si>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</si>
  <si>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</si>
  <si>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</si>
  <si>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</si>
  <si>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</si>
  <si>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</si>
  <si>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</si>
  <si>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</si>
  <si>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</si>
  <si>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</si>
  <si>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</si>
  <si>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</si>
  <si>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</si>
  <si>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</si>
  <si>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</si>
  <si>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</si>
  <si>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</si>
  <si>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</si>
  <si>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</si>
  <si>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</si>
  <si>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</si>
  <si>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</si>
  <si>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</si>
  <si>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</si>
  <si>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</si>
  <si>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</si>
  <si>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</si>
  <si>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</si>
  <si>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</si>
  <si>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</si>
  <si>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</si>
  <si>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</si>
  <si>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</si>
  <si>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</si>
  <si>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</si>
  <si>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</si>
  <si>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</si>
  <si>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</si>
  <si>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</si>
  <si>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</si>
  <si>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</si>
  <si>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</si>
  <si>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</si>
  <si>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</si>
  <si>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</si>
  <si>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</si>
  <si>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</si>
  <si>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</si>
  <si>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</si>
  <si>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</si>
  <si>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</si>
  <si>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</si>
  <si>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</si>
  <si>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</si>
  <si>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</si>
  <si>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</si>
  <si>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</si>
  <si>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</si>
  <si>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</si>
  <si>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</si>
  <si>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</si>
  <si>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</si>
  <si>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</si>
  <si>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</si>
  <si>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</si>
  <si>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</si>
  <si>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</si>
  <si>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</si>
  <si>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</si>
  <si>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</si>
  <si>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</si>
  <si>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</si>
  <si>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</si>
  <si>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</si>
  <si>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</si>
  <si>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</si>
  <si>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</si>
  <si>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</si>
  <si>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</si>
  <si>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</si>
  <si>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</si>
  <si>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</si>
  <si>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</si>
  <si>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</si>
  <si>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</si>
  <si>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</si>
  <si>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</si>
  <si>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</si>
  <si>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</si>
  <si>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</si>
  <si>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</si>
  <si>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</si>
  <si>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</si>
  <si>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</si>
  <si>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</si>
  <si>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</si>
  <si>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</si>
  <si>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</si>
  <si>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</si>
  <si>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</si>
  <si>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</si>
  <si>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</si>
  <si>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</si>
  <si>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</si>
  <si>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</si>
  <si>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</si>
  <si>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</si>
  <si>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</si>
  <si>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</si>
  <si>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</si>
  <si>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</si>
  <si>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</si>
  <si>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</si>
  <si>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</si>
  <si>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</si>
  <si>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</si>
  <si>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</si>
  <si>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</si>
  <si>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</si>
  <si>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</si>
  <si>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</si>
  <si>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</si>
  <si>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</si>
  <si>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</si>
  <si>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</si>
  <si>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</si>
  <si>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</si>
  <si>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</si>
  <si>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</si>
  <si>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</si>
  <si>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</si>
  <si>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</si>
  <si>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</si>
  <si>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</si>
  <si>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</si>
  <si>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</si>
  <si>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</si>
  <si>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</si>
  <si>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</si>
  <si>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</si>
  <si>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</si>
  <si>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</si>
  <si>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</si>
  <si>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</si>
  <si>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</si>
  <si>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</si>
  <si>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</si>
  <si>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</si>
  <si>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</si>
  <si>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</si>
  <si>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</si>
  <si>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</si>
  <si>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</si>
  <si>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</si>
  <si>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</si>
  <si>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</si>
  <si>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</si>
  <si>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</si>
  <si>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</si>
  <si>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</si>
  <si>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</si>
  <si>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</si>
  <si>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</si>
  <si>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</si>
  <si>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</si>
  <si>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</si>
  <si>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</si>
  <si>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</si>
  <si>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</si>
  <si>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</si>
  <si>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</si>
  <si>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</si>
  <si>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</si>
  <si>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</si>
  <si>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</si>
  <si>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</si>
  <si>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</si>
  <si>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</si>
  <si>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</si>
  <si>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</si>
  <si>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</si>
  <si>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</si>
  <si>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</si>
  <si>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</si>
  <si>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</si>
  <si>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</si>
  <si>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</si>
  <si>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</si>
  <si>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</si>
  <si>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</si>
  <si>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</si>
  <si>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</si>
  <si>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</si>
  <si>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</si>
  <si>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</si>
  <si>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</si>
  <si>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</si>
  <si>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</si>
  <si>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</si>
  <si>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</si>
  <si>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</si>
  <si>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</si>
  <si>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</si>
  <si>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</si>
  <si>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</si>
  <si>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</si>
  <si>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</si>
  <si>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</si>
  <si>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</si>
  <si>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</si>
  <si>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</si>
  <si>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</si>
  <si>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</si>
  <si>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</si>
  <si>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</si>
  <si>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</si>
  <si>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</si>
  <si>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</si>
  <si>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</si>
  <si>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</si>
  <si>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</si>
  <si>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</si>
  <si>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</si>
  <si>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</si>
  <si>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</si>
  <si>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</si>
  <si>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</si>
  <si>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</si>
  <si>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</si>
  <si>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</si>
  <si>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</si>
  <si>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</si>
  <si>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</si>
  <si>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</si>
  <si>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</si>
  <si>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</si>
  <si>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</si>
  <si>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</si>
  <si>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</si>
  <si>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</si>
  <si>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</si>
  <si>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</si>
  <si>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</si>
  <si>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</si>
  <si>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</si>
  <si>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</si>
  <si>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</si>
  <si>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</si>
  <si>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</si>
  <si>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</si>
  <si>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</si>
  <si>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</si>
  <si>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</si>
  <si>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</si>
  <si>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</si>
  <si>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</si>
  <si>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</si>
  <si>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</si>
  <si>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</si>
  <si>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</si>
  <si>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</si>
  <si>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</si>
  <si>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</si>
  <si>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</si>
  <si>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</si>
  <si>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</si>
  <si>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</si>
  <si>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</si>
  <si>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</si>
  <si>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</si>
  <si>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</si>
  <si>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</si>
  <si>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</si>
  <si>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</si>
  <si>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</si>
  <si>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</si>
  <si>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</si>
  <si>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</si>
  <si>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</si>
  <si>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</si>
  <si>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</si>
  <si>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</si>
  <si>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</si>
  <si>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</si>
  <si>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</si>
  <si>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</si>
  <si>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</si>
  <si>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</si>
  <si>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</si>
  <si>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</si>
  <si>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</si>
  <si>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</si>
  <si>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</si>
  <si>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</si>
  <si>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</si>
  <si>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</si>
  <si>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</si>
  <si>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</si>
  <si>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</si>
  <si>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</si>
  <si>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</si>
  <si>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</si>
  <si>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</si>
  <si>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</si>
  <si>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</si>
  <si>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</si>
  <si>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</si>
  <si>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</si>
  <si>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</si>
  <si>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</si>
  <si>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</si>
  <si>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</si>
  <si>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</si>
  <si>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</si>
  <si>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</si>
  <si>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</si>
  <si>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</si>
  <si>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</si>
  <si>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</si>
  <si>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</si>
  <si>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</si>
  <si>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</si>
  <si>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</si>
  <si>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</si>
  <si>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</si>
  <si>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</si>
  <si>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</si>
  <si>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</si>
  <si>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</si>
  <si>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</si>
  <si>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</si>
  <si>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</si>
  <si>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</si>
  <si>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</si>
  <si>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</si>
  <si>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</si>
  <si>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</si>
  <si>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</si>
  <si>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</si>
  <si>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</si>
  <si>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</si>
  <si>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</si>
  <si>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</si>
  <si>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</si>
  <si>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</si>
  <si>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</si>
  <si>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</si>
  <si>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</si>
  <si>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</si>
  <si>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</si>
  <si>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</si>
  <si>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</si>
  <si>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</si>
  <si>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</si>
  <si>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</si>
  <si>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</si>
  <si>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</si>
  <si>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</si>
  <si>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</si>
  <si>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</si>
  <si>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</si>
  <si>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</si>
  <si>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</si>
  <si>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</si>
  <si>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</si>
  <si>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</si>
  <si>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</si>
  <si>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</si>
  <si>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</si>
  <si>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</si>
  <si>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</si>
  <si>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</si>
  <si>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</si>
  <si>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</si>
  <si>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</si>
  <si>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</si>
  <si>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</si>
  <si>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</si>
  <si>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</si>
  <si>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</si>
  <si>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</si>
  <si>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</si>
  <si>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</si>
  <si>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</si>
  <si>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</si>
  <si>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</si>
  <si>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</si>
  <si>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</si>
  <si>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</si>
  <si>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</si>
  <si>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</si>
  <si>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</si>
  <si>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</si>
  <si>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</si>
  <si>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</si>
  <si>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</si>
  <si>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</si>
  <si>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</si>
  <si>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</si>
  <si>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</si>
  <si>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</si>
  <si>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</si>
  <si>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</si>
  <si>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</si>
  <si>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</si>
  <si>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</si>
  <si>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</si>
  <si>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</si>
  <si>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</si>
  <si>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</si>
  <si>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</si>
  <si>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</si>
  <si>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</si>
  <si>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</si>
  <si>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</si>
  <si>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</si>
  <si>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</si>
  <si>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</si>
  <si>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</si>
  <si>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</si>
  <si>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</si>
  <si>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</si>
  <si>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</si>
  <si>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</si>
  <si>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</si>
  <si>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</si>
  <si>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</si>
  <si>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</si>
  <si>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</si>
  <si>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</si>
  <si>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</si>
  <si>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</si>
  <si>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</si>
  <si>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</si>
  <si>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</si>
  <si>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</si>
  <si>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</si>
  <si>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</si>
  <si>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</si>
  <si>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</si>
  <si>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</si>
  <si>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</si>
  <si>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</si>
  <si>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</si>
  <si>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</si>
  <si>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</si>
  <si>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</si>
  <si>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</si>
  <si>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</si>
  <si>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</si>
  <si>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</si>
  <si>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</si>
  <si>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</si>
  <si>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</si>
  <si>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</si>
  <si>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</si>
  <si>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</si>
  <si>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</si>
  <si>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</si>
  <si>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</si>
  <si>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</si>
  <si>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</si>
  <si>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</si>
  <si>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</si>
  <si>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</si>
  <si>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</si>
  <si>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</si>
  <si>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</si>
  <si>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</si>
  <si>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</si>
  <si>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</si>
  <si>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</si>
  <si>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</si>
  <si>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</si>
  <si>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</si>
  <si>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</si>
  <si>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</si>
  <si>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</si>
  <si>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</si>
  <si>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</si>
  <si>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</si>
  <si>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</si>
  <si>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</si>
  <si>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</si>
  <si>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</si>
  <si>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</si>
  <si>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</si>
  <si>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</si>
  <si>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</si>
  <si>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</si>
  <si>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</si>
  <si>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</si>
  <si>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</si>
  <si>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</si>
  <si>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</si>
  <si>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</si>
  <si>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</si>
  <si>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</si>
  <si>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</si>
  <si>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</si>
  <si>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</si>
  <si>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</si>
  <si>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</si>
  <si>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</si>
  <si>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</si>
  <si>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</si>
  <si>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</si>
  <si>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</si>
  <si>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</si>
  <si>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</si>
  <si>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</si>
  <si>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</si>
  <si>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</si>
  <si>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</si>
  <si>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</si>
  <si>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</si>
  <si>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</si>
  <si>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</si>
  <si>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</si>
  <si>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</si>
  <si>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</si>
  <si>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</si>
  <si>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</si>
  <si>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</si>
  <si>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</si>
  <si>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</si>
  <si>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</si>
  <si>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</si>
  <si>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</si>
  <si>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</si>
  <si>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</si>
  <si>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</si>
  <si>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</si>
  <si>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</si>
  <si>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</si>
  <si>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</si>
  <si>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</si>
  <si>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</si>
  <si>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</si>
  <si>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</si>
  <si>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</si>
  <si>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</si>
  <si>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</si>
  <si>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</si>
  <si>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</si>
  <si>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</si>
  <si>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</si>
  <si>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</si>
  <si>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</si>
  <si>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</si>
  <si>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</si>
  <si>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</si>
  <si>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</si>
  <si>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</si>
  <si>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</si>
  <si>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</si>
  <si>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</si>
  <si>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</si>
  <si>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</si>
  <si>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</si>
  <si>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</si>
  <si>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</si>
  <si>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</si>
  <si>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</si>
  <si>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</si>
  <si>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</si>
  <si>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</si>
  <si>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</si>
  <si>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</si>
  <si>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</si>
  <si>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</si>
  <si>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</si>
  <si>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</si>
  <si>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</si>
  <si>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</si>
  <si>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</si>
  <si>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</si>
  <si>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</si>
  <si>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</si>
  <si>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</si>
  <si>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</si>
  <si>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</si>
  <si>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</si>
  <si>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</si>
  <si>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</si>
  <si>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</si>
  <si>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</si>
  <si>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</si>
  <si>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</si>
  <si>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</si>
  <si>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</si>
  <si>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</si>
  <si>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</si>
  <si>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</si>
  <si>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</si>
  <si>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</si>
  <si>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</si>
  <si>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</si>
  <si>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</si>
  <si>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</si>
  <si>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</si>
  <si>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</si>
  <si>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</si>
  <si>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</si>
  <si>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</si>
  <si>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</si>
  <si>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</si>
  <si>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</si>
  <si>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</si>
  <si>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</si>
  <si>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</si>
  <si>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</si>
  <si>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</si>
  <si>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</si>
  <si>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</si>
  <si>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</si>
  <si>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</si>
  <si>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</si>
  <si>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</si>
  <si>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</si>
  <si>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</si>
  <si>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</si>
  <si>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</si>
  <si>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</si>
  <si>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</si>
  <si>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</si>
  <si>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</si>
  <si>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</si>
  <si>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</si>
  <si>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</si>
  <si>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</si>
  <si>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</si>
  <si>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</si>
  <si>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</si>
  <si>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</si>
  <si>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</si>
  <si>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</si>
  <si>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</si>
  <si>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</si>
  <si>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</si>
  <si>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</si>
  <si>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</si>
  <si>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</si>
  <si>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</si>
  <si>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</si>
  <si>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</si>
  <si>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</si>
  <si>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</si>
  <si>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</si>
  <si>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</si>
  <si>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</si>
  <si>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</si>
  <si>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</si>
  <si>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</si>
  <si>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</si>
  <si>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</si>
  <si>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</si>
  <si>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</si>
  <si>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</si>
  <si>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</si>
  <si>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</si>
  <si>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</si>
  <si>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</si>
  <si>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</si>
  <si>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</si>
  <si>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</si>
  <si>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</si>
  <si>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</si>
  <si>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</si>
  <si>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</si>
  <si>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</si>
  <si>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</si>
  <si>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</si>
  <si>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</si>
  <si>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</si>
  <si>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</si>
  <si>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</si>
  <si>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</si>
  <si>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</si>
  <si>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</si>
  <si>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</si>
  <si>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</si>
  <si>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</si>
  <si>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</si>
  <si>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</si>
  <si>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</si>
  <si>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</si>
  <si>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</si>
  <si>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</si>
  <si>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</si>
  <si>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</si>
  <si>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</si>
  <si>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</si>
  <si>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</si>
  <si>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</si>
  <si>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</si>
  <si>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</si>
  <si>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</si>
  <si>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</si>
  <si>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</si>
  <si>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</si>
  <si>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</si>
  <si>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</si>
  <si>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</si>
  <si>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</si>
  <si>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</si>
  <si>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</si>
  <si>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</si>
  <si>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</si>
  <si>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</si>
  <si>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</si>
  <si>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</si>
  <si>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</si>
  <si>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</si>
  <si>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</si>
  <si>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</si>
  <si>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</si>
  <si>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</si>
  <si>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</si>
  <si>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</si>
  <si>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</si>
  <si>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</si>
  <si>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</si>
  <si>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</si>
  <si>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</si>
  <si>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</si>
  <si>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</si>
  <si>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</si>
  <si>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</si>
  <si>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</si>
  <si>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</si>
  <si>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</si>
  <si>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</si>
  <si>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</si>
  <si>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</si>
  <si>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</si>
  <si>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</si>
  <si>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</si>
  <si>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</si>
  <si>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</si>
  <si>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</si>
  <si>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</si>
  <si>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</si>
  <si>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</si>
  <si>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</si>
  <si>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</si>
  <si>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</si>
  <si>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</si>
  <si>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</si>
  <si>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</si>
  <si>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</si>
  <si>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</si>
  <si>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</si>
  <si>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</si>
  <si>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</si>
  <si>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</si>
  <si>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</si>
  <si>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</si>
  <si>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</si>
  <si>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</si>
  <si>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</si>
  <si>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</si>
  <si>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</si>
  <si>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</si>
  <si>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</si>
  <si>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</si>
  <si>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</si>
  <si>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</si>
  <si>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</si>
  <si>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</si>
  <si>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</si>
  <si>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</si>
  <si>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</si>
  <si>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</si>
  <si>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</si>
  <si>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</si>
  <si>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</si>
  <si>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</si>
  <si>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</si>
  <si>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</si>
  <si>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</si>
  <si>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</si>
  <si>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</si>
  <si>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</si>
  <si>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</si>
  <si>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</si>
  <si>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</si>
  <si>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</si>
  <si>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</si>
  <si>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</si>
  <si>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</si>
  <si>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</si>
  <si>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</si>
  <si>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</si>
  <si>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</si>
  <si>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</si>
  <si>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</si>
  <si>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</si>
  <si>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</si>
  <si>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</si>
  <si>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</si>
  <si>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</si>
  <si>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</si>
  <si>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</si>
  <si>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</si>
  <si>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</si>
  <si>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</si>
  <si>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</si>
  <si>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</si>
  <si>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</si>
  <si>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</si>
  <si>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</si>
  <si>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</si>
  <si>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</si>
  <si>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</si>
  <si>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</si>
  <si>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</si>
  <si>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</si>
  <si>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</si>
  <si>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</si>
  <si>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</si>
  <si>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</si>
  <si>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</si>
  <si>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</si>
  <si>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</si>
  <si>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</si>
  <si>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</si>
  <si>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</si>
  <si>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</si>
  <si>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</si>
  <si>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</si>
  <si>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</si>
  <si>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</si>
  <si>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</si>
  <si>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</si>
  <si>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</si>
  <si>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</si>
  <si>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</si>
  <si>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</si>
  <si>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</si>
  <si>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</si>
  <si>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</si>
  <si>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</si>
  <si>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</si>
  <si>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</si>
  <si>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</si>
  <si>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</si>
  <si>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</si>
  <si>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</si>
  <si>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</si>
  <si>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</si>
  <si>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</si>
  <si>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</si>
  <si>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</si>
  <si>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</si>
  <si>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</si>
  <si>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</si>
  <si>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</si>
  <si>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</si>
  <si>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</si>
  <si>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</si>
  <si>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</si>
  <si>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</si>
  <si>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</si>
  <si>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</si>
  <si>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</si>
  <si>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</si>
  <si>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</si>
  <si>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</si>
  <si>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</si>
  <si>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</si>
  <si>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</si>
  <si>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</si>
  <si>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</si>
  <si>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</si>
  <si>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</si>
  <si>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</si>
  <si>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</si>
  <si>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</si>
  <si>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</si>
  <si>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</si>
  <si>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</si>
  <si>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</si>
  <si>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</si>
  <si>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</si>
  <si>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</si>
  <si>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</si>
  <si>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</si>
  <si>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</si>
  <si>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</si>
  <si>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</si>
  <si>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</si>
  <si>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</si>
  <si>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</si>
  <si>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</si>
  <si>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</si>
  <si>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</si>
  <si>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</si>
  <si>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</si>
  <si>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</si>
  <si>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</si>
  <si>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</si>
  <si>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</si>
  <si>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</si>
  <si>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</si>
  <si>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</si>
  <si>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</si>
  <si>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</si>
  <si>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</si>
  <si>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</si>
  <si>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</si>
  <si>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</si>
  <si>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</si>
  <si>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</si>
  <si>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</si>
  <si>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</si>
  <si>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</si>
  <si>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</si>
  <si>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</si>
  <si>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</si>
  <si>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</si>
  <si>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</si>
  <si>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</si>
  <si>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</si>
  <si>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</si>
  <si>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</si>
  <si>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</si>
  <si>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</si>
  <si>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</si>
  <si>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</si>
  <si>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</si>
  <si>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</si>
  <si>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</si>
  <si>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</si>
  <si>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</si>
  <si>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</si>
  <si>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</si>
  <si>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</si>
  <si>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</si>
  <si>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</si>
  <si>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</si>
  <si>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</si>
  <si>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</si>
  <si>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</si>
  <si>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</si>
  <si>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</si>
  <si>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</si>
  <si>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</si>
  <si>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</si>
  <si>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</si>
  <si>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</si>
  <si>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</si>
  <si>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</si>
  <si>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</si>
  <si>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</si>
  <si>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</si>
  <si>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</si>
  <si>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</si>
  <si>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</si>
  <si>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</si>
  <si>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</si>
  <si>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</si>
  <si>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</si>
  <si>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</si>
  <si>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</si>
  <si>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</si>
  <si>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</si>
  <si>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</si>
  <si>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</si>
  <si>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</si>
  <si>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</si>
  <si>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</si>
  <si>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</si>
  <si>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</si>
  <si>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</si>
  <si>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</si>
  <si>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</si>
  <si>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</si>
  <si>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</si>
  <si>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</si>
  <si>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</si>
  <si>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</si>
  <si>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</si>
  <si>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</si>
  <si>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</si>
  <si>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</si>
  <si>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</si>
  <si>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</si>
  <si>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</si>
  <si>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</si>
  <si>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</si>
  <si>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</si>
  <si>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</si>
  <si>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</si>
  <si>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</si>
  <si>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</si>
  <si>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</si>
  <si>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</si>
  <si>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</si>
  <si>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</si>
  <si>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</si>
  <si>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</si>
  <si>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</si>
  <si>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</si>
  <si>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</si>
  <si>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</si>
  <si>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</si>
  <si>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</si>
  <si>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</si>
  <si>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</si>
  <si>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</si>
  <si>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</si>
  <si>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</si>
  <si>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</si>
  <si>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</si>
  <si>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</si>
  <si>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</si>
  <si>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</si>
  <si>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</si>
  <si>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</si>
  <si>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</si>
  <si>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</si>
  <si>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</si>
  <si>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</si>
  <si>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</si>
  <si>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</si>
  <si>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</si>
  <si>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</si>
  <si>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</si>
  <si>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</si>
  <si>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</si>
  <si>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</si>
  <si>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</si>
  <si>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</si>
  <si>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</si>
  <si>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</si>
  <si>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</si>
  <si>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</si>
  <si>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</si>
  <si>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</si>
  <si>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</si>
  <si>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</si>
  <si>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</si>
  <si>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</si>
  <si>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</si>
  <si>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</si>
  <si>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</si>
  <si>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</si>
  <si>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</si>
  <si>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</si>
  <si>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</si>
  <si>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</si>
  <si>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</si>
  <si>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</si>
  <si>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</si>
  <si>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</si>
  <si>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</si>
  <si>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</si>
  <si>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</si>
  <si>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</si>
  <si>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</si>
  <si>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</si>
  <si>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</si>
  <si>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</si>
  <si>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</si>
  <si>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</si>
  <si>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</si>
  <si>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</si>
  <si>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</si>
  <si>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</si>
  <si>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</si>
  <si>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</si>
  <si>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</si>
  <si>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</si>
  <si>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</si>
  <si>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</si>
  <si>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</si>
  <si>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</si>
  <si>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</si>
  <si>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</si>
  <si>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</si>
  <si>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</si>
  <si>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</si>
  <si>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</si>
  <si>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</si>
  <si>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</si>
  <si>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</si>
  <si>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</si>
  <si>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</si>
  <si>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</si>
  <si>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</si>
  <si>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</si>
  <si>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</si>
  <si>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</si>
  <si>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</si>
  <si>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</si>
  <si>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</si>
  <si>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</si>
  <si>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</si>
  <si>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</si>
  <si>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</si>
  <si>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</si>
  <si>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</si>
  <si>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</si>
  <si>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</si>
  <si>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</si>
  <si>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</si>
  <si>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</si>
  <si>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</si>
  <si>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</si>
  <si>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</si>
  <si>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</si>
  <si>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</si>
  <si>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</si>
  <si>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</si>
  <si>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</si>
  <si>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</si>
  <si>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</si>
  <si>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</si>
  <si>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</si>
  <si>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</si>
  <si>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</si>
  <si>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</si>
  <si>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</si>
  <si>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</si>
  <si>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</si>
  <si>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</si>
  <si>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</si>
  <si>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</si>
  <si>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</si>
  <si>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</si>
  <si>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</si>
  <si>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</si>
  <si>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</si>
  <si>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</si>
  <si>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</si>
  <si>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</si>
  <si>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</si>
  <si>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</si>
  <si>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</si>
  <si>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</si>
  <si>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</si>
  <si>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</si>
  <si>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</si>
  <si>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</si>
  <si>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</si>
  <si>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</si>
  <si>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</si>
  <si>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</si>
  <si>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</si>
  <si>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</si>
  <si>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</si>
  <si>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</si>
  <si>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</si>
  <si>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</si>
  <si>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</si>
  <si>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</si>
  <si>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</si>
  <si>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</si>
  <si>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</si>
  <si>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</si>
  <si>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</si>
  <si>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</si>
  <si>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</si>
  <si>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</si>
  <si>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</si>
  <si>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</si>
  <si>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</si>
  <si>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</si>
  <si>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</si>
  <si>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</si>
  <si>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</si>
  <si>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</si>
  <si>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</si>
  <si>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</si>
  <si>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</si>
  <si>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</si>
  <si>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</si>
  <si>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</si>
  <si>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</si>
  <si>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</si>
  <si>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</si>
  <si>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</si>
  <si>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</si>
  <si>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</si>
  <si>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</si>
  <si>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</si>
  <si>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</si>
  <si>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</si>
  <si>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</si>
  <si>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</si>
  <si>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</si>
  <si>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</si>
  <si>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</si>
  <si>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</si>
  <si>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</si>
  <si>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</si>
  <si>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</si>
  <si>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</si>
  <si>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</si>
  <si>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</si>
  <si>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</si>
  <si>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</si>
  <si>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</si>
  <si>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</si>
  <si>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</si>
  <si>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</si>
  <si>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</si>
  <si>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</si>
  <si>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</si>
  <si>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</si>
  <si>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</si>
  <si>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</si>
  <si>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</si>
  <si>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</si>
  <si>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</si>
  <si>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</si>
  <si>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</si>
  <si>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</si>
  <si>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</si>
  <si>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</si>
  <si>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</si>
  <si>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</si>
  <si>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</si>
  <si>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</si>
  <si>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</si>
  <si>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</si>
  <si>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</si>
  <si>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</si>
  <si>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</si>
  <si>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</si>
  <si>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</si>
  <si>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</si>
  <si>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</si>
  <si>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</si>
  <si>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</si>
  <si>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</si>
  <si>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</si>
  <si>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</si>
  <si>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</si>
  <si>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</si>
  <si>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</si>
  <si>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</si>
  <si>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</si>
  <si>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</si>
  <si>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</si>
  <si>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</si>
  <si>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</si>
  <si>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</si>
  <si>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</si>
  <si>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</si>
  <si>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</si>
  <si>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</si>
  <si>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</si>
  <si>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</si>
  <si>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</si>
  <si>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</si>
  <si>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</si>
  <si>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</si>
  <si>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</si>
  <si>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</si>
  <si>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</si>
  <si>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</si>
  <si>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</si>
  <si>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</si>
  <si>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</si>
  <si>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</si>
  <si>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</si>
  <si>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</si>
  <si>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</si>
  <si>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</si>
  <si>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</si>
  <si>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</si>
  <si>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</si>
  <si>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</si>
  <si>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</si>
  <si>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</si>
  <si>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</si>
  <si>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</si>
  <si>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</si>
  <si>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</si>
  <si>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</si>
  <si>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</si>
  <si>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</si>
  <si>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</si>
  <si>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</si>
  <si>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</si>
  <si>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</si>
  <si>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</si>
  <si>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</si>
  <si>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</si>
  <si>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</si>
  <si>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</si>
  <si>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</si>
  <si>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</si>
  <si>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</si>
  <si>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</si>
  <si>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</si>
  <si>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</si>
  <si>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</si>
  <si>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</si>
  <si>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</si>
  <si>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</si>
  <si>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</si>
  <si>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</si>
  <si>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</si>
  <si>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</si>
  <si>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</si>
  <si>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</si>
  <si>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</si>
  <si>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</si>
  <si>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</si>
  <si>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</si>
  <si>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</si>
  <si>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</si>
  <si>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</si>
  <si>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</si>
  <si>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</si>
  <si>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</si>
  <si>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</si>
  <si>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</si>
  <si>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</si>
  <si>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</si>
  <si>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</si>
  <si>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</si>
  <si>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</si>
  <si>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</si>
  <si>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</si>
  <si>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</si>
  <si>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</si>
  <si>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</si>
  <si>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</si>
  <si>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</si>
  <si>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</si>
  <si>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</si>
  <si>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</si>
  <si>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</si>
  <si>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</si>
  <si>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</si>
  <si>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</si>
  <si>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</si>
  <si>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</si>
  <si>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</si>
  <si>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</si>
  <si>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</si>
  <si>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</si>
  <si>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</si>
  <si>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</si>
  <si>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</si>
  <si>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</si>
  <si>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</si>
  <si>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</si>
  <si>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</si>
  <si>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</si>
  <si>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</si>
  <si>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</si>
  <si>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</si>
  <si>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</si>
  <si>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</si>
  <si>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</si>
  <si>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</si>
  <si>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</si>
  <si>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</si>
  <si>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</si>
  <si>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</si>
  <si>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</si>
  <si>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</si>
  <si>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</si>
  <si>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</si>
  <si>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</si>
  <si>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</si>
  <si>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</si>
  <si>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</si>
  <si>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</si>
  <si>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</si>
  <si>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</si>
  <si>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</si>
  <si>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</si>
  <si>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</si>
  <si>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</si>
  <si>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</si>
  <si>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</si>
  <si>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</si>
  <si>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</si>
  <si>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</si>
  <si>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</si>
  <si>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</si>
  <si>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</si>
  <si>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</si>
  <si>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</si>
  <si>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</si>
  <si>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</si>
  <si>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</si>
  <si>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</si>
  <si>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</si>
  <si>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</si>
  <si>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</si>
  <si>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</si>
  <si>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</si>
  <si>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</si>
  <si>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</si>
  <si>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</si>
  <si>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</si>
  <si>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</si>
  <si>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</si>
  <si>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</si>
  <si>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</si>
  <si>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</si>
  <si>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</si>
  <si>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</si>
  <si>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</si>
  <si>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</si>
  <si>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</si>
  <si>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</si>
  <si>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</si>
  <si>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</si>
  <si>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</si>
  <si>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</si>
  <si>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</si>
  <si>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</si>
  <si>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</si>
  <si>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</si>
  <si>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</si>
  <si>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</si>
  <si>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</si>
  <si>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</si>
  <si>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</si>
  <si>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</si>
  <si>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</si>
  <si>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</si>
  <si>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</si>
  <si>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</si>
  <si>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</si>
  <si>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</si>
  <si>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</si>
  <si>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</si>
  <si>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</si>
  <si>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</si>
  <si>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</si>
  <si>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</si>
  <si>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</si>
  <si>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</si>
  <si>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</si>
  <si>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</si>
  <si>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</si>
  <si>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</si>
  <si>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</si>
  <si>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</si>
  <si>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</si>
  <si>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</si>
  <si>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</si>
  <si>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</si>
  <si>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</si>
  <si>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</si>
  <si>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</si>
  <si>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</si>
  <si>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</si>
  <si>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</si>
  <si>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</si>
  <si>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</si>
  <si>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</si>
  <si>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</si>
  <si>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</si>
  <si>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</si>
  <si>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</si>
  <si>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</si>
  <si>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</si>
  <si>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</si>
  <si>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</si>
  <si>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</si>
  <si>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</si>
  <si>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</si>
  <si>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</si>
  <si>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</si>
  <si>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</si>
  <si>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</si>
  <si>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</si>
  <si>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</si>
  <si>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</si>
  <si>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</si>
  <si>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</si>
  <si>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</si>
  <si>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</si>
  <si>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</si>
  <si>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</si>
  <si>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</si>
  <si>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</si>
  <si>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</si>
  <si>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</si>
  <si>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</si>
  <si>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</si>
  <si>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</si>
  <si>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</si>
  <si>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</si>
  <si>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</si>
  <si>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</si>
  <si>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</si>
  <si>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</si>
  <si>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</si>
  <si>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</si>
  <si>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</si>
  <si>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</si>
  <si>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</si>
  <si>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</si>
  <si>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</si>
  <si>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</si>
  <si>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</si>
  <si>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</si>
  <si>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</si>
  <si>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</si>
  <si>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</si>
  <si>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</si>
  <si>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</si>
  <si>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</si>
  <si>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</si>
  <si>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</si>
  <si>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</si>
  <si>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</si>
  <si>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</si>
  <si>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</si>
  <si>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</si>
  <si>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</si>
  <si>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</si>
  <si>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</si>
  <si>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</si>
  <si>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</si>
  <si>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</si>
  <si>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</si>
  <si>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</si>
  <si>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</si>
  <si>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</si>
  <si>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</si>
  <si>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</si>
  <si>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</si>
  <si>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</si>
  <si>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</si>
  <si>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</si>
  <si>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</si>
  <si>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</si>
  <si>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</si>
  <si>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</si>
  <si>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</si>
  <si>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</si>
  <si>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</si>
  <si>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</si>
  <si>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</si>
  <si>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</si>
  <si>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</si>
  <si>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</si>
  <si>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</si>
  <si>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</si>
  <si>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</si>
  <si>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</si>
  <si>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</si>
  <si>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</si>
  <si>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</si>
  <si>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</si>
  <si>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</si>
  <si>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</si>
  <si>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</si>
  <si>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</si>
  <si>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</si>
  <si>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</si>
  <si>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</si>
  <si>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</si>
  <si>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</si>
  <si>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</si>
  <si>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</si>
  <si>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</si>
  <si>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</si>
  <si>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</si>
  <si>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</si>
  <si>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</si>
  <si>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</si>
  <si>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</si>
  <si>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</si>
  <si>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</si>
  <si>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</si>
  <si>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</si>
  <si>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</si>
  <si>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</si>
  <si>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</si>
  <si>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</si>
  <si>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</si>
  <si>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</si>
  <si>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</si>
  <si>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</si>
  <si>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</si>
  <si>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</si>
  <si>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</si>
  <si>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</si>
  <si>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</si>
  <si>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</si>
  <si>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</si>
  <si>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</si>
  <si>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</si>
  <si>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</si>
  <si>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</si>
  <si>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</si>
  <si>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</si>
  <si>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</si>
  <si>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</si>
  <si>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</si>
  <si>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</si>
  <si>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</si>
  <si>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</si>
  <si>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</si>
  <si>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</si>
  <si>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</si>
  <si>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</si>
  <si>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</si>
  <si>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</si>
  <si>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</si>
  <si>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</si>
  <si>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</si>
  <si>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</si>
  <si>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</si>
  <si>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</si>
  <si>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</si>
  <si>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</si>
  <si>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</si>
  <si>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</si>
  <si>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</si>
  <si>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</si>
  <si>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</si>
  <si>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</si>
  <si>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</si>
  <si>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</si>
  <si>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</si>
  <si>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</si>
  <si>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</si>
  <si>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</si>
  <si>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</si>
  <si>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</si>
  <si>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</si>
  <si>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</si>
  <si>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</si>
  <si>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</si>
  <si>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</si>
  <si>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</si>
  <si>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</si>
  <si>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</si>
  <si>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</si>
  <si>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</si>
  <si>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</si>
  <si>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</si>
  <si>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</si>
  <si>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</si>
  <si>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</si>
  <si>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</si>
  <si>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</si>
  <si>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</si>
  <si>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</si>
  <si>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</si>
  <si>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</si>
  <si>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</si>
  <si>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</si>
  <si>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</si>
  <si>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</si>
  <si>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</si>
  <si>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</si>
  <si>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</si>
  <si>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</si>
  <si>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</si>
  <si>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</si>
  <si>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</si>
  <si>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</si>
  <si>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</si>
  <si>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</si>
  <si>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</si>
  <si>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</si>
  <si>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</si>
  <si>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</si>
  <si>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</si>
  <si>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</si>
  <si>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</si>
  <si>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</si>
  <si>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</si>
  <si>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</si>
  <si>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</si>
  <si>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</si>
  <si>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</si>
  <si>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</si>
  <si>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</si>
  <si>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</si>
  <si>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</si>
  <si>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</si>
  <si>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</si>
  <si>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</si>
  <si>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</si>
  <si>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</si>
  <si>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</si>
  <si>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</si>
  <si>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</si>
  <si>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</si>
  <si>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</si>
  <si>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</si>
  <si>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</si>
  <si>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</si>
  <si>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</si>
  <si>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</si>
  <si>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</si>
  <si>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</si>
  <si>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</si>
  <si>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</si>
  <si>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</si>
  <si>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</si>
  <si>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</si>
  <si>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</si>
  <si>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</si>
  <si>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</si>
  <si>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</si>
  <si>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</si>
  <si>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</si>
  <si>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</si>
  <si>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</si>
  <si>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</si>
  <si>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</si>
  <si>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</si>
  <si>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</si>
  <si>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</si>
  <si>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</si>
  <si>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</si>
  <si>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</si>
  <si>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</si>
  <si>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</si>
  <si>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</si>
  <si>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</si>
  <si>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</si>
  <si>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</si>
  <si>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</si>
  <si>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</si>
  <si>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</si>
  <si>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</si>
  <si>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</si>
  <si>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</si>
  <si>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</si>
  <si>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</si>
  <si>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</si>
  <si>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</si>
  <si>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</si>
  <si>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</si>
  <si>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</si>
  <si>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</si>
  <si>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</si>
  <si>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</si>
  <si>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</si>
  <si>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</si>
  <si>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</si>
  <si>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</si>
  <si>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</si>
  <si>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</si>
  <si>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</si>
  <si>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</si>
  <si>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</si>
  <si>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</si>
  <si>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</si>
  <si>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</si>
  <si>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</si>
  <si>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</si>
  <si>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</si>
  <si>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</si>
  <si>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</si>
  <si>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</si>
  <si>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</si>
  <si>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</si>
  <si>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</si>
  <si>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</si>
  <si>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</si>
  <si>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</si>
  <si>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</si>
  <si>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</si>
  <si>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</si>
  <si>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</si>
  <si>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</si>
  <si>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</si>
  <si>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</si>
  <si>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</si>
  <si>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</si>
  <si>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</si>
  <si>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</si>
  <si>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</si>
  <si>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</si>
  <si>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</si>
  <si>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</si>
  <si>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</si>
  <si>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</si>
  <si>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</si>
  <si>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</si>
  <si>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</si>
  <si>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</si>
  <si>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</si>
  <si>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</si>
  <si>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</si>
  <si>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</si>
  <si>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</si>
  <si>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</si>
  <si>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</si>
  <si>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</si>
  <si>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</si>
  <si>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</si>
  <si>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</si>
  <si>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</si>
  <si>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</si>
  <si>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</si>
  <si>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</si>
  <si>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</si>
  <si>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</si>
  <si>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</si>
  <si>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</si>
  <si>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</si>
  <si>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</si>
  <si>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</si>
  <si>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</si>
  <si>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</si>
  <si>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</si>
  <si>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</si>
  <si>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</si>
  <si>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</si>
  <si>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</si>
  <si>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</si>
  <si>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</si>
  <si>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</si>
  <si>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</si>
  <si>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</si>
  <si>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</si>
  <si>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</si>
  <si>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</si>
  <si>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</si>
  <si>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</si>
  <si>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</si>
  <si>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</si>
  <si>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</si>
  <si>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</si>
  <si>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</si>
  <si>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</si>
  <si>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</si>
  <si>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</si>
  <si>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</si>
  <si>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</si>
  <si>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</si>
  <si>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</si>
  <si>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</si>
  <si>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</si>
  <si>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</si>
  <si>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</si>
  <si>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</si>
  <si>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</si>
  <si>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</si>
  <si>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</si>
  <si>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</si>
  <si>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</si>
  <si>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</si>
  <si>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</si>
  <si>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</si>
  <si>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</si>
  <si>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</si>
  <si>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</si>
  <si>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</si>
  <si>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</si>
  <si>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</si>
  <si>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</si>
  <si>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</si>
  <si>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</si>
  <si>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</si>
  <si>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</si>
  <si>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</si>
  <si>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</si>
  <si>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</si>
  <si>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</si>
  <si>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</si>
  <si>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</si>
  <si>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</si>
  <si>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</si>
  <si>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</si>
  <si>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</si>
  <si>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</si>
  <si>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</si>
  <si>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</si>
  <si>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</si>
  <si>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</si>
  <si>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</si>
  <si>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</si>
  <si>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</si>
  <si>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</si>
  <si>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</si>
  <si>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</si>
  <si>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</si>
  <si>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</si>
  <si>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</si>
  <si>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</si>
  <si>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</si>
  <si>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</si>
  <si>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</si>
  <si>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</si>
  <si>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</si>
  <si>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</si>
  <si>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</si>
  <si>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</si>
  <si>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</si>
  <si>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</si>
  <si>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</si>
  <si>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</si>
  <si>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</si>
  <si>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</si>
  <si>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</si>
  <si>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</si>
  <si>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</si>
  <si>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</si>
  <si>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</si>
  <si>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</si>
  <si>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</si>
  <si>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</si>
  <si>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</si>
  <si>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</si>
  <si>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</si>
  <si>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</si>
  <si>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</si>
  <si>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</si>
  <si>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</si>
  <si>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</si>
  <si>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</si>
  <si>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</si>
  <si>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</si>
  <si>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</si>
  <si>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</si>
  <si>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</si>
  <si>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</si>
  <si>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</si>
  <si>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</si>
  <si>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</si>
  <si>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</si>
  <si>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</si>
  <si>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</si>
  <si>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</si>
  <si>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</si>
  <si>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</si>
  <si>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</si>
  <si>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</si>
  <si>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</si>
  <si>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</si>
  <si>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</si>
  <si>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</si>
  <si>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</si>
  <si>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</si>
  <si>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</si>
  <si>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</si>
  <si>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</si>
  <si>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</si>
  <si>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</si>
  <si>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</si>
  <si>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</si>
  <si>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</si>
  <si>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</si>
  <si>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</si>
  <si>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</si>
  <si>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</si>
  <si>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</si>
  <si>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</si>
  <si>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</si>
  <si>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</si>
  <si>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</si>
  <si>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</si>
  <si>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</si>
  <si>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</si>
  <si>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</si>
  <si>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</si>
  <si>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</si>
  <si>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</si>
  <si>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</si>
  <si>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</si>
  <si>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</si>
  <si>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</si>
  <si>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</si>
  <si>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</si>
  <si>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</si>
  <si>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</si>
  <si>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</si>
  <si>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</si>
  <si>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</si>
  <si>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</si>
  <si>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</si>
  <si>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</si>
  <si>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</si>
  <si>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</si>
  <si>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</si>
  <si>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</si>
  <si>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</si>
  <si>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</si>
  <si>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</si>
  <si>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</si>
  <si>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</si>
  <si>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</si>
  <si>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</si>
  <si>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</si>
  <si>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</si>
  <si>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</si>
  <si>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</si>
  <si>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</si>
  <si>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</si>
  <si>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</si>
  <si>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</si>
  <si>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</si>
  <si>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</si>
  <si>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</si>
  <si>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</si>
  <si>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</si>
  <si>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</si>
  <si>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</si>
  <si>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</si>
  <si>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</si>
  <si>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</si>
  <si>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</si>
  <si>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</si>
  <si>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</si>
  <si>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</si>
  <si>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</si>
  <si>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</si>
  <si>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</si>
  <si>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</si>
  <si>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</si>
  <si>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</si>
  <si>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</si>
  <si>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</si>
  <si>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</si>
  <si>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</si>
  <si>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</si>
  <si>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</si>
  <si>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</si>
  <si>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</si>
  <si>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</si>
  <si>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</si>
  <si>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</si>
  <si>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</si>
  <si>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</si>
  <si>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</si>
  <si>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</si>
  <si>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</si>
  <si>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</si>
  <si>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</si>
  <si>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</si>
  <si>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</si>
  <si>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</si>
  <si>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</si>
  <si>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</si>
  <si>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</si>
  <si>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</si>
  <si>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</si>
  <si>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</si>
  <si>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</si>
  <si>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</si>
  <si>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</si>
  <si>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</si>
  <si>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</si>
  <si>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</si>
  <si>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</si>
  <si>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</si>
  <si>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</si>
  <si>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</si>
  <si>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</si>
  <si>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</si>
  <si>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</si>
  <si>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</si>
  <si>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</si>
  <si>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</si>
  <si>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</si>
  <si>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</si>
  <si>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</si>
  <si>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</si>
  <si>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</si>
  <si>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</si>
  <si>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</si>
  <si>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</si>
  <si>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</si>
  <si>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</si>
  <si>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</si>
  <si>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</si>
  <si>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</si>
  <si>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</si>
  <si>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</si>
  <si>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</si>
  <si>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</si>
  <si>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</si>
  <si>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</si>
  <si>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</si>
  <si>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</si>
  <si>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</si>
  <si>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</si>
  <si>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</si>
  <si>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</si>
  <si>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</si>
  <si>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</si>
  <si>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</si>
  <si>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</si>
  <si>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</si>
  <si>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</si>
  <si>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</si>
  <si>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</si>
  <si>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</si>
  <si>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</si>
  <si>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</si>
  <si>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</si>
  <si>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</si>
  <si>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</si>
  <si>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</si>
  <si>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</si>
  <si>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</si>
  <si>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</si>
  <si>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</si>
  <si>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</si>
  <si>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</si>
  <si>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</si>
  <si>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</si>
  <si>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</si>
  <si>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</si>
  <si>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</si>
  <si>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</si>
  <si>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</si>
  <si>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</si>
  <si>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</si>
  <si>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</si>
  <si>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</si>
  <si>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</si>
  <si>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</si>
  <si>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</si>
  <si>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</si>
  <si>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</si>
  <si>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</si>
  <si>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</si>
  <si>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</si>
  <si>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</si>
  <si>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</si>
  <si>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</si>
  <si>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</si>
  <si>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</si>
  <si>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</si>
  <si>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</si>
  <si>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</si>
  <si>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</si>
  <si>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</si>
  <si>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</si>
  <si>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</si>
  <si>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</si>
  <si>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</si>
  <si>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</si>
  <si>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</si>
  <si>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</si>
  <si>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</si>
  <si>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</si>
  <si>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</si>
  <si>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</si>
  <si>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</si>
  <si>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</si>
  <si>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</si>
  <si>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</si>
  <si>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</si>
  <si>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</si>
  <si>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</si>
  <si>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</si>
  <si>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</si>
  <si>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</si>
  <si>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</si>
  <si>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</si>
  <si>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</si>
  <si>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</si>
  <si>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</si>
  <si>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</si>
  <si>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</si>
  <si>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</si>
  <si>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</si>
  <si>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</si>
  <si>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</si>
  <si>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</si>
  <si>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</si>
  <si>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</si>
  <si>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</si>
  <si>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</si>
  <si>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</si>
  <si>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</si>
  <si>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</si>
  <si>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</si>
  <si>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</si>
  <si>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</si>
  <si>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</si>
  <si>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</si>
  <si>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</si>
  <si>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</si>
  <si>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</si>
  <si>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</si>
  <si>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</si>
  <si>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</si>
  <si>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</si>
  <si>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</si>
  <si>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</si>
  <si>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</si>
  <si>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</si>
  <si>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</si>
  <si>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</si>
  <si>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</si>
  <si>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</si>
  <si>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</si>
  <si>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</si>
  <si>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</si>
  <si>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</si>
  <si>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</si>
  <si>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</si>
  <si>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</si>
  <si>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</si>
  <si>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</si>
  <si>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</si>
  <si>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</si>
  <si>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</si>
  <si>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</si>
  <si>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</si>
  <si>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</si>
  <si>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</si>
  <si>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</si>
  <si>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</si>
  <si>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</si>
  <si>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</si>
  <si>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</si>
  <si>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</si>
  <si>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</si>
  <si>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</si>
  <si>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</si>
  <si>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</si>
  <si>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</si>
  <si>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</si>
  <si>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</si>
  <si>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</si>
  <si>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</si>
  <si>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</si>
  <si>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</si>
  <si>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</si>
  <si>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</si>
  <si>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</si>
  <si>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</si>
  <si>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</si>
  <si>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</si>
  <si>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</si>
  <si>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</si>
  <si>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</si>
  <si>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</si>
  <si>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</si>
  <si>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</si>
  <si>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</si>
  <si>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</si>
  <si>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</si>
  <si>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</si>
  <si>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</si>
  <si>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</si>
  <si>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</si>
  <si>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</si>
  <si>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</si>
  <si>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</si>
  <si>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</si>
  <si>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</si>
  <si>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</si>
  <si>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</si>
  <si>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</si>
  <si>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</si>
  <si>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</si>
  <si>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</si>
  <si>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</si>
  <si>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</si>
  <si>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</si>
  <si>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</si>
  <si>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</si>
  <si>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</si>
  <si>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</si>
  <si>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</si>
  <si>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</si>
  <si>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</si>
  <si>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</si>
  <si>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</si>
  <si>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</si>
  <si>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</si>
  <si>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</si>
  <si>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</si>
  <si>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</si>
  <si>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</si>
  <si>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</si>
  <si>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</si>
  <si>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</si>
  <si>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</si>
  <si>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</si>
  <si>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</si>
  <si>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</si>
  <si>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</si>
  <si>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</si>
  <si>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</si>
  <si>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</si>
  <si>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</si>
  <si>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</si>
  <si>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</si>
  <si>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</si>
  <si>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</si>
  <si>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</si>
  <si>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</si>
  <si>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</si>
  <si>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</si>
  <si>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</si>
  <si>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</si>
  <si>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</si>
  <si>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</si>
  <si>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</si>
  <si>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</si>
  <si>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</si>
  <si>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</si>
  <si>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</si>
  <si>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</si>
  <si>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</si>
  <si>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</si>
  <si>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</si>
  <si>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</si>
  <si>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</si>
  <si>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</si>
  <si>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</si>
  <si>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</si>
  <si>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</si>
  <si>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</si>
  <si>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</si>
  <si>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</si>
  <si>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</si>
  <si>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</si>
  <si>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</si>
  <si>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</si>
  <si>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</si>
  <si>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</si>
  <si>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</si>
  <si>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</si>
  <si>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</si>
  <si>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</si>
  <si>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</si>
  <si>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</si>
  <si>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</si>
  <si>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</si>
  <si>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</si>
  <si>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</si>
  <si>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</si>
  <si>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</si>
  <si>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</si>
  <si>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</si>
  <si>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</si>
  <si>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</si>
  <si>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</si>
  <si>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</si>
  <si>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</si>
  <si>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</si>
  <si>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</si>
  <si>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</si>
  <si>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</si>
  <si>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</si>
  <si>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</si>
  <si>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</si>
  <si>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</si>
  <si>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</si>
  <si>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</si>
  <si>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</si>
  <si>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</si>
  <si>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</si>
  <si>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</si>
  <si>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</si>
  <si>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</si>
  <si>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</si>
  <si>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</si>
  <si>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</si>
  <si>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</si>
  <si>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</si>
  <si>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</si>
  <si>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</si>
  <si>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</si>
  <si>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</si>
  <si>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</si>
  <si>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</si>
  <si>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</si>
  <si>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</si>
  <si>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</si>
  <si>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</si>
  <si>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</si>
  <si>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</si>
  <si>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</si>
  <si>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</si>
  <si>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</si>
  <si>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</si>
  <si>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</si>
  <si>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</si>
  <si>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</si>
  <si>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</si>
  <si>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</si>
  <si>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</si>
  <si>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</si>
  <si>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</si>
  <si>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</si>
  <si>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</si>
  <si>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</si>
  <si>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</si>
  <si>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</si>
  <si>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</si>
  <si>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</si>
  <si>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</si>
  <si>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</si>
  <si>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</si>
  <si>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</si>
  <si>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</si>
  <si>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</si>
  <si>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</si>
  <si>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</si>
  <si>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</si>
  <si>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</si>
  <si>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</si>
  <si>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</si>
  <si>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</si>
  <si>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</si>
  <si>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</si>
  <si>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</si>
  <si>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</si>
  <si>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</si>
  <si>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</si>
  <si>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</si>
  <si>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</si>
  <si>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</si>
  <si>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</si>
  <si>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</si>
  <si>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</si>
  <si>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</si>
  <si>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</si>
  <si>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</si>
  <si>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</si>
  <si>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</si>
  <si>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</si>
  <si>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</si>
  <si>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</si>
  <si>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</si>
  <si>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</si>
  <si>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</si>
  <si>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</si>
  <si>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</si>
  <si>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</si>
  <si>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</si>
  <si>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</si>
  <si>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</si>
  <si>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</si>
  <si>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</si>
  <si>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</si>
  <si>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</si>
  <si>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</si>
  <si>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</si>
  <si>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</si>
  <si>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</si>
  <si>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</si>
  <si>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</si>
  <si>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</si>
  <si>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</si>
  <si>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</si>
  <si>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</si>
  <si>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</si>
  <si>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</si>
  <si>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</si>
  <si>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</si>
  <si>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</si>
  <si>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</si>
  <si>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</si>
  <si>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</si>
  <si>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</si>
  <si>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</si>
  <si>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</si>
  <si>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</si>
  <si>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</si>
  <si>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</si>
  <si>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</si>
  <si>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</si>
  <si>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</si>
  <si>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</si>
  <si>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</si>
  <si>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</si>
  <si>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</si>
  <si>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</si>
  <si>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</si>
  <si>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</si>
  <si>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</si>
  <si>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</si>
  <si>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</si>
  <si>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</si>
  <si>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</si>
  <si>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</si>
  <si>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</si>
  <si>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</si>
  <si>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</si>
  <si>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</si>
  <si>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</si>
  <si>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</si>
  <si>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</si>
  <si>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</si>
  <si>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</si>
  <si>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</si>
  <si>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</si>
  <si>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</si>
  <si>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</si>
  <si>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</si>
  <si>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</si>
  <si>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</si>
  <si>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</si>
  <si>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</si>
  <si>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</si>
  <si>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</si>
  <si>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</si>
  <si>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</si>
  <si>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</si>
  <si>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</si>
  <si>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</si>
  <si>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</si>
  <si>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</si>
  <si>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</si>
  <si>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</si>
  <si>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</si>
  <si>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</si>
  <si>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</si>
  <si>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</si>
  <si>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</si>
  <si>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</si>
  <si>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</si>
  <si>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</si>
  <si>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</si>
  <si>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</si>
  <si>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</si>
  <si>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</si>
  <si>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</si>
  <si>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</si>
  <si>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</si>
  <si>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</si>
  <si>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</si>
  <si>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</si>
  <si>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</si>
  <si>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</si>
  <si>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</si>
  <si>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</si>
  <si>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</si>
  <si>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</si>
  <si>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</si>
  <si>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</si>
  <si>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</si>
  <si>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</si>
  <si>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</si>
  <si>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</si>
  <si>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</si>
  <si>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</si>
  <si>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</si>
  <si>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</si>
  <si>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</si>
  <si>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</si>
  <si>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</si>
  <si>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</si>
  <si>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</si>
  <si>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</si>
  <si>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</si>
  <si>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</si>
  <si>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</si>
  <si>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</si>
  <si>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</si>
  <si>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</si>
  <si>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</si>
  <si>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</si>
  <si>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</si>
  <si>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</si>
  <si>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</si>
  <si>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</si>
  <si>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</si>
  <si>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</si>
  <si>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</si>
  <si>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</si>
  <si>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</si>
  <si>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</si>
  <si>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</si>
  <si>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</si>
  <si>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</si>
  <si>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</si>
  <si>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</si>
  <si>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</si>
  <si>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</si>
  <si>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</si>
  <si>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</si>
  <si>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</si>
  <si>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</si>
  <si>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</si>
  <si>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</si>
  <si>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</si>
  <si>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</si>
  <si>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</si>
  <si>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</si>
  <si>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</si>
  <si>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</si>
  <si>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</si>
  <si>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</si>
  <si>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</si>
  <si>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</si>
  <si>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</si>
  <si>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</si>
  <si>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</si>
  <si>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</si>
  <si>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</si>
  <si>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</si>
  <si>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</si>
  <si>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</si>
  <si>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</si>
  <si>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</si>
  <si>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</si>
  <si>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</si>
  <si>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</si>
  <si>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</si>
  <si>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</si>
  <si>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</si>
  <si>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</si>
  <si>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</si>
  <si>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</si>
  <si>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</si>
  <si>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</si>
  <si>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</si>
  <si>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</si>
  <si>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</si>
  <si>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</si>
  <si>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</si>
  <si>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</si>
  <si>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</si>
  <si>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</si>
  <si>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</si>
  <si>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</si>
  <si>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</si>
  <si>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</si>
  <si>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</si>
  <si>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</si>
  <si>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</si>
  <si>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</si>
  <si>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</si>
  <si>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</si>
  <si>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</si>
  <si>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</si>
  <si>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</si>
  <si>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</si>
  <si>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</si>
  <si>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</si>
  <si>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</si>
  <si>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</si>
  <si>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</si>
  <si>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</si>
  <si>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</si>
  <si>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</si>
  <si>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</si>
  <si>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</si>
  <si>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</si>
  <si>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</si>
  <si>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</si>
  <si>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</si>
  <si>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</si>
  <si>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</si>
  <si>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</si>
  <si>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</si>
  <si>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</si>
  <si>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</si>
  <si>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</si>
  <si>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</si>
  <si>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</si>
  <si>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</si>
  <si>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</si>
  <si>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</si>
  <si>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</si>
  <si>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</si>
  <si>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</si>
  <si>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</si>
  <si>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</si>
  <si>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</si>
  <si>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</si>
  <si>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</si>
  <si>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</si>
  <si>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</si>
  <si>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</si>
  <si>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</si>
  <si>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</si>
  <si>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</si>
  <si>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</si>
  <si>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</si>
  <si>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</si>
  <si>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</si>
  <si>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</si>
  <si>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</si>
  <si>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</si>
  <si>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</si>
  <si>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</si>
  <si>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</si>
  <si>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</si>
  <si>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</si>
  <si>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</si>
  <si>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</si>
  <si>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</si>
  <si>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</si>
  <si>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</si>
  <si>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</si>
  <si>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</si>
  <si>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</si>
  <si>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</si>
  <si>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</si>
  <si>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</si>
  <si>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</si>
  <si>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</si>
  <si>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</si>
  <si>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</si>
  <si>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</si>
  <si>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</si>
  <si>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</si>
  <si>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</si>
  <si>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</si>
  <si>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</si>
  <si>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</si>
  <si>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</si>
  <si>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</si>
  <si>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</si>
  <si>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</si>
  <si>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</si>
  <si>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</si>
  <si>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</si>
  <si>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</si>
  <si>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</si>
  <si>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</si>
  <si>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</si>
  <si>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</si>
  <si>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</si>
  <si>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</si>
  <si>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</si>
  <si>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</si>
  <si>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</si>
  <si>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</si>
  <si>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</si>
  <si>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</si>
  <si>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</si>
  <si>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</si>
  <si>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</si>
  <si>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</si>
  <si>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</si>
  <si>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</si>
  <si>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</si>
  <si>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</si>
  <si>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</si>
  <si>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</si>
  <si>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</si>
  <si>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</si>
  <si>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</si>
  <si>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</si>
  <si>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</si>
  <si>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</si>
  <si>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</si>
  <si>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</si>
  <si>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</si>
  <si>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</si>
  <si>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</si>
  <si>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</si>
  <si>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</si>
  <si>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</si>
  <si>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</si>
  <si>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</si>
  <si>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</si>
  <si>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</si>
  <si>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</si>
  <si>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</si>
  <si>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</si>
  <si>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</si>
  <si>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</si>
  <si>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</si>
  <si>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</si>
  <si>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</si>
  <si>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</si>
  <si>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</si>
  <si>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</si>
  <si>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</si>
  <si>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</si>
  <si>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</si>
  <si>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</si>
  <si>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</si>
  <si>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</si>
  <si>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</si>
  <si>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</si>
  <si>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</si>
  <si>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</si>
  <si>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</si>
  <si>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</si>
  <si>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</si>
  <si>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</si>
  <si>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</si>
  <si>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</si>
  <si>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</si>
  <si>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</si>
  <si>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</si>
  <si>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</si>
  <si>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</si>
  <si>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</si>
  <si>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</si>
  <si>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</si>
  <si>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</si>
  <si>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</si>
  <si>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</si>
  <si>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</si>
  <si>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</si>
  <si>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</si>
  <si>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</si>
  <si>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</si>
  <si>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</si>
  <si>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</si>
  <si>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</si>
  <si>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</si>
  <si>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</si>
  <si>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</si>
  <si>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</si>
  <si>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</si>
  <si>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</si>
  <si>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</si>
  <si>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</si>
  <si>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</si>
  <si>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</si>
  <si>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</si>
  <si>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</si>
  <si>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</si>
  <si>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</si>
  <si>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</si>
  <si>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</si>
  <si>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</si>
  <si>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</si>
  <si>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</si>
  <si>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</si>
  <si>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</si>
  <si>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</si>
  <si>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</si>
  <si>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</si>
  <si>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</si>
  <si>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</si>
  <si>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</si>
  <si>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</si>
  <si>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</si>
  <si>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</si>
  <si>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</si>
  <si>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</si>
  <si>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</si>
  <si>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</si>
  <si>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</si>
  <si>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</si>
  <si>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</si>
  <si>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</si>
  <si>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</si>
  <si>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</si>
  <si>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</si>
  <si>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</si>
  <si>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</si>
  <si>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</si>
  <si>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</si>
  <si>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</si>
  <si>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</si>
  <si>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</si>
  <si>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</si>
  <si>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</si>
  <si>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</si>
  <si>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</si>
  <si>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</si>
  <si>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</si>
  <si>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</si>
  <si>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</si>
  <si>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</si>
  <si>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</si>
  <si>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</si>
  <si>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</si>
  <si>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</si>
  <si>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</si>
  <si>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</si>
  <si>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</si>
  <si>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</si>
  <si>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</si>
  <si>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</si>
  <si>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</si>
  <si>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</si>
  <si>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</si>
  <si>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</si>
  <si>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</si>
  <si>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</si>
  <si>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</si>
  <si>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</si>
  <si>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</si>
  <si>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</si>
  <si>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</si>
  <si>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</si>
  <si>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</si>
  <si>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</si>
  <si>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</si>
  <si>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</si>
  <si>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</si>
  <si>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</si>
  <si>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</si>
  <si>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</si>
  <si>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</si>
  <si>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</si>
  <si>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</si>
  <si>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</si>
  <si>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</si>
  <si>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</si>
  <si>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</si>
  <si>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</si>
  <si>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</si>
  <si>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</si>
  <si>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</si>
  <si>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</si>
  <si>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</si>
  <si>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</si>
  <si>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</si>
  <si>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</si>
  <si>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</si>
  <si>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</si>
  <si>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</si>
  <si>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</si>
  <si>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</si>
  <si>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</si>
  <si>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</si>
  <si>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</si>
  <si>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</si>
  <si>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</si>
  <si>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</si>
  <si>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</si>
  <si>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</si>
  <si>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</si>
  <si>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</si>
  <si>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</si>
  <si>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</si>
  <si>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</si>
  <si>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</si>
  <si>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</si>
  <si>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</si>
  <si>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</si>
  <si>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</si>
  <si>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</si>
  <si>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</si>
  <si>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</si>
  <si>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</si>
  <si>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</si>
  <si>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</si>
  <si>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</si>
  <si>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</si>
  <si>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</si>
  <si>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</si>
  <si>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</si>
  <si>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</si>
  <si>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</si>
  <si>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</si>
  <si>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</si>
  <si>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</si>
  <si>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</si>
  <si>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</si>
  <si>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</si>
  <si>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</si>
  <si>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</si>
  <si>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</si>
  <si>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</si>
  <si>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</si>
  <si>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</si>
  <si>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</si>
  <si>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</si>
  <si>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</si>
  <si>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</si>
  <si>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</si>
  <si>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</si>
  <si>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</si>
  <si>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</si>
  <si>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</si>
  <si>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</si>
  <si>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</si>
  <si>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</si>
  <si>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</si>
  <si>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</si>
  <si>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</si>
  <si>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</si>
  <si>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</si>
  <si>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</si>
  <si>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</si>
  <si>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</si>
  <si>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</si>
  <si>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</si>
  <si>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</si>
  <si>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</si>
  <si>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</si>
  <si>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</si>
  <si>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</si>
  <si>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</si>
  <si>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</si>
  <si>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</si>
  <si>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</si>
  <si>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</si>
  <si>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</si>
  <si>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</si>
  <si>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</si>
  <si>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</si>
  <si>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</si>
  <si>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</si>
  <si>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</si>
  <si>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</si>
  <si>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</si>
  <si>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</si>
  <si>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</si>
  <si>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</si>
  <si>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</si>
  <si>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</si>
  <si>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</si>
  <si>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</si>
  <si>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</si>
  <si>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</si>
  <si>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</si>
  <si>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</si>
  <si>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</si>
  <si>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</si>
  <si>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</si>
  <si>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</si>
  <si>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</si>
  <si>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</si>
  <si>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</si>
  <si>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</si>
  <si>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</si>
  <si>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</si>
  <si>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</si>
  <si>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</si>
  <si>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</si>
  <si>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</si>
  <si>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</si>
  <si>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</si>
  <si>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</si>
  <si>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</si>
  <si>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</si>
  <si>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</si>
  <si>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</si>
  <si>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</si>
  <si>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</si>
  <si>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</si>
  <si>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</si>
  <si>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</si>
  <si>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</si>
  <si>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</si>
  <si>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</si>
  <si>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</si>
  <si>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</si>
  <si>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</si>
  <si>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</si>
  <si>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</si>
  <si>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</si>
  <si>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</si>
  <si>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</si>
  <si>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</si>
  <si>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</si>
  <si>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</si>
  <si>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</si>
  <si>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</si>
  <si>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</si>
  <si>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</si>
  <si>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</si>
  <si>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</si>
  <si>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</si>
  <si>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</si>
  <si>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</si>
  <si>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</si>
  <si>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</si>
  <si>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</si>
  <si>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</si>
  <si>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</si>
  <si>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</si>
  <si>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</si>
  <si>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</si>
  <si>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</si>
  <si>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</si>
  <si>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</si>
  <si>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</si>
  <si>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</si>
  <si>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</si>
  <si>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</si>
  <si>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</si>
  <si>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</si>
  <si>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</si>
  <si>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</si>
  <si>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</si>
  <si>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</si>
  <si>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</si>
  <si>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</si>
  <si>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</si>
  <si>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</si>
  <si>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</si>
  <si>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</si>
  <si>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</si>
  <si>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</si>
  <si>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</si>
  <si>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</si>
  <si>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</si>
  <si>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</si>
  <si>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</si>
  <si>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</si>
  <si>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</si>
  <si>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</si>
  <si>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</si>
  <si>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</si>
  <si>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</si>
  <si>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</si>
  <si>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</si>
  <si>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</si>
  <si>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</si>
  <si>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</si>
  <si>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</si>
  <si>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</si>
  <si>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</si>
  <si>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</si>
  <si>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</si>
  <si>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</si>
  <si>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</si>
  <si>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</si>
  <si>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</si>
  <si>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</si>
  <si>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</si>
  <si>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</si>
  <si>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</si>
  <si>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</si>
  <si>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</si>
  <si>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</si>
  <si>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</si>
  <si>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</si>
  <si>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</si>
  <si>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</si>
  <si>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</si>
  <si>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</si>
  <si>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</si>
  <si>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</si>
  <si>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</si>
  <si>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</si>
  <si>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</si>
  <si>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</si>
  <si>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</si>
  <si>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</si>
  <si>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</si>
  <si>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</si>
  <si>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</si>
  <si>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</si>
  <si>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</si>
  <si>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</si>
  <si>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</si>
  <si>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</si>
  <si>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</si>
  <si>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</si>
  <si>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</si>
  <si>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</si>
  <si>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</si>
  <si>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</si>
  <si>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</si>
  <si>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</si>
  <si>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</si>
  <si>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</si>
  <si>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</si>
  <si>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</si>
  <si>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</si>
  <si>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</si>
  <si>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</si>
  <si>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</si>
  <si>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</si>
  <si>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</si>
  <si>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</si>
  <si>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</si>
  <si>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</si>
  <si>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</si>
  <si>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</si>
  <si>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</si>
  <si>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</si>
  <si>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</si>
  <si>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</si>
  <si>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</si>
  <si>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</si>
  <si>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</si>
  <si>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</si>
  <si>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</si>
  <si>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</si>
  <si>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</si>
  <si>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</si>
  <si>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</si>
  <si>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</si>
  <si>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</si>
  <si>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</si>
  <si>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</si>
  <si>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</si>
  <si>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</si>
  <si>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</si>
  <si>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</si>
  <si>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</si>
  <si>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</si>
  <si>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</si>
  <si>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</si>
  <si>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</si>
  <si>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</si>
  <si>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</si>
  <si>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</si>
  <si>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</si>
  <si>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</si>
  <si>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</si>
  <si>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</si>
  <si>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</si>
  <si>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</si>
  <si>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</si>
  <si>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</si>
  <si>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</si>
  <si>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</si>
  <si>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</si>
  <si>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</si>
  <si>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</si>
  <si>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</si>
  <si>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</si>
  <si>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</si>
  <si>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</si>
  <si>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</si>
  <si>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</si>
  <si>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</si>
  <si>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</si>
  <si>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</si>
  <si>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</si>
  <si>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</si>
  <si>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</si>
  <si>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</si>
  <si>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</si>
  <si>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</si>
  <si>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</si>
  <si>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</si>
  <si>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</si>
  <si>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</si>
  <si>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</si>
  <si>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</si>
  <si>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</si>
  <si>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</si>
  <si>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</si>
  <si>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</si>
  <si>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</si>
  <si>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</si>
  <si>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</si>
  <si>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</si>
  <si>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</si>
  <si>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</si>
  <si>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</si>
  <si>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</si>
  <si>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</si>
  <si>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</si>
  <si>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</si>
  <si>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</si>
  <si>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</si>
  <si>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</si>
  <si>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</si>
  <si>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</si>
  <si>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</si>
  <si>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</si>
  <si>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</si>
  <si>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</si>
  <si>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</si>
  <si>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</si>
  <si>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</si>
  <si>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</si>
  <si>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</si>
  <si>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</si>
  <si>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</si>
  <si>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</si>
  <si>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</si>
  <si>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</si>
  <si>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</si>
  <si>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</si>
  <si>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</si>
  <si>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</si>
  <si>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</si>
  <si>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</si>
  <si>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</si>
  <si>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</si>
  <si>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</si>
  <si>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</si>
  <si>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</si>
  <si>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</si>
  <si>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</si>
  <si>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</si>
  <si>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</si>
  <si>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</si>
  <si>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</si>
  <si>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</si>
  <si>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</si>
  <si>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</si>
  <si>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</si>
  <si>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</si>
  <si>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</si>
  <si>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</si>
  <si>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</si>
  <si>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</si>
  <si>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</si>
  <si>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</si>
  <si>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</si>
  <si>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</si>
  <si>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</si>
  <si>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</si>
  <si>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</si>
  <si>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</si>
  <si>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</si>
  <si>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</si>
  <si>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</si>
  <si>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</si>
  <si>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</si>
  <si>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</si>
  <si>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</si>
  <si>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</si>
  <si>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</si>
  <si>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</si>
  <si>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</si>
  <si>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</si>
  <si>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</si>
  <si>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</si>
  <si>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</si>
  <si>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</si>
  <si>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</si>
  <si>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</si>
  <si>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</si>
  <si>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</si>
  <si>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</si>
  <si>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</si>
  <si>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</si>
  <si>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</si>
  <si>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</si>
  <si>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</si>
  <si>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</si>
  <si>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</si>
  <si>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</si>
  <si>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</si>
  <si>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</si>
  <si>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</si>
  <si>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</si>
  <si>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</si>
  <si>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</si>
  <si>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</si>
  <si>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</si>
  <si>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</si>
  <si>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</si>
  <si>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</si>
  <si>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</si>
  <si>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</si>
  <si>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</si>
  <si>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</si>
  <si>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</si>
  <si>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</si>
  <si>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</si>
  <si>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</si>
  <si>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</si>
  <si>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</si>
  <si>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</si>
  <si>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</si>
  <si>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</si>
  <si>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</si>
  <si>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</si>
  <si>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</si>
  <si>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</si>
  <si>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</si>
  <si>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</si>
  <si>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</si>
  <si>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</si>
  <si>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</si>
  <si>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</si>
  <si>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</si>
  <si>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</si>
  <si>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</si>
  <si>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</si>
  <si>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</si>
  <si>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</si>
  <si>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</si>
  <si>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</si>
  <si>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</si>
  <si>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</si>
  <si>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</si>
  <si>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</si>
  <si>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</si>
  <si>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</si>
  <si>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</si>
  <si>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</si>
  <si>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</si>
  <si>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</si>
  <si>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</si>
  <si>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</si>
  <si>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</si>
  <si>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</si>
  <si>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</si>
  <si>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</si>
  <si>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</si>
  <si>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</si>
  <si>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</si>
  <si>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</si>
  <si>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</si>
  <si>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</si>
  <si>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</si>
  <si>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</si>
  <si>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</si>
  <si>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</si>
  <si>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</si>
  <si>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</si>
  <si>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</si>
  <si>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</si>
  <si>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</si>
  <si>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</si>
  <si>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</si>
  <si>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</si>
  <si>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</si>
  <si>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</si>
  <si>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</si>
  <si>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</si>
  <si>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</si>
  <si>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</si>
  <si>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</si>
  <si>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</si>
  <si>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</si>
  <si>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</si>
  <si>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</si>
  <si>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</si>
  <si>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</si>
  <si>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</si>
  <si>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</si>
  <si>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</si>
  <si>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</si>
  <si>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</si>
  <si>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</si>
  <si>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</si>
  <si>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</si>
  <si>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</si>
  <si>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</si>
  <si>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</si>
  <si>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</si>
  <si>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</si>
  <si>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</si>
  <si>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</si>
  <si>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</si>
  <si>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</si>
  <si>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</si>
  <si>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</si>
  <si>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</si>
  <si>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</si>
  <si>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</si>
  <si>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</si>
  <si>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</si>
  <si>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</si>
  <si>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</si>
  <si>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</si>
  <si>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</si>
  <si>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</si>
  <si>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</si>
  <si>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</si>
  <si>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</si>
  <si>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</si>
  <si>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</si>
  <si>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</si>
  <si>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</si>
  <si>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</si>
  <si>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</si>
  <si>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</si>
  <si>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</si>
  <si>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</si>
  <si>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</si>
  <si>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</si>
  <si>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</si>
  <si>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</si>
  <si>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</si>
  <si>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</si>
  <si>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</si>
  <si>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</si>
  <si>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</si>
  <si>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</si>
  <si>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</si>
  <si>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</si>
  <si>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</si>
  <si>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</si>
  <si>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</si>
  <si>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</si>
  <si>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</si>
  <si>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</si>
  <si>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</si>
  <si>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</si>
  <si>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</si>
  <si>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</si>
  <si>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</si>
  <si>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</si>
  <si>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</si>
  <si>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</si>
  <si>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</si>
  <si>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</si>
  <si>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</si>
  <si>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</si>
  <si>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</si>
  <si>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</si>
  <si>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</si>
  <si>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</si>
  <si>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</si>
  <si>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</si>
  <si>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</si>
  <si>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</si>
  <si>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</si>
  <si>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</si>
  <si>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</si>
  <si>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</si>
  <si>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</si>
  <si>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</si>
  <si>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</si>
  <si>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</si>
  <si>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</si>
  <si>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</si>
  <si>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</si>
  <si>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</si>
  <si>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</si>
  <si>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</si>
  <si>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</si>
  <si>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</si>
  <si>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</si>
  <si>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</si>
  <si>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</si>
  <si>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</si>
  <si>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</si>
  <si>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</si>
  <si>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</si>
  <si>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</si>
  <si>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</si>
  <si>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</si>
  <si>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</si>
  <si>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</si>
  <si>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</si>
  <si>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</si>
  <si>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</si>
  <si>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</si>
  <si>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</si>
  <si>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</si>
  <si>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</si>
  <si>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</si>
  <si>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</si>
  <si>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</si>
  <si>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</si>
  <si>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</si>
  <si>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</si>
  <si>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</si>
  <si>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</si>
  <si>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</si>
  <si>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</si>
  <si>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</si>
  <si>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</si>
  <si>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</si>
  <si>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</si>
  <si>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</si>
  <si>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</si>
  <si>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</si>
  <si>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</si>
  <si>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</si>
  <si>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</si>
  <si>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</si>
  <si>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</si>
  <si>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</si>
  <si>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</si>
  <si>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</si>
  <si>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</si>
  <si>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</si>
  <si>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</si>
  <si>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</si>
  <si>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</si>
  <si>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</si>
  <si>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</si>
  <si>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</si>
  <si>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</si>
  <si>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</si>
  <si>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</si>
  <si>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</si>
  <si>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</si>
  <si>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</si>
  <si>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</si>
  <si>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</si>
  <si>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</si>
  <si>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</si>
  <si>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</si>
  <si>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</si>
  <si>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</si>
  <si>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</si>
  <si>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</si>
  <si>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</si>
  <si>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</si>
  <si>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</si>
  <si>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</si>
  <si>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</si>
  <si>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</si>
  <si>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</si>
  <si>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</si>
  <si>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</si>
  <si>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</si>
  <si>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</si>
  <si>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</si>
  <si>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</si>
  <si>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</si>
  <si>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</si>
  <si>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</si>
  <si>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</si>
  <si>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</si>
  <si>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</si>
  <si>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</si>
  <si>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</si>
  <si>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</si>
  <si>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</si>
  <si>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</si>
  <si>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</si>
  <si>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</si>
  <si>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</si>
  <si>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</si>
  <si>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</si>
  <si>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</si>
  <si>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</si>
  <si>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</si>
  <si>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</si>
  <si>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</si>
  <si>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</si>
  <si>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</si>
  <si>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</si>
  <si>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</si>
  <si>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</si>
  <si>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</si>
  <si>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</si>
  <si>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</si>
  <si>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</si>
  <si>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</si>
  <si>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</si>
  <si>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</si>
  <si>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</si>
  <si>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</si>
  <si>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</si>
  <si>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</si>
  <si>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</si>
  <si>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</si>
  <si>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</si>
  <si>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</si>
  <si>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</si>
  <si>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</si>
  <si>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</si>
  <si>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</si>
  <si>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</si>
  <si>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</si>
  <si>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</si>
  <si>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</si>
  <si>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</si>
  <si>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</si>
  <si>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</si>
  <si>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</si>
  <si>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</si>
  <si>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</si>
  <si>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</si>
  <si>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</si>
  <si>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</si>
  <si>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</si>
  <si>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</si>
  <si>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</si>
  <si>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</si>
  <si>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</si>
  <si>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</si>
  <si>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</si>
  <si>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</si>
  <si>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</si>
  <si>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</si>
  <si>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</si>
  <si>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</si>
  <si>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</si>
  <si>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</si>
  <si>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</si>
  <si>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</si>
  <si>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</si>
  <si>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</si>
  <si>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</si>
  <si>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</si>
  <si>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</si>
  <si>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</si>
  <si>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</si>
  <si>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</si>
  <si>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</si>
  <si>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</si>
  <si>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</si>
  <si>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</si>
  <si>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</si>
  <si>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</si>
  <si>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</si>
  <si>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</si>
  <si>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</si>
  <si>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</si>
  <si>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</si>
  <si>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</si>
  <si>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</si>
  <si>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</si>
  <si>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</si>
  <si>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</si>
  <si>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</si>
  <si>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</si>
  <si>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</si>
  <si>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</si>
  <si>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</si>
  <si>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</si>
  <si>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</si>
  <si>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</si>
  <si>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</si>
  <si>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</si>
  <si>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</si>
  <si>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</si>
  <si>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</si>
  <si>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</si>
  <si>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</si>
  <si>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</si>
  <si>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</si>
  <si>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</si>
  <si>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</si>
  <si>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</si>
  <si>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</si>
  <si>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</si>
  <si>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</si>
  <si>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</si>
  <si>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</si>
  <si>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</si>
  <si>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</si>
  <si>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</si>
  <si>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</si>
  <si>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</si>
  <si>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</si>
  <si>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</si>
  <si>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</si>
  <si>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</si>
  <si>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</si>
  <si>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</si>
  <si>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</si>
  <si>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</si>
  <si>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</si>
  <si>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</si>
  <si>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</si>
  <si>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</si>
  <si>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</si>
  <si>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</si>
  <si>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</si>
  <si>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</si>
  <si>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</si>
  <si>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</si>
  <si>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</si>
  <si>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</si>
  <si>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</si>
  <si>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</si>
  <si>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</si>
  <si>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</si>
  <si>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</si>
  <si>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</si>
  <si>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</si>
  <si>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</si>
  <si>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</si>
  <si>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</si>
  <si>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</si>
  <si>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</si>
  <si>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</si>
  <si>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</si>
  <si>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</si>
  <si>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</si>
  <si>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</si>
  <si>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</si>
  <si>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</si>
  <si>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</si>
  <si>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</si>
  <si>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</si>
  <si>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</si>
  <si>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</si>
  <si>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</si>
  <si>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</si>
  <si>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</si>
  <si>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</si>
  <si>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</si>
  <si>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</si>
  <si>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</si>
  <si>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</si>
  <si>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</si>
  <si>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</si>
  <si>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</si>
  <si>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</si>
  <si>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</si>
  <si>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</si>
  <si>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</si>
  <si>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</si>
  <si>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</si>
  <si>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</si>
  <si>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</si>
  <si>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</si>
  <si>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</si>
  <si>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</si>
  <si>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</si>
  <si>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</si>
  <si>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</si>
  <si>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</si>
  <si>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</si>
  <si>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</si>
  <si>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</si>
  <si>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</si>
  <si>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</si>
  <si>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</si>
  <si>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</si>
  <si>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</si>
  <si>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</si>
  <si>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</si>
  <si>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</si>
  <si>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</si>
  <si>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</si>
  <si>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</si>
  <si>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</si>
  <si>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</si>
  <si>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</si>
  <si>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</si>
  <si>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</si>
  <si>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</si>
  <si>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</si>
  <si>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</si>
  <si>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</si>
  <si>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</si>
  <si>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</si>
  <si>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</si>
  <si>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</si>
  <si>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</si>
  <si>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</si>
  <si>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</si>
  <si>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</si>
  <si>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</si>
  <si>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</si>
  <si>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</si>
  <si>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</si>
  <si>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</si>
  <si>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</si>
  <si>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</si>
  <si>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</si>
  <si>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</si>
  <si>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</si>
  <si>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</si>
  <si>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</si>
  <si>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</si>
  <si>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</si>
  <si>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</si>
  <si>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</si>
  <si>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</si>
  <si>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</si>
  <si>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</si>
  <si>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</si>
  <si>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</si>
  <si>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</si>
  <si>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</si>
  <si>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</si>
  <si>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</si>
  <si>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</si>
  <si>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</si>
  <si>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</si>
  <si>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</si>
  <si>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</si>
  <si>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</si>
  <si>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</si>
  <si>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</si>
  <si>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</si>
  <si>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</si>
  <si>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</si>
  <si>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</si>
  <si>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</si>
  <si>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</si>
  <si>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</si>
  <si>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</si>
  <si>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</si>
  <si>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</si>
  <si>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</si>
  <si>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</si>
  <si>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</si>
  <si>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</si>
  <si>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</si>
  <si>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</si>
  <si>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</si>
  <si>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</si>
  <si>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</si>
  <si>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</si>
  <si>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</si>
  <si>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</si>
  <si>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</si>
  <si>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</si>
  <si>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</si>
  <si>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</si>
  <si>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</si>
  <si>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</si>
  <si>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</si>
  <si>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</si>
  <si>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</si>
  <si>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</si>
  <si>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</si>
  <si>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</si>
  <si>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</si>
  <si>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</si>
  <si>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</si>
  <si>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</si>
  <si>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</si>
  <si>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</si>
  <si>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</si>
  <si>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</si>
  <si>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</si>
  <si>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</si>
  <si>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</si>
  <si>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</si>
  <si>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</si>
  <si>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</si>
  <si>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</si>
  <si>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</si>
  <si>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</si>
  <si>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</si>
  <si>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</si>
  <si>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</si>
  <si>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</si>
  <si>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</si>
  <si>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</si>
  <si>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</si>
  <si>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</si>
  <si>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</si>
  <si>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</si>
  <si>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</si>
  <si>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</si>
  <si>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</si>
  <si>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</si>
  <si>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</si>
  <si>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</si>
  <si>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</si>
  <si>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</si>
  <si>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</si>
  <si>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</si>
  <si>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</si>
  <si>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</si>
  <si>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</si>
  <si>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</si>
  <si>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</si>
  <si>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</si>
  <si>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</si>
  <si>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</si>
  <si>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</si>
  <si>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</si>
  <si>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</si>
  <si>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</si>
  <si>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</si>
  <si>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</si>
  <si>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</si>
  <si>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</si>
  <si>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</si>
  <si>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</si>
  <si>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</si>
  <si>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</si>
  <si>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</si>
  <si>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</si>
  <si>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</si>
  <si>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</si>
  <si>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</si>
  <si>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</si>
  <si>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</si>
  <si>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</si>
  <si>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</si>
  <si>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</si>
  <si>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</si>
  <si>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</si>
  <si>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</si>
  <si>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</si>
  <si>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</si>
  <si>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</si>
  <si>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</si>
  <si>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</si>
  <si>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</si>
  <si>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</si>
  <si>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</si>
  <si>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</si>
  <si>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</si>
  <si>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</si>
  <si>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</si>
  <si>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</si>
  <si>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</si>
  <si>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</si>
  <si>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</si>
  <si>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</si>
  <si>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</si>
  <si>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</si>
  <si>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</si>
  <si>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</si>
  <si>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</si>
  <si>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</si>
  <si>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</si>
  <si>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</si>
  <si>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</si>
  <si>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</si>
  <si>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</si>
  <si>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</si>
  <si>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</si>
  <si>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</si>
  <si>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</si>
  <si>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</si>
  <si>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</si>
  <si>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</si>
  <si>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</si>
  <si>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</si>
  <si>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</si>
  <si>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</si>
  <si>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</si>
  <si>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</si>
  <si>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</si>
  <si>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</si>
  <si>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</si>
  <si>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</si>
  <si>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</si>
  <si>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</si>
  <si>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</si>
  <si>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</si>
  <si>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</si>
  <si>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</si>
  <si>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</si>
  <si>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</si>
  <si>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</si>
  <si>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</si>
  <si>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</si>
  <si>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</si>
  <si>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</si>
  <si>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</si>
  <si>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</si>
  <si>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</si>
  <si>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</si>
  <si>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</si>
  <si>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</si>
  <si>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</si>
  <si>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</si>
  <si>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</si>
  <si>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</si>
  <si>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</si>
  <si>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</si>
  <si>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</si>
  <si>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</si>
  <si>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</si>
  <si>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</si>
  <si>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</si>
  <si>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</si>
  <si>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</si>
  <si>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</si>
  <si>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</si>
  <si>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</si>
  <si>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</si>
  <si>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</si>
  <si>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</si>
  <si>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</si>
  <si>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</si>
  <si>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</si>
  <si>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</si>
  <si>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</si>
  <si>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</si>
  <si>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</si>
  <si>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</si>
  <si>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</si>
  <si>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</si>
  <si>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</si>
  <si>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</si>
  <si>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</si>
  <si>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</si>
  <si>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</si>
  <si>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</si>
  <si>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</si>
  <si>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</si>
  <si>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</si>
  <si>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</si>
  <si>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</si>
  <si>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</si>
  <si>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</si>
  <si>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</si>
  <si>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</si>
  <si>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</si>
  <si>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</si>
  <si>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</si>
  <si>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</si>
  <si>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</si>
  <si>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</si>
  <si>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</si>
  <si>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</si>
  <si>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</si>
  <si>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</si>
  <si>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</si>
  <si>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</si>
  <si>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</si>
  <si>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</si>
  <si>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</si>
  <si>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</si>
  <si>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</si>
  <si>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</si>
  <si>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</si>
  <si>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</si>
  <si>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</si>
  <si>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</si>
  <si>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</si>
  <si>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</si>
  <si>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</si>
  <si>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</si>
  <si>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</si>
  <si>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</si>
  <si>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</si>
  <si>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</si>
  <si>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</si>
  <si>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</si>
  <si>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</si>
  <si>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</si>
  <si>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</si>
  <si>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</si>
  <si>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</si>
  <si>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</si>
  <si>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</si>
  <si>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</si>
  <si>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</si>
  <si>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</si>
  <si>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</si>
  <si>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</si>
  <si>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</si>
  <si>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</si>
  <si>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</si>
  <si>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</si>
  <si>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</si>
  <si>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</si>
  <si>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</si>
  <si>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</si>
  <si>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</si>
  <si>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</si>
  <si>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</si>
  <si>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</si>
  <si>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</si>
  <si>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</si>
  <si>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</si>
  <si>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</si>
  <si>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</si>
  <si>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</si>
  <si>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</si>
  <si>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</si>
  <si>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</si>
  <si>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</si>
  <si>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</si>
  <si>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</si>
  <si>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</si>
  <si>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</si>
  <si>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</si>
  <si>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</si>
  <si>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</si>
  <si>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</si>
  <si>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</si>
  <si>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</si>
  <si>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</si>
  <si>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</si>
  <si>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</si>
  <si>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</si>
  <si>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</si>
  <si>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</si>
  <si>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</si>
  <si>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</si>
  <si>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</si>
  <si>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</si>
  <si>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</si>
  <si>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</si>
  <si>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</si>
  <si>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</si>
  <si>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</si>
  <si>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</si>
  <si>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</si>
  <si>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</si>
  <si>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</si>
  <si>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</si>
  <si>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</si>
  <si>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</si>
  <si>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</si>
  <si>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</si>
  <si>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</si>
  <si>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</si>
  <si>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</si>
  <si>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</si>
  <si>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</si>
  <si>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</si>
  <si>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</si>
  <si>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</si>
  <si>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</si>
  <si>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</si>
  <si>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</si>
  <si>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</si>
  <si>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</si>
  <si>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</si>
  <si>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</si>
  <si>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</si>
  <si>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</si>
  <si>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</si>
  <si>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</si>
  <si>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</si>
  <si>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</si>
  <si>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</si>
  <si>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</si>
  <si>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</si>
  <si>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</si>
  <si>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</si>
  <si>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</si>
  <si>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</si>
  <si>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</si>
  <si>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</si>
  <si>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</si>
  <si>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</si>
  <si>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</si>
  <si>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</si>
  <si>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</si>
  <si>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</si>
  <si>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</si>
  <si>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</si>
  <si>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</si>
  <si>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</si>
  <si>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</si>
  <si>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</si>
  <si>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</si>
  <si>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</si>
  <si>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</si>
  <si>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</si>
  <si>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</si>
  <si>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</si>
  <si>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</si>
  <si>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</si>
  <si>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</si>
  <si>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</si>
  <si>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</si>
  <si>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</si>
  <si>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</si>
  <si>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</si>
  <si>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</si>
  <si>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</si>
  <si>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</si>
  <si>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</si>
  <si>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</si>
  <si>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</si>
  <si>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</si>
  <si>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</si>
  <si>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</si>
  <si>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</si>
  <si>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</si>
  <si>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</si>
  <si>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</si>
  <si>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</si>
  <si>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</si>
  <si>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</si>
  <si>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</si>
  <si>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</si>
  <si>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</si>
  <si>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</si>
  <si>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</si>
  <si>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</si>
  <si>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</si>
  <si>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</si>
  <si>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</si>
  <si>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</si>
  <si>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</si>
  <si>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</si>
  <si>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</si>
  <si>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</si>
  <si>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</si>
  <si>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</si>
  <si>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</si>
  <si>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</si>
  <si>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</si>
  <si>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</si>
  <si>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</si>
  <si>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</si>
  <si>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</si>
  <si>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</si>
  <si>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</si>
  <si>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</si>
  <si>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</si>
  <si>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</si>
  <si>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</si>
  <si>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</si>
  <si>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</si>
  <si>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</si>
  <si>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</si>
  <si>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</si>
  <si>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</si>
  <si>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</si>
  <si>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</si>
  <si>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</si>
  <si>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</si>
  <si>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</si>
  <si>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</si>
  <si>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</si>
  <si>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</si>
  <si>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</si>
  <si>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</si>
  <si>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</si>
  <si>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</si>
  <si>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</si>
  <si>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</si>
  <si>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</si>
  <si>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</si>
  <si>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</si>
  <si>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</si>
  <si>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</si>
  <si>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</si>
  <si>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</si>
  <si>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</si>
  <si>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</si>
  <si>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</si>
  <si>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</si>
  <si>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</si>
  <si>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</si>
  <si>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</si>
  <si>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</si>
  <si>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</si>
  <si>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</si>
  <si>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</si>
  <si>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</si>
  <si>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</si>
  <si>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</si>
  <si>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</si>
  <si>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</si>
  <si>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</si>
  <si>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</si>
  <si>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</si>
  <si>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</si>
  <si>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</si>
  <si>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</si>
  <si>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</si>
  <si>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</si>
  <si>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</si>
  <si>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</si>
  <si>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</si>
  <si>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</si>
  <si>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</si>
  <si>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</si>
  <si>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</si>
  <si>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</si>
  <si>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</si>
  <si>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</si>
  <si>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</si>
  <si>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</si>
  <si>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</si>
  <si>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</si>
  <si>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</si>
  <si>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</si>
  <si>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</si>
  <si>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</si>
  <si>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</si>
  <si>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</si>
  <si>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</si>
  <si>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</si>
  <si>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</si>
  <si>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</si>
  <si>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</si>
  <si>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</si>
  <si>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</si>
  <si>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</si>
  <si>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</si>
  <si>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</si>
  <si>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</si>
  <si>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</si>
  <si>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</si>
  <si>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</si>
  <si>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</si>
  <si>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</si>
  <si>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</si>
  <si>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</si>
  <si>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</si>
  <si>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</si>
  <si>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</si>
  <si>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</si>
  <si>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</si>
  <si>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</si>
  <si>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</si>
  <si>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</si>
  <si>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</si>
  <si>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</si>
  <si>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</si>
  <si>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</si>
  <si>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</si>
  <si>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</si>
  <si>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</si>
  <si>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</si>
  <si>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</si>
  <si>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</si>
  <si>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</si>
  <si>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</si>
  <si>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</si>
  <si>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</si>
  <si>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</si>
  <si>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</si>
  <si>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</si>
  <si>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</si>
  <si>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</si>
  <si>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</si>
  <si>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</si>
  <si>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</si>
  <si>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</si>
  <si>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</si>
  <si>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</si>
  <si>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</si>
  <si>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</si>
  <si>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</si>
  <si>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</si>
  <si>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</si>
  <si>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</si>
  <si>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</si>
  <si>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</si>
  <si>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</si>
  <si>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</si>
  <si>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</si>
  <si>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</si>
  <si>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</si>
  <si>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</si>
  <si>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</si>
  <si>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</si>
  <si>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</si>
  <si>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</si>
  <si>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</si>
  <si>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</si>
  <si>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</si>
  <si>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</si>
  <si>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</si>
  <si>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</si>
  <si>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</si>
  <si>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</si>
  <si>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</si>
  <si>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</si>
  <si>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</si>
  <si>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</si>
  <si>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</si>
  <si>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</si>
  <si>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</si>
  <si>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</si>
  <si>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</si>
  <si>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</si>
  <si>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</si>
  <si>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</si>
  <si>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</si>
  <si>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</si>
  <si>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</si>
  <si>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</si>
  <si>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</si>
  <si>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</si>
  <si>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</si>
  <si>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</si>
  <si>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</si>
  <si>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</si>
  <si>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</si>
  <si>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</si>
  <si>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</si>
  <si>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</si>
  <si>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</si>
  <si>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</si>
  <si>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</si>
  <si>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</si>
  <si>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</si>
  <si>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</si>
  <si>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</si>
  <si>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</si>
  <si>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</si>
  <si>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</si>
  <si>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</si>
  <si>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</si>
  <si>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</si>
  <si>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</si>
  <si>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</si>
  <si>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</si>
  <si>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</si>
  <si>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</si>
  <si>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</si>
  <si>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</si>
  <si>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</si>
  <si>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</si>
  <si>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</si>
  <si>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</si>
  <si>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</si>
  <si>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</si>
  <si>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</si>
  <si>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</si>
  <si>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</si>
  <si>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</si>
  <si>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</si>
  <si>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</si>
  <si>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</si>
  <si>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</si>
  <si>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</si>
  <si>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</si>
  <si>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</si>
  <si>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</si>
  <si>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</si>
  <si>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</si>
  <si>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</si>
  <si>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</si>
  <si>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</si>
  <si>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</si>
  <si>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</si>
  <si>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</si>
  <si>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</si>
  <si>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</si>
  <si>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</si>
  <si>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</si>
  <si>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</si>
  <si>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</si>
  <si>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</si>
  <si>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</si>
  <si>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</si>
  <si>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</si>
  <si>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</si>
  <si>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</si>
  <si>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</si>
  <si>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</si>
  <si>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</si>
  <si>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</si>
  <si>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</si>
  <si>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</si>
  <si>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</si>
  <si>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</si>
  <si>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</si>
  <si>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</si>
  <si>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</si>
  <si>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</si>
  <si>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</si>
  <si>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</si>
  <si>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</si>
  <si>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</si>
  <si>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</si>
  <si>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</si>
  <si>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</si>
  <si>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</si>
  <si>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</si>
  <si>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</si>
  <si>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</si>
  <si>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</si>
  <si>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</si>
  <si>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</si>
  <si>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</si>
  <si>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</si>
  <si>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</si>
  <si>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</si>
  <si>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</si>
  <si>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</si>
  <si>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</si>
  <si>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</si>
  <si>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</si>
  <si>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</si>
  <si>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</si>
  <si>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</si>
  <si>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</si>
  <si>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</si>
  <si>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</si>
  <si>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</si>
  <si>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</si>
  <si>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</si>
  <si>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</si>
  <si>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</si>
  <si>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</si>
  <si>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</si>
  <si>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</si>
  <si>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</si>
  <si>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</si>
  <si>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</si>
  <si>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</si>
  <si>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</si>
  <si>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</si>
  <si>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</si>
  <si>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</si>
  <si>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</si>
  <si>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</si>
  <si>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</si>
  <si>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</si>
  <si>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</si>
  <si>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</si>
  <si>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</si>
  <si>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</si>
  <si>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</si>
  <si>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</si>
  <si>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</si>
  <si>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</si>
  <si>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</si>
  <si>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</si>
  <si>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</si>
  <si>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</si>
  <si>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</si>
  <si>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</si>
  <si>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</si>
  <si>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</si>
  <si>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</si>
  <si>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</si>
  <si>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</si>
  <si>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</si>
  <si>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</si>
  <si>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</si>
  <si>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</si>
  <si>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</si>
  <si>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</si>
  <si>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</si>
  <si>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</si>
  <si>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</si>
  <si>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</si>
  <si>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</si>
  <si>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</si>
  <si>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</si>
  <si>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</si>
  <si>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</si>
  <si>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</si>
  <si>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</si>
  <si>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</si>
  <si>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</si>
  <si>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</si>
  <si>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</si>
  <si>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</si>
  <si>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</si>
  <si>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</si>
  <si>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</si>
  <si>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</si>
  <si>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</si>
  <si>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</si>
  <si>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</si>
  <si>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</si>
  <si>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</si>
  <si>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</si>
  <si>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</si>
  <si>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</si>
  <si>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</si>
  <si>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</si>
  <si>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</si>
  <si>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</si>
  <si>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</si>
  <si>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</si>
  <si>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</si>
  <si>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</si>
  <si>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</si>
  <si>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</si>
  <si>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</si>
  <si>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</si>
  <si>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</si>
  <si>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</si>
  <si>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</si>
  <si>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</si>
  <si>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</si>
  <si>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</si>
  <si>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</si>
  <si>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</si>
  <si>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</si>
  <si>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</si>
  <si>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</si>
  <si>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</si>
  <si>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</si>
  <si>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</si>
  <si>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</si>
  <si>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</si>
  <si>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</si>
  <si>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</si>
  <si>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</si>
  <si>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</si>
  <si>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</si>
  <si>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</si>
  <si>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</si>
  <si>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</si>
  <si>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</si>
  <si>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</si>
  <si>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</si>
  <si>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</si>
  <si>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</si>
  <si>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</si>
  <si>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</si>
  <si>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</si>
  <si>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</si>
  <si>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</si>
  <si>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</si>
  <si>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</si>
  <si>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</si>
  <si>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</si>
  <si>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</si>
  <si>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</si>
  <si>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</si>
  <si>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</si>
  <si>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</si>
  <si>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</si>
  <si>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</si>
  <si>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</si>
  <si>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</si>
  <si>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</si>
  <si>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</si>
  <si>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</si>
  <si>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</si>
  <si>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</si>
  <si>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</si>
  <si>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</si>
  <si>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</si>
  <si>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</si>
  <si>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</si>
  <si>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</si>
  <si>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</si>
  <si>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</si>
  <si>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</si>
  <si>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</si>
  <si>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</si>
  <si>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</si>
  <si>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</si>
  <si>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</si>
  <si>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</si>
  <si>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</si>
  <si>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</si>
  <si>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</si>
  <si>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</si>
  <si>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</si>
  <si>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</si>
  <si>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</si>
  <si>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</si>
  <si>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</si>
  <si>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</si>
  <si>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</si>
  <si>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</si>
  <si>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</si>
  <si>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</si>
  <si>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</si>
  <si>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</si>
  <si>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</si>
  <si>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</si>
  <si>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</si>
  <si>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</si>
  <si>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</si>
  <si>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</si>
  <si>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</si>
  <si>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</si>
  <si>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</si>
  <si>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</si>
  <si>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</si>
  <si>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</si>
  <si>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</si>
  <si>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</si>
  <si>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</si>
  <si>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</si>
  <si>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</si>
  <si>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</si>
  <si>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</si>
  <si>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</si>
  <si>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</si>
  <si>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</si>
  <si>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</si>
  <si>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</si>
  <si>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</si>
  <si>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</si>
  <si>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</si>
  <si>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</si>
  <si>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</si>
  <si>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</si>
  <si>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</si>
  <si>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</si>
  <si>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</si>
  <si>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</si>
  <si>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</si>
  <si>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</si>
  <si>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</si>
  <si>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</si>
  <si>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</si>
  <si>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</si>
  <si>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</si>
  <si>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</si>
  <si>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</si>
  <si>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</si>
  <si>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</si>
  <si>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</si>
  <si>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</si>
  <si>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</si>
  <si>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</si>
  <si>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</si>
  <si>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</si>
  <si>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</si>
  <si>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</si>
  <si>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</si>
  <si>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</si>
  <si>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</si>
  <si>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</si>
  <si>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</si>
  <si>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</si>
  <si>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</si>
  <si>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</si>
  <si>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</si>
  <si>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</si>
  <si>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</si>
  <si>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</si>
  <si>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</si>
  <si>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</si>
  <si>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</si>
  <si>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</si>
  <si>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</si>
  <si>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</si>
  <si>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</si>
  <si>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</si>
  <si>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</si>
  <si>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</si>
  <si>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</si>
  <si>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</si>
  <si>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</si>
  <si>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</si>
  <si>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</si>
  <si>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</si>
  <si>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</si>
  <si>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</si>
  <si>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</si>
  <si>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</si>
  <si>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</si>
  <si>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</si>
  <si>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</si>
  <si>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</si>
  <si>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</si>
  <si>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</si>
  <si>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</si>
  <si>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</si>
  <si>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</si>
  <si>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</si>
  <si>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</si>
  <si>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</si>
  <si>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</si>
  <si>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</si>
  <si>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</si>
  <si>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</si>
  <si>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</si>
  <si>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</si>
  <si>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</si>
  <si>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</si>
  <si>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</si>
  <si>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</si>
  <si>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</si>
  <si>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</si>
  <si>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</si>
  <si>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</si>
  <si>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</si>
  <si>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</si>
  <si>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</si>
  <si>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</si>
  <si>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</si>
  <si>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</si>
  <si>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</si>
  <si>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</si>
  <si>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</si>
  <si>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</si>
  <si>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</si>
  <si>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</si>
  <si>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</si>
  <si>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</si>
  <si>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</si>
  <si>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</si>
  <si>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</si>
  <si>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</si>
  <si>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</si>
  <si>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</si>
  <si>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</si>
  <si>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</si>
  <si>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</si>
  <si>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</si>
  <si>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</si>
  <si>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</si>
  <si>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</si>
  <si>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</si>
  <si>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</si>
  <si>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</si>
  <si>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</si>
  <si>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</si>
  <si>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</si>
  <si>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</si>
  <si>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</si>
  <si>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</si>
  <si>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</si>
  <si>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</si>
  <si>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</si>
  <si>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</si>
  <si>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</si>
  <si>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</si>
  <si>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</si>
  <si>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</si>
  <si>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</si>
  <si>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</si>
  <si>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</si>
  <si>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</si>
  <si>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</si>
  <si>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</si>
  <si>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</si>
  <si>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</si>
  <si>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</si>
  <si>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</si>
  <si>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</si>
  <si>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</si>
  <si>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</si>
  <si>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</si>
  <si>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</si>
  <si>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</si>
  <si>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</si>
  <si>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</si>
  <si>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</si>
  <si>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</si>
  <si>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</si>
  <si>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</si>
  <si>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</si>
  <si>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</si>
  <si>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</si>
  <si>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</si>
  <si>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</si>
  <si>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</si>
  <si>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</si>
  <si>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</si>
  <si>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</si>
  <si>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</si>
  <si>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</si>
  <si>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</si>
  <si>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</si>
  <si>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</si>
  <si>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</si>
  <si>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</si>
  <si>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</si>
  <si>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</si>
  <si>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</si>
  <si>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</si>
  <si>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</si>
  <si>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</si>
  <si>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</si>
  <si>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</si>
  <si>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</si>
  <si>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</si>
  <si>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</si>
  <si>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</si>
  <si>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</si>
  <si>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</si>
  <si>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</si>
  <si>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</si>
  <si>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</si>
  <si>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</si>
  <si>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</si>
  <si>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</si>
  <si>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</si>
  <si>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</si>
  <si>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</si>
  <si>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</si>
  <si>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</si>
  <si>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</si>
  <si>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</si>
  <si>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</si>
  <si>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</si>
  <si>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</si>
  <si>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</si>
  <si>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</si>
  <si>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</si>
  <si>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</si>
  <si>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</si>
  <si>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</si>
  <si>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</si>
  <si>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</si>
  <si>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</si>
  <si>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</si>
  <si>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</si>
  <si>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</si>
  <si>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</si>
  <si>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</si>
  <si>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</si>
  <si>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</si>
  <si>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</si>
  <si>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</si>
  <si>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</si>
  <si>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</si>
  <si>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</si>
  <si>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</si>
  <si>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</si>
  <si>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</si>
  <si>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</si>
  <si>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</si>
  <si>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</si>
  <si>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</si>
  <si>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</si>
  <si>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</si>
  <si>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</si>
  <si>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</si>
  <si>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</si>
  <si>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</si>
  <si>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</si>
  <si>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</si>
  <si>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</si>
  <si>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</si>
  <si>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</si>
  <si>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</si>
  <si>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</si>
  <si>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</si>
  <si>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</si>
  <si>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</si>
  <si>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</si>
  <si>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</si>
  <si>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</si>
  <si>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</si>
  <si>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</si>
  <si>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</si>
  <si>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</si>
  <si>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</si>
  <si>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</si>
  <si>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</si>
  <si>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</si>
  <si>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</si>
  <si>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</si>
  <si>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</si>
  <si>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</si>
  <si>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</si>
  <si>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</si>
  <si>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</si>
  <si>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</si>
  <si>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</si>
  <si>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</si>
  <si>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</si>
  <si>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</si>
  <si>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</si>
  <si>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</si>
  <si>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</si>
  <si>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</si>
  <si>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</si>
  <si>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</si>
  <si>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</si>
  <si>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</si>
  <si>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</si>
  <si>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</si>
  <si>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</si>
  <si>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</si>
  <si>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</si>
  <si>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</si>
  <si>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</si>
  <si>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</si>
  <si>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</si>
  <si>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</si>
  <si>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</si>
  <si>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</si>
  <si>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</si>
  <si>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</si>
  <si>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</si>
  <si>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</si>
  <si>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</si>
  <si>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</si>
  <si>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</si>
  <si>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</si>
  <si>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</si>
  <si>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</si>
  <si>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</si>
  <si>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</si>
  <si>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</si>
  <si>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</si>
  <si>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</si>
  <si>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</si>
  <si>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</si>
  <si>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</si>
  <si>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</si>
  <si>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</si>
  <si>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</si>
  <si>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</si>
  <si>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</si>
  <si>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</si>
  <si>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</si>
  <si>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</si>
  <si>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</si>
  <si>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</si>
  <si>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</si>
  <si>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</si>
  <si>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</si>
  <si>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</si>
  <si>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</si>
  <si>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</si>
  <si>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</si>
  <si>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</si>
  <si>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</si>
  <si>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</si>
  <si>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</si>
  <si>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</si>
  <si>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</si>
  <si>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</si>
  <si>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</si>
  <si>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</si>
  <si>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</si>
  <si>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</si>
  <si>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</si>
  <si>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</si>
  <si>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</si>
  <si>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</si>
  <si>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</si>
  <si>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</si>
  <si>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</si>
  <si>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</si>
  <si>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</si>
  <si>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</si>
  <si>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</si>
  <si>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</si>
  <si>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</si>
  <si>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</si>
  <si>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</si>
  <si>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</si>
  <si>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</si>
  <si>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</si>
  <si>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</si>
  <si>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</si>
  <si>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</si>
  <si>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</si>
  <si>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</si>
  <si>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</si>
  <si>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</si>
  <si>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</si>
  <si>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</si>
  <si>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</si>
  <si>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</si>
  <si>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</si>
  <si>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</si>
  <si>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</si>
  <si>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</si>
  <si>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</si>
  <si>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</si>
  <si>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</si>
  <si>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</si>
  <si>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</si>
  <si>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</si>
  <si>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</si>
  <si>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</si>
  <si>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</si>
  <si>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</si>
  <si>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</si>
  <si>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</si>
  <si>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</si>
  <si>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</si>
  <si>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</si>
  <si>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</si>
  <si>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</si>
  <si>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</si>
  <si>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</si>
  <si>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</si>
  <si>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</si>
  <si>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</si>
  <si>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</si>
  <si>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</si>
  <si>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</si>
  <si>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</si>
  <si>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</si>
  <si>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</si>
  <si>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</si>
  <si>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</si>
  <si>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</si>
  <si>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</si>
  <si>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</si>
  <si>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</si>
  <si>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</si>
  <si>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</si>
  <si>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</si>
  <si>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</si>
  <si>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</si>
  <si>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</si>
  <si>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</si>
  <si>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</si>
  <si>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</si>
  <si>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</si>
  <si>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</si>
  <si>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</si>
  <si>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</si>
  <si>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</si>
  <si>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</si>
  <si>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</si>
  <si>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</si>
  <si>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</si>
  <si>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</si>
  <si>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</si>
  <si>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</si>
  <si>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</si>
  <si>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</si>
  <si>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</si>
  <si>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</si>
  <si>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</si>
  <si>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</si>
  <si>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</si>
  <si>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</si>
  <si>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</si>
  <si>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</si>
  <si>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</si>
  <si>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</si>
  <si>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</si>
  <si>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</si>
  <si>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</si>
  <si>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</si>
  <si>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</si>
  <si>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</si>
  <si>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</si>
  <si>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</si>
  <si>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</si>
  <si>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</si>
  <si>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</si>
  <si>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</si>
  <si>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</si>
  <si>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</si>
  <si>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</si>
  <si>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</si>
  <si>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</si>
  <si>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</si>
  <si>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</si>
  <si>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</si>
  <si>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</si>
  <si>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</si>
  <si>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</si>
  <si>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</si>
  <si>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</si>
  <si>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</si>
  <si>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</si>
  <si>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</si>
  <si>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</si>
  <si>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</si>
  <si>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</si>
  <si>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</si>
  <si>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</si>
  <si>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</si>
  <si>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</si>
  <si>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</si>
  <si>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</si>
  <si>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</si>
  <si>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</si>
  <si>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</si>
  <si>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</si>
  <si>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</si>
  <si>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</si>
  <si>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</si>
  <si>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</si>
  <si>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</si>
  <si>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</si>
  <si>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</si>
  <si>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</si>
  <si>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</si>
  <si>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</si>
  <si>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</si>
  <si>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</si>
  <si>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</si>
  <si>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</si>
  <si>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</si>
  <si>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</si>
  <si>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</si>
  <si>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</si>
  <si>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</si>
  <si>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</si>
  <si>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</si>
  <si>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</si>
  <si>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</si>
  <si>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</si>
  <si>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</si>
  <si>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</si>
  <si>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</si>
  <si>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</si>
  <si>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</si>
  <si>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</si>
  <si>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</si>
  <si>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</si>
  <si>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</si>
  <si>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</si>
  <si>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</si>
  <si>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</si>
  <si>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</si>
  <si>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</si>
  <si>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</si>
  <si>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</si>
  <si>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</si>
  <si>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</si>
  <si>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</si>
  <si>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</si>
  <si>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</si>
  <si>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</si>
  <si>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</si>
  <si>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</si>
  <si>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</si>
  <si>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</si>
  <si>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</si>
  <si>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</si>
  <si>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</si>
  <si>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</si>
  <si>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</si>
  <si>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</si>
  <si>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</si>
  <si>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</si>
  <si>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</si>
  <si>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</si>
  <si>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</si>
  <si>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</si>
  <si>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</si>
  <si>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</si>
  <si>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</si>
  <si>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</si>
  <si>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</si>
  <si>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</si>
  <si>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</si>
  <si>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</si>
  <si>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</si>
  <si>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</si>
  <si>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</si>
  <si>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</si>
  <si>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</si>
  <si>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</si>
  <si>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</si>
  <si>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</si>
  <si>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</si>
  <si>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</si>
  <si>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</si>
  <si>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</si>
  <si>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</si>
  <si>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</si>
  <si>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</si>
  <si>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</si>
  <si>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</si>
  <si>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</si>
  <si>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</si>
  <si>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</si>
  <si>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</si>
  <si>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</si>
  <si>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</si>
  <si>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</si>
  <si>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</si>
  <si>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</si>
  <si>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</si>
  <si>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</si>
  <si>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</si>
  <si>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</si>
  <si>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</si>
  <si>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</si>
  <si>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</si>
  <si>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</si>
  <si>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</si>
  <si>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</si>
  <si>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</si>
  <si>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</si>
  <si>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</si>
  <si>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</si>
  <si>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</si>
  <si>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</si>
  <si>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</si>
  <si>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</si>
  <si>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</si>
  <si>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</si>
  <si>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</si>
  <si>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</si>
  <si>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</si>
  <si>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</si>
  <si>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</si>
  <si>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</si>
  <si>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</si>
  <si>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</si>
  <si>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</si>
  <si>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</si>
  <si>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</si>
  <si>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</si>
  <si>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</si>
  <si>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</si>
  <si>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</si>
  <si>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</si>
  <si>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</si>
  <si>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</si>
  <si>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</si>
  <si>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outcome</t>
  </si>
  <si>
    <t>(All)</t>
  </si>
  <si>
    <t>Count of Outcome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</si>
  <si>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</si>
  <si>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</si>
  <si>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</si>
  <si>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</si>
  <si>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</si>
  <si>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</si>
  <si>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</si>
  <si>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</si>
  <si>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</si>
  <si>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</si>
  <si>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</si>
  <si>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</si>
  <si>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</si>
  <si>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</si>
  <si>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</si>
  <si>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</si>
  <si>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</si>
  <si>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</si>
  <si>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</si>
  <si>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</si>
  <si>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</si>
  <si>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Perecentage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</si>
  <si>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</si>
  <si>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</si>
  <si>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</si>
  <si>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</si>
  <si>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</si>
  <si>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</si>
  <si>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</si>
  <si>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</si>
  <si>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</si>
  <si>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</si>
  <si>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</si>
  <si>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Outcome</t>
  </si>
  <si>
    <t>Backers_count</t>
  </si>
  <si>
    <t>Successful Kickstarter Info</t>
  </si>
  <si>
    <t>Mean</t>
  </si>
  <si>
    <t>Median</t>
  </si>
  <si>
    <t>Min</t>
  </si>
  <si>
    <t>Max</t>
  </si>
  <si>
    <t>Variance</t>
  </si>
  <si>
    <t>Standard Deviation</t>
  </si>
  <si>
    <t>Unsuccessful Kickstarter Info</t>
  </si>
  <si>
    <t>Less than 1000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</si>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</sst>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9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Table(Category)!PivotTable3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AE-402F-BB02-85643CD57E0F}"/>
            </c:ext>
          </c:extLst>
        </c:ser>
        <c:ser>
          <c:idx val="1"/>
          <c:order val="1"/>
          <c:tx>
            <c:strRef>
              <c:f>'Pivot Table(Category)'!$C$3:$C$4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AE-402F-BB02-85643CD57E0F}"/>
            </c:ext>
          </c:extLst>
        </c:ser>
        <c:ser>
          <c:idx val="2"/>
          <c:order val="2"/>
          <c:tx>
            <c:strRef>
              <c:f>'Pivot Table(Category)'!$D$3:$D$4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Table(Category)'!$D$5:$D$14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AE-402F-BB02-85643CD57E0F}"/>
            </c:ext>
          </c:extLst>
        </c:ser>
        <c:ser>
          <c:idx val="3"/>
          <c:order val="3"/>
          <c:tx>
            <c:strRef>
              <c:f>'Pivot Table(Category)'!$E$3:$E$4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Table(Category)'!$E$5:$E$14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AE-402F-BB02-85643CD57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1924464"/>
        <c:axId val="1031925296"/>
      </c:barChart>
      <c:catAx>
        <c:axId val="103192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925296"/>
        <c:crosses val="autoZero"/>
        <c:auto val="1"/>
        <c:lblAlgn val="ctr"/>
        <c:lblOffset val="100"/>
        <c:noMultiLvlLbl val="0"/>
      </c:catAx>
      <c:valAx>
        <c:axId val="103192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92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48140857392838"/>
          <c:y val="0.3142348352289297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Table(Sub-Category)!PivotTable1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622528835271734E-2"/>
          <c:y val="0.11955519134768787"/>
          <c:w val="0.84734583062438296"/>
          <c:h val="0.629569918013641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Table(Sub-Category)'!$B$4:$B$5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Table(Sub-Category)'!$B$6:$B$47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0-421D-B8CA-1B7B2123B69E}"/>
            </c:ext>
          </c:extLst>
        </c:ser>
        <c:ser>
          <c:idx val="1"/>
          <c:order val="1"/>
          <c:tx>
            <c:strRef>
              <c:f>'Pivot Table(Sub-Category)'!$C$4:$C$5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FC-4871-A63A-54E3AC17395A}"/>
            </c:ext>
          </c:extLst>
        </c:ser>
        <c:ser>
          <c:idx val="2"/>
          <c:order val="2"/>
          <c:tx>
            <c:strRef>
              <c:f>'Pivot Table(Sub-Category)'!$D$4:$D$5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Table(Sub-Category)'!$D$6:$D$47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FC-4871-A63A-54E3AC17395A}"/>
            </c:ext>
          </c:extLst>
        </c:ser>
        <c:ser>
          <c:idx val="3"/>
          <c:order val="3"/>
          <c:tx>
            <c:strRef>
              <c:f>'Pivot Table(Sub-Category)'!$E$4:$E$5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Table(Sub-Category)'!$E$6:$E$47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FC-4871-A63A-54E3AC173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1923887"/>
        <c:axId val="421930959"/>
      </c:barChart>
      <c:catAx>
        <c:axId val="42192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30959"/>
        <c:crosses val="autoZero"/>
        <c:auto val="1"/>
        <c:lblAlgn val="ctr"/>
        <c:lblOffset val="100"/>
        <c:noMultiLvlLbl val="0"/>
      </c:catAx>
      <c:valAx>
        <c:axId val="42193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2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Table(Date Created)!PivotTable2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Table(Date Created)'!$B$4:$B$5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Table(Date Created)'!$B$6:$B$18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A-4894-A78A-FD8FAAA51534}"/>
            </c:ext>
          </c:extLst>
        </c:ser>
        <c:ser>
          <c:idx val="1"/>
          <c:order val="1"/>
          <c:tx>
            <c:strRef>
              <c:f>'Pivot Table(Date Created)'!$C$4:$C$5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'Pivot Table(Date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Table(Date Created)'!$C$6:$C$18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A-4894-A78A-FD8FAAA51534}"/>
            </c:ext>
          </c:extLst>
        </c:ser>
        <c:ser>
          <c:idx val="2"/>
          <c:order val="2"/>
          <c:tx>
            <c:strRef>
              <c:f>'Pivot Table(Date Created)'!$D$4:$D$5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Table(Date Created)'!$D$6:$D$18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A-4894-A78A-FD8FAAA51534}"/>
            </c:ext>
          </c:extLst>
        </c:ser>
        <c:ser>
          <c:idx val="3"/>
          <c:order val="3"/>
          <c:tx>
            <c:strRef>
              <c:f>'Pivot Table(Date Created)'!$E$4:$E$5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 Table(Date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Table(Date Created)'!$E$6:$E$18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3-43C6-B2E0-2B4DEE505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792911"/>
        <c:axId val="692793327"/>
      </c:lineChart>
      <c:catAx>
        <c:axId val="69279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93327"/>
        <c:crosses val="autoZero"/>
        <c:auto val="1"/>
        <c:lblAlgn val="ctr"/>
        <c:lblOffset val="100"/>
        <c:noMultiLvlLbl val="0"/>
      </c:catAx>
      <c:valAx>
        <c:axId val="69279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9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of Goal'!$F$1</c:f>
              <c:strCache>
                <c:ptCount val="1"/>
                <c:pt idx="0">
                  <c:v>Perecentage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 of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of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E-4E5C-817D-26E66BF23DED}"/>
            </c:ext>
          </c:extLst>
        </c:ser>
        <c:ser>
          <c:idx val="1"/>
          <c:order val="1"/>
          <c:tx>
            <c:strRef>
              <c:f>'Outcome of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of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of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FE-4E5C-817D-26E66BF23DED}"/>
            </c:ext>
          </c:extLst>
        </c:ser>
        <c:ser>
          <c:idx val="2"/>
          <c:order val="2"/>
          <c:tx>
            <c:strRef>
              <c:f>'Outcome of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 of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of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FE-4E5C-817D-26E66BF23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332800"/>
        <c:axId val="867337792"/>
      </c:lineChart>
      <c:catAx>
        <c:axId val="86733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337792"/>
        <c:crosses val="autoZero"/>
        <c:auto val="1"/>
        <c:lblAlgn val="ctr"/>
        <c:lblOffset val="100"/>
        <c:noMultiLvlLbl val="0"/>
      </c:catAx>
      <c:valAx>
        <c:axId val="86733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33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1</xdr:row>
      <xdr:rowOff>114300</xdr:rowOff>
    </xdr:from>
    <xdr:to>
      <xdr:col>13</xdr:col>
      <xdr:colOff>525780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F97B5-CCA4-401C-A159-4D5736B97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15240</xdr:rowOff>
    </xdr:from>
    <xdr:to>
      <xdr:col>20</xdr:col>
      <xdr:colOff>167640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479A4-59F5-4341-AA9A-E351DBF64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1</xdr:row>
      <xdr:rowOff>53340</xdr:rowOff>
    </xdr:from>
    <xdr:to>
      <xdr:col>15</xdr:col>
      <xdr:colOff>502920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369C8-A26A-4F77-A62F-388510DA3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323020</xdr:colOff>
      <xdr:row>13</xdr:row>
      <xdr:rowOff>144117</xdr:rowOff>
    </xdr:from>
    <xdr:to>
      <xdr:col>7</xdr:col>
      <xdr:colOff>853107</xdr:colOff>
      <xdr:row>29</xdr:row>
      <xdr:rowOff>149087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9BB879-B80F-4813-9CDE-E16EFF55F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yurich" refreshedDate="44309.900536689813" createdVersion="7" refreshedVersion="7" minRefreshableVersion="3" recordCount="4114" xr:uid="{C2403C8E-3A9D-4687-9329-791C5AA356C5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yurich" refreshedDate="44311.585990740743" createdVersion="7" refreshedVersion="7" minRefreshableVersion="3" recordCount="4114" xr:uid="{D3ACBA98-FC68-4F9C-8DBA-A32EE2CD145A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x v="1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x v="2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x v="3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x v="4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x v="5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x v="6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x v="7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x v="8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x v="9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x v="10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x v="11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x v="12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x v="13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x v="14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x v="15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x v="16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x v="17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x v="18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x v="19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x v="20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x v="21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x v="22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x v="23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x v="24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x v="25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x v="26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x v="27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x v="28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x v="29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x v="30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x v="31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x v="32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x v="33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x v="34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x v="35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x v="36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x v="37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x v="38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x v="39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x v="40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x v="41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x v="42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x v="43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x v="44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x v="45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x v="46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x v="47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x v="48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x v="49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x v="50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x v="51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x v="52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x v="53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x v="54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x v="55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x v="56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x v="57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x v="58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x v="59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x v="60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x v="61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x v="62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x v="63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x v="64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x v="65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x v="66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x v="67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x v="68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x v="69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x v="70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x v="71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x v="72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x v="73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x v="74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x v="75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x v="76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x v="77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x v="78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x v="79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x v="80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x v="81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x v="82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x v="83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x v="84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x v="85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x v="86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x v="87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x v="88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x v="89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x v="90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x v="91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x v="92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x v="93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x v="94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x v="95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x v="96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x v="97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x v="98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x v="99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x v="100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x v="101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x v="102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x v="103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x v="104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x v="105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x v="106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x v="107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x v="108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x v="109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x v="110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x v="111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x v="112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x v="113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x v="114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x v="115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x v="116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x v="117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x v="118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x v="119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x v="120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x v="121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x v="122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x v="123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x v="124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x v="125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x v="126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x v="127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x v="128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x v="129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x v="130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x v="131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x v="132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x v="133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x v="134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x v="135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x v="121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x v="136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x v="137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x v="138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x v="139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x v="140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x v="141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x v="142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x v="143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x v="144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x v="145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x v="146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x v="147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x v="148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x v="149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x v="150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x v="151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x v="152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x v="153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x v="154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x v="155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x v="156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x v="157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x v="158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x v="159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x v="160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x v="161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x v="162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x v="163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x v="164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x v="165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x v="166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x v="167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x v="168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x v="169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x v="170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x v="171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x v="172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x v="173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x v="174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x v="175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x v="176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x v="177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x v="178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x v="179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x v="180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x v="181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x v="182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x v="183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x v="184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x v="185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x v="186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x v="187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x v="188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x v="189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x v="190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x v="191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x v="192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x v="193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x v="194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x v="195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x v="196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x v="197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x v="198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x v="199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x v="200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x v="201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x v="202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x v="203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x v="204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x v="205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x v="206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x v="207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x v="208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x v="209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x v="210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x v="211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x v="212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x v="213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x v="214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x v="215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x v="216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x v="217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x v="218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x v="219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x v="220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x v="221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x v="222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x v="223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x v="224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x v="225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x v="226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x v="227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x v="228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x v="229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x v="230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x v="231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x v="232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x v="233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x v="234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x v="235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x v="236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x v="237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x v="238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x v="239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x v="240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x v="241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x v="242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x v="243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x v="24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x v="245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x v="246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x v="247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x v="248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x v="249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x v="250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x v="251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x v="252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x v="253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x v="254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x v="255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x v="256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x v="257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x v="258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x v="259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x v="260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x v="261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x v="262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x v="263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x v="264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x v="265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x v="266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x v="267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x v="268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x v="269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x v="270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x v="271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x v="272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x v="273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x v="274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x v="275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x v="276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x v="277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x v="278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x v="279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x v="280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x v="281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x v="282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x v="283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x v="284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x v="285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x v="286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x v="287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x v="288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x v="289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x v="290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x v="291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x v="292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x v="293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x v="294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x v="295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x v="296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x v="297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x v="298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x v="299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x v="300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x v="301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x v="302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x v="303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x v="304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x v="305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x v="306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x v="307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x v="308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x v="309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x v="310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x v="311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x v="312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x v="313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x v="314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x v="315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x v="316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x v="317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x v="318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x v="319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x v="320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x v="321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x v="322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x v="323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x v="324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x v="325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x v="326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x v="327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x v="328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x v="329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x v="330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x v="331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x v="332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x v="333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x v="334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x v="335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x v="336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x v="337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x v="338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x v="339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x v="340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x v="341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x v="342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x v="343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x v="344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x v="345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x v="346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x v="347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x v="348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x v="349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x v="350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x v="351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x v="352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x v="353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x v="354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x v="355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x v="356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x v="357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x v="358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x v="359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x v="360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x v="361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x v="362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x v="363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x v="364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x v="365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x v="366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x v="367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x v="368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x v="369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x v="370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x v="371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x v="372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x v="373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x v="374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x v="375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x v="376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x v="377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x v="378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x v="379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x v="380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x v="381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x v="382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x v="383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x v="384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x v="385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x v="386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x v="387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x v="388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x v="389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x v="390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x v="391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x v="392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x v="393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x v="394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x v="395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x v="396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x v="397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x v="398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x v="399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x v="400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x v="401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x v="402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x v="403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x v="404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x v="405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x v="406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x v="407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x v="408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x v="409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x v="410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x v="411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x v="412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x v="413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x v="414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x v="415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x v="416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x v="417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x v="418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x v="419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x v="420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x v="421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x v="422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x v="423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x v="424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x v="425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x v="426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x v="427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x v="428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x v="429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x v="430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x v="431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x v="432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x v="433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x v="434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x v="435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x v="436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x v="437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x v="438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x v="439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x v="440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x v="441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x v="442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x v="443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x v="444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x v="445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x v="446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x v="447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x v="448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x v="449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x v="450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x v="451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x v="452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x v="453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x v="454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x v="455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x v="456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x v="457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x v="458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x v="459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x v="460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x v="461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x v="462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x v="463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x v="464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x v="465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x v="466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x v="467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x v="468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x v="469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x v="470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x v="471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x v="472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x v="473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x v="474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x v="475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x v="476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x v="477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x v="478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x v="479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x v="480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x v="481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x v="482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x v="483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x v="484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x v="485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x v="486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x v="487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x v="488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x v="489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x v="490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x v="491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x v="492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x v="493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x v="494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x v="495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x v="496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x v="497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x v="498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x v="499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x v="500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x v="501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x v="502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x v="503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x v="504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x v="505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x v="506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x v="507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x v="508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x v="509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x v="510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x v="511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x v="512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x v="513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x v="514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x v="515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x v="516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x v="517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x v="518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x v="519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x v="520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x v="521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x v="522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x v="523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x v="524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x v="525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x v="526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x v="527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x v="528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x v="529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x v="530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x v="531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x v="532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x v="533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x v="534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x v="535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x v="536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x v="537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x v="538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x v="539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x v="540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x v="541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x v="542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x v="543"/>
    <x v="2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x v="544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x v="545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x v="546"/>
    <x v="51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x v="547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x v="548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x v="549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x v="550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x v="551"/>
    <x v="101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x v="552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x v="553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x v="554"/>
    <x v="51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x v="555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x v="556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x v="557"/>
    <x v="47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x v="558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x v="559"/>
    <x v="57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x v="560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x v="561"/>
    <x v="63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x v="562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x v="563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x v="564"/>
    <x v="31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x v="565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x v="566"/>
    <x v="3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x v="567"/>
    <x v="142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x v="568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x v="569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x v="570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x v="571"/>
    <x v="3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x v="572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x v="573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x v="574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x v="575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x v="576"/>
    <x v="1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x v="577"/>
    <x v="152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x v="578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x v="579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x v="580"/>
    <x v="44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x v="581"/>
    <x v="57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x v="582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x v="583"/>
    <x v="28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x v="584"/>
    <x v="7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x v="585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x v="586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x v="587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x v="588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x v="589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x v="590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x v="591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x v="592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x v="593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x v="594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x v="595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x v="596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x v="597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x v="598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x v="599"/>
    <x v="1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x v="600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x v="601"/>
    <x v="54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x v="602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x v="603"/>
    <x v="15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x v="604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x v="605"/>
    <x v="1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x v="606"/>
    <x v="49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x v="607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x v="608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x v="609"/>
    <x v="154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x v="610"/>
    <x v="58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x v="611"/>
    <x v="3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x v="612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x v="613"/>
    <x v="3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x v="614"/>
    <x v="15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x v="615"/>
    <x v="1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x v="616"/>
    <x v="13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x v="617"/>
    <x v="44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x v="618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x v="619"/>
    <x v="11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x v="620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x v="621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x v="622"/>
    <x v="96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x v="623"/>
    <x v="1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x v="624"/>
    <x v="31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x v="625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x v="626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x v="627"/>
    <x v="1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x v="628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x v="629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x v="630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x v="631"/>
    <x v="22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x v="632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x v="633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x v="634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x v="635"/>
    <x v="13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x v="636"/>
    <x v="57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x v="637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x v="638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x v="639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x v="640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x v="641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x v="642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x v="643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x v="644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x v="645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x v="646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x v="647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x v="648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x v="649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x v="650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x v="651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x v="652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x v="653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x v="654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x v="655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x v="656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x v="657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x v="658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x v="659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x v="660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x v="661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x v="662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x v="663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x v="664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x v="665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x v="666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x v="667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x v="668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x v="669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x v="670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x v="671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x v="672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x v="673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x v="674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x v="675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x v="676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x v="677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x v="678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x v="679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x v="680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x v="681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x v="682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x v="683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x v="684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x v="685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x v="686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x v="687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x v="688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x v="689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x v="690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x v="691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x v="692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x v="693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x v="694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x v="695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x v="696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x v="697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x v="698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x v="699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x v="700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x v="701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x v="702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x v="703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x v="704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x v="705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x v="706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x v="707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x v="708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x v="709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x v="710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x v="711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x v="712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x v="713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x v="714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x v="715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x v="716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x v="717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x v="718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x v="719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x v="720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x v="721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x v="722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x v="723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x v="724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x v="725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x v="726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x v="727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x v="728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x v="729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x v="730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x v="731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x v="732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x v="733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x v="734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x v="735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x v="736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x v="737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x v="738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x v="739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x v="740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x v="741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x v="742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x v="743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x v="744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x v="745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x v="746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x v="747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x v="748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x v="749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x v="750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x v="751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x v="752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x v="753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x v="754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x v="755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x v="756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x v="757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x v="758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x v="759"/>
    <x v="41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x v="760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x v="761"/>
    <x v="8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x v="762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x v="763"/>
    <x v="1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x v="764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x v="765"/>
    <x v="23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x v="766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x v="767"/>
    <x v="3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x v="768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x v="769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x v="770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x v="771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x v="772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x v="773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x v="774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x v="775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x v="776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x v="777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x v="778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x v="779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x v="780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x v="781"/>
    <x v="176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x v="782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x v="783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x v="784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x v="785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x v="786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x v="787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x v="788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x v="789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x v="790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x v="791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x v="792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x v="793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x v="794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x v="795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x v="796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x v="797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x v="798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x v="799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x v="800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x v="801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x v="802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x v="803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x v="804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x v="805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x v="806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x v="807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x v="808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x v="809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x v="810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x v="811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x v="812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x v="813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x v="814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x v="815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x v="816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x v="817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x v="818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x v="819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x v="820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x v="821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x v="822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x v="823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x v="824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x v="825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x v="826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x v="827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x v="828"/>
    <x v="2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x v="829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x v="830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x v="831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x v="832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x v="833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x v="834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x v="835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x v="836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x v="837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x v="838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x v="839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x v="840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x v="841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x v="842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x v="843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x v="844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x v="845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x v="846"/>
    <x v="185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x v="847"/>
    <x v="43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x v="848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x v="849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x v="850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x v="851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x v="852"/>
    <x v="43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x v="853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x v="854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x v="855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x v="856"/>
    <x v="38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x v="857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x v="858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x v="859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x v="860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x v="861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x v="862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x v="863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x v="864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x v="865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x v="866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x v="867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x v="868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x v="869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x v="870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x v="871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x v="872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x v="873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x v="874"/>
    <x v="1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x v="875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x v="876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x v="877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x v="878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x v="879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x v="880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x v="881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x v="882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x v="883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x v="884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x v="885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x v="886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x v="887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x v="888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x v="889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x v="890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x v="891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x v="892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x v="893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x v="894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x v="895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x v="896"/>
    <x v="9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x v="897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x v="898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x v="899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x v="900"/>
    <x v="115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x v="901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x v="902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x v="903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x v="904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x v="905"/>
    <x v="36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x v="906"/>
    <x v="193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x v="907"/>
    <x v="3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x v="908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x v="909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x v="910"/>
    <x v="57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x v="911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x v="912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x v="913"/>
    <x v="15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x v="914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x v="915"/>
    <x v="126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x v="916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x v="917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x v="918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x v="919"/>
    <x v="62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x v="920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x v="921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x v="922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x v="923"/>
    <x v="9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x v="924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x v="925"/>
    <x v="39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x v="926"/>
    <x v="22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x v="927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x v="928"/>
    <x v="2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x v="929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x v="930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x v="931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x v="932"/>
    <x v="13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x v="933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x v="934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x v="935"/>
    <x v="123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x v="936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x v="937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x v="938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x v="939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x v="940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x v="941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x v="942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x v="943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x v="944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x v="945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x v="946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x v="947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x v="948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x v="949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x v="950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x v="951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x v="952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x v="953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x v="954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x v="955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x v="956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x v="957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x v="958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x v="959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x v="960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x v="961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x v="962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x v="963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x v="964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x v="965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x v="966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x v="967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x v="968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x v="969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x v="970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x v="971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x v="972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x v="973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x v="974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x v="975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x v="976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x v="977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x v="978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x v="979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x v="980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x v="981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x v="982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x v="983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x v="984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x v="985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x v="986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x v="987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x v="988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x v="989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x v="990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x v="991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x v="992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x v="993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x v="994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x v="995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x v="996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x v="997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x v="998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x v="999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x v="1000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x v="1001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x v="1002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x v="1003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x v="1004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x v="1005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x v="1006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x v="1007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x v="1008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x v="1009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x v="1010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x v="1011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x v="1012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x v="1013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x v="1014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x v="1015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x v="1016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x v="1017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x v="1018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x v="1019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x v="1020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x v="1021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x v="1022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x v="1023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x v="1024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x v="1025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x v="1026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x v="1027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x v="1028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x v="1029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x v="1030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x v="1031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x v="1032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x v="1033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x v="1034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x v="1035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x v="1036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x v="1037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x v="1038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x v="1039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x v="1040"/>
    <x v="45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x v="1041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x v="1042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x v="1043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x v="1044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x v="1045"/>
    <x v="9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x v="1046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x v="1047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x v="1048"/>
    <x v="14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x v="1049"/>
    <x v="3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x v="1050"/>
    <x v="2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x v="1051"/>
    <x v="211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x v="1052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x v="1053"/>
    <x v="3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x v="1054"/>
    <x v="8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x v="1055"/>
    <x v="3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x v="1056"/>
    <x v="3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x v="1057"/>
    <x v="79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x v="1058"/>
    <x v="184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x v="1059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x v="1060"/>
    <x v="23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x v="1061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x v="1062"/>
    <x v="28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x v="1063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x v="1064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x v="1065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x v="1066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x v="1067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x v="1068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x v="1069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x v="1070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x v="1071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x v="1072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x v="1073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x v="1074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x v="1075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x v="1076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x v="1077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x v="1078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x v="1079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x v="1080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x v="1081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x v="1082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x v="1083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x v="1084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x v="1085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x v="1086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x v="1087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x v="1088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x v="1089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x v="1090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x v="1091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x v="1092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x v="1093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x v="1094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x v="1095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x v="1096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x v="1097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x v="1098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x v="1099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x v="1100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x v="1101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x v="1102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x v="1103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x v="1104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x v="1105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x v="1106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x v="1107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x v="1108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x v="1109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x v="1110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x v="1111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x v="1112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x v="1113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x v="1114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x v="1115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x v="1116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x v="1117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x v="1118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x v="1119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x v="1120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x v="1121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x v="1122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x v="1123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x v="1124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x v="1125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x v="1126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x v="1127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x v="1128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x v="1129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x v="1130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x v="1131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x v="1132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x v="1133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x v="1134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x v="1135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x v="1136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x v="1137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x v="1138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x v="1139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x v="1140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x v="1141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x v="1142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x v="1143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x v="1144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x v="1145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x v="1146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x v="1147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x v="1148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x v="1149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x v="1150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x v="1151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x v="1152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x v="1153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x v="1154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x v="1155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x v="1156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x v="1157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x v="1158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x v="1159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x v="1160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x v="1161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x v="1162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x v="1163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x v="1164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x v="1165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x v="1166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x v="1167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x v="1168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x v="1169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x v="1170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x v="1171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x v="1172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x v="1173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x v="1174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x v="1175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x v="1176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x v="1177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x v="1178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x v="1179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x v="1180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x v="1181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x v="1182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x v="1183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x v="1184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x v="1185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x v="1186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x v="1187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x v="1188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x v="1189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x v="1190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x v="1191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x v="1192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x v="1193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x v="1194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x v="1195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x v="1196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x v="1197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x v="1198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x v="1199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x v="1200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x v="120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x v="1202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x v="1203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x v="1204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x v="1205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x v="1206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x v="1207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x v="1208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x v="1209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x v="1210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x v="1211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x v="1212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x v="1213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x v="1214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x v="1215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x v="1216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x v="1217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x v="1218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x v="1219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x v="1220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x v="1221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x v="1222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x v="1223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x v="1224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x v="1225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x v="1226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x v="1227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x v="1228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x v="1229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x v="1230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x v="1231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x v="1232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x v="1233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x v="1234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x v="1235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x v="1236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x v="1237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x v="1238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x v="1239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x v="1240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x v="124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x v="1242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x v="1243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x v="1244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x v="1245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x v="1246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x v="1247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x v="1248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x v="1249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x v="1250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x v="1251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x v="1252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x v="1253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x v="1254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x v="1255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x v="1256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x v="1257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x v="1258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x v="1259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x v="1260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x v="1261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x v="1262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x v="1263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x v="1264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x v="1265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x v="1266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x v="1267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x v="1268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x v="1269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x v="1270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x v="1271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x v="1272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x v="1273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x v="1274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x v="1275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x v="1276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x v="1277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x v="1278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x v="1279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x v="1280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x v="1281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x v="1282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x v="1283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x v="1284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x v="1285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x v="1286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x v="1287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x v="1288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x v="1289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x v="1290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x v="1291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x v="1292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x v="1293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x v="1294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x v="1295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x v="1296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x v="1297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x v="1298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x v="1299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x v="1300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x v="1301"/>
    <x v="3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x v="1302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x v="1303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x v="1304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x v="1305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x v="1306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x v="1307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x v="1308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x v="1309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x v="1310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x v="1311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x v="1312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x v="664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x v="1313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x v="1314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x v="1315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x v="1316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x v="1317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x v="1318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x v="1319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x v="1320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x v="1321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x v="1322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x v="1323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x v="1324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x v="1325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x v="1326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x v="1327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x v="1328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x v="1329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x v="1330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x v="1331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x v="1332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x v="1333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x v="1334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x v="1335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x v="1336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x v="1337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x v="1338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x v="1339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x v="1340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x v="1341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x v="1342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x v="1343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x v="1344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x v="1345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x v="1346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x v="1347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x v="1348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x v="1349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x v="1350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x v="1351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x v="1352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x v="1353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x v="1354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x v="1355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x v="1356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x v="1357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x v="1358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x v="1359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x v="1360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x v="1361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x v="1362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x v="1363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x v="1364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x v="1365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x v="1366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x v="1367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x v="1368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x v="1369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x v="1370"/>
    <x v="2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x v="1371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x v="1372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x v="1373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x v="1374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x v="1375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x v="1376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x v="1377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x v="1378"/>
    <x v="251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x v="1379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x v="1380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x v="1381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x v="1382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x v="1383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x v="1384"/>
    <x v="44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x v="1385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x v="1386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x v="1387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x v="1388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x v="1389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x v="1390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x v="1391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x v="1392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x v="1393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x v="1394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x v="1395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x v="1396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x v="1397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x v="1398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x v="1399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x v="1400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x v="1401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x v="1402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x v="1403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x v="1404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x v="1405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x v="1406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x v="1407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x v="1408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x v="1409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x v="1410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x v="1411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x v="1412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x v="1413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x v="1414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x v="1415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x v="1416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x v="1417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x v="1418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x v="1419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x v="1420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x v="1421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x v="1422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x v="1423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x v="1424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x v="1425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x v="1426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x v="1427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x v="1428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x v="1429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x v="1430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x v="1431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x v="1432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x v="1433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x v="1434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x v="1435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x v="1436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x v="1437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x v="1438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x v="1439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x v="1440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x v="1441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x v="1442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x v="1443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x v="1444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x v="1445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x v="1446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x v="1447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x v="1448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x v="1449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x v="1450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x v="1451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x v="1452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x v="1453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x v="1454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x v="1455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x v="1456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x v="1457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x v="1458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x v="1459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x v="1460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x v="1461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x v="1462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x v="1463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x v="1464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x v="1465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x v="1466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x v="1467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x v="1468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x v="1469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x v="1470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x v="1471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x v="1472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x v="1473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x v="1474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x v="1475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x v="1476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x v="1477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x v="1478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x v="1479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x v="1480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x v="1481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x v="1482"/>
    <x v="13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x v="1483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x v="1484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x v="1485"/>
    <x v="3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x v="1486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x v="1487"/>
    <x v="1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x v="1488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x v="1489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x v="1490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x v="1491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x v="1492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x v="1493"/>
    <x v="13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x v="1494"/>
    <x v="15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x v="1495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x v="1496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x v="1497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x v="1498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x v="1499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x v="1500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x v="1501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x v="1502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x v="1503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x v="1504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x v="1505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x v="1506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x v="1507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x v="1508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x v="1509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x v="1510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x v="1511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x v="1512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x v="1513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x v="1514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x v="1515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x v="1516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x v="1517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x v="1518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x v="1519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x v="1520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x v="1521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x v="1522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x v="1523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x v="1524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x v="1525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x v="1526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x v="1527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x v="1528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x v="1529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x v="1530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x v="1531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x v="1532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x v="1533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x v="1534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x v="1535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x v="1536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x v="1537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x v="1538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x v="1539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x v="1540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x v="1541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x v="1542"/>
    <x v="28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x v="1543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x v="1544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x v="1545"/>
    <x v="269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x v="1546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x v="1547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x v="1548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x v="1549"/>
    <x v="8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x v="1550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x v="1551"/>
    <x v="12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x v="1552"/>
    <x v="22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x v="1553"/>
    <x v="47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x v="1554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x v="1555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x v="1556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x v="1557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x v="1558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x v="1559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x v="1560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x v="1561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x v="1562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x v="1563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x v="1564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x v="1565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x v="1566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x v="1567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x v="1568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x v="1569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x v="1570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x v="1571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x v="1572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x v="1573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x v="1574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x v="1575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x v="1576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x v="1577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x v="1578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x v="1579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x v="1580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x v="1581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x v="1582"/>
    <x v="38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x v="1583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x v="1584"/>
    <x v="15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x v="1585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x v="1586"/>
    <x v="274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x v="1587"/>
    <x v="38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x v="1588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x v="1589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x v="1590"/>
    <x v="251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x v="1591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x v="1592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x v="1593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x v="1594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x v="1595"/>
    <x v="36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x v="1596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x v="1597"/>
    <x v="2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x v="1598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x v="1599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x v="1600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x v="1601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x v="1602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x v="1603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x v="1604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x v="1605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x v="1606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x v="1607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x v="1608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x v="1609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x v="1610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x v="1611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x v="1612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x v="1613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x v="1614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x v="1615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x v="1616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x v="1617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x v="1618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x v="1619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x v="1620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x v="1621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x v="1622"/>
    <x v="28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x v="1623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x v="1624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x v="1625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x v="1626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x v="1627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x v="1628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x v="1629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x v="1630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x v="1631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x v="1632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x v="1633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x v="1634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x v="1635"/>
    <x v="2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x v="1636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x v="1637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x v="1638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x v="1639"/>
    <x v="3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x v="1640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x v="1641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x v="1642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x v="1643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x v="1644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x v="1645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x v="1646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x v="1647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x v="1648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x v="1649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x v="1650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x v="1651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x v="1652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x v="1653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x v="1654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x v="1655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x v="1656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x v="1657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x v="1658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x v="1659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x v="1660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x v="1661"/>
    <x v="28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x v="1662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x v="1663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x v="1664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x v="1665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x v="1666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x v="1667"/>
    <x v="13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x v="1668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x v="1669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x v="1670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x v="1671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x v="1672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x v="1673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x v="1674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x v="1675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x v="1676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x v="1677"/>
    <x v="13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x v="1678"/>
    <x v="28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x v="1679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x v="1680"/>
    <x v="12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x v="1681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x v="1682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x v="1683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x v="1684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x v="1685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x v="1686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x v="1687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x v="1688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x v="1689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x v="1690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x v="1691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x v="1692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x v="1693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x v="1694"/>
    <x v="82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x v="1695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x v="1696"/>
    <x v="152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x v="1697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x v="1698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x v="1699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x v="1700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x v="1701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x v="1702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x v="1703"/>
    <x v="13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x v="1704"/>
    <x v="62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x v="1705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x v="1706"/>
    <x v="39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x v="1707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x v="1708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x v="1709"/>
    <x v="3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x v="1710"/>
    <x v="1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x v="1711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x v="1712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x v="1713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x v="1714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x v="1715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x v="1716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x v="1717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x v="1718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x v="1719"/>
    <x v="1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x v="1720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x v="1721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x v="1722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x v="1723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x v="172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x v="1725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x v="1726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x v="1727"/>
    <x v="3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x v="1728"/>
    <x v="9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x v="1729"/>
    <x v="28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x v="1730"/>
    <x v="23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x v="1731"/>
    <x v="3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x v="1732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x v="1733"/>
    <x v="28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x v="1734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x v="1735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x v="1736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x v="1737"/>
    <x v="28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x v="1738"/>
    <x v="9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x v="1739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x v="1740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x v="1741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x v="1742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x v="1743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x v="1744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x v="1745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x v="1746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x v="1747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x v="1748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x v="1749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x v="1750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x v="1751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x v="1752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x v="1753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x v="1754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x v="1755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x v="1756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x v="1757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x v="1758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x v="1759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x v="1760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x v="1761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x v="1762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x v="1763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x v="1764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x v="1765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x v="1766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x v="1767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x v="1768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x v="1769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x v="1770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x v="1771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x v="1772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x v="1773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x v="1774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x v="1775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x v="1776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x v="1777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x v="1778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x v="1779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x v="1780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x v="1781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x v="1782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x v="1783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x v="1784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x v="1785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x v="1786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x v="1787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x v="1788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x v="1789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x v="1790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x v="1791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x v="1792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x v="1793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x v="1794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x v="1795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x v="1796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x v="1797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x v="1798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x v="1799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x v="1800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x v="1801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x v="1802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x v="1803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x v="1804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x v="1805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x v="1806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x v="1807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x v="1808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x v="1809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x v="1810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x v="1811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x v="1812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x v="1813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x v="1814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x v="1815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x v="1816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x v="1817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x v="1818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x v="1819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x v="1820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x v="1821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x v="1822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x v="1823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x v="1824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x v="1825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x v="1826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x v="1827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x v="1828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x v="1829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x v="1830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x v="1831"/>
    <x v="44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x v="1832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x v="1833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x v="1834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x v="1835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x v="1836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x v="1837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x v="1838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x v="1839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x v="1840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x v="1841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x v="1842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x v="1843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x v="1844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x v="1845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x v="1846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x v="1847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x v="1848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x v="1849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x v="1850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x v="1851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x v="1852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x v="1853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x v="1854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x v="1855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x v="1856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x v="1857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x v="1858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x v="1859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x v="1860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x v="1861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x v="1862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x v="1863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x v="1864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x v="1865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x v="1866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x v="1867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x v="1868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x v="1869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x v="1870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x v="1871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x v="1872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x v="1873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x v="1874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x v="1875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x v="1876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x v="1877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x v="1878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x v="1879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x v="1880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x v="1881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x v="1882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x v="1883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x v="1884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x v="1885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x v="1886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x v="1887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x v="1888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x v="1889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x v="1890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x v="1891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x v="1892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x v="1893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x v="1894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x v="1895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x v="1896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x v="1897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x v="1898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x v="1899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x v="1900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x v="1901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x v="1902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x v="1903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x v="1904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x v="1905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x v="1906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x v="1907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x v="1908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x v="1909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x v="1910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x v="1911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x v="1912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x v="1913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x v="1914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x v="1915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x v="1916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x v="1917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x v="1918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x v="1919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x v="1920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x v="1921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x v="1922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x v="1923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x v="1924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x v="1925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x v="1926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x v="1927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x v="1928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x v="1929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x v="1930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x v="1931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x v="1932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x v="1933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x v="1934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x v="1935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x v="1936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x v="1937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x v="1938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x v="1939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x v="1940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x v="1941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x v="1942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x v="1943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x v="1944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x v="1945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x v="1946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x v="1947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x v="1948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x v="1949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x v="1950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x v="1951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x v="1952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x v="1953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x v="1954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x v="1955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x v="1956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x v="1957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x v="1958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x v="1959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x v="1960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x v="1961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x v="1962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x v="1963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x v="1964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x v="1965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x v="1966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x v="1967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x v="1968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x v="1969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x v="1970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x v="1971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x v="1972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x v="1973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x v="1974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x v="1975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x v="1976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x v="1977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x v="1978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x v="1979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x v="1980"/>
    <x v="237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x v="1981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x v="1982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x v="1983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x v="1984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x v="1985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x v="1986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x v="1987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x v="1988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x v="1989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x v="1990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x v="1991"/>
    <x v="13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x v="1992"/>
    <x v="5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x v="1993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x v="1994"/>
    <x v="309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x v="1995"/>
    <x v="115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x v="1996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x v="1997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x v="1998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x v="1999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x v="2000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x v="2001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x v="2002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x v="2003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x v="2004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x v="2005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x v="2006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x v="2007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x v="2008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x v="2009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x v="2010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x v="2011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x v="2012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x v="2013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x v="2014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x v="2015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x v="2016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x v="2017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x v="2018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x v="2019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x v="2020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x v="2021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x v="2022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x v="2023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x v="2024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x v="2025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x v="2026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x v="2027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x v="2028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x v="2029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x v="2030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x v="2031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x v="2032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x v="2033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x v="2034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x v="2035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x v="2036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x v="2037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x v="2038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x v="2039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x v="2040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x v="2041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x v="2042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x v="2043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x v="2044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x v="2045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x v="2046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x v="2047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x v="2048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x v="2049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x v="2050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x v="2051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x v="2052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x v="2053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x v="2054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x v="2055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x v="2056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x v="2057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x v="2058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x v="2059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x v="2060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x v="2061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x v="2062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x v="2063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x v="2064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x v="2065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x v="2066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x v="2067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x v="2068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x v="2069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x v="2070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x v="2071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x v="2072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x v="2073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x v="2074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x v="2075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x v="2076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x v="2077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x v="2078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x v="2079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x v="2080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x v="2081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x v="2082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x v="2083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x v="2084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x v="2085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x v="2086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x v="2087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x v="2088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x v="2089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x v="2090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x v="2091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x v="2092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x v="2093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x v="2094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x v="2095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x v="2096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x v="2097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x v="2098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x v="2099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x v="2100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x v="2101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x v="2102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x v="2103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x v="2104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x v="2105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x v="2106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x v="2107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x v="2108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x v="2109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x v="2110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x v="2111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x v="2112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x v="2113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x v="2114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x v="2115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x v="2116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x v="2117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x v="2118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x v="2119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x v="2120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x v="2121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x v="2122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x v="2123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x v="2124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x v="2125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x v="2126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x v="2127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x v="2128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x v="2129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x v="2130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x v="2131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x v="2132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x v="2133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x v="2134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x v="2135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x v="2136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x v="2137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x v="2138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x v="2139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x v="2140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x v="2141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x v="2142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x v="2143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x v="2144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x v="2145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x v="2146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x v="2147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x v="2148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x v="2149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x v="2150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x v="2151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x v="2152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x v="2153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x v="2154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x v="2155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x v="2156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x v="2157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x v="2158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x v="2159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x v="2160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x v="2161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x v="2162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x v="2163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x v="2164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x v="2165"/>
    <x v="325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x v="2166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x v="2167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x v="2168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x v="2169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x v="2170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x v="2171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x v="2172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x v="2173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x v="2174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x v="2175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x v="2176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x v="2177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x v="2178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x v="2179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x v="2180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x v="2181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x v="2182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x v="2183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x v="2184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x v="2185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x v="2186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x v="2187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x v="2188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x v="2189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x v="2190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x v="2191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x v="2192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x v="2193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x v="2194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x v="2195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x v="2196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x v="2197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x v="2198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x v="2199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x v="2200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x v="2201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x v="2202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x v="2203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x v="2204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x v="2205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x v="2206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x v="2207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x v="2208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x v="2209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x v="2210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x v="2211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x v="2212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x v="2213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x v="2214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x v="2215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x v="2216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x v="2217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x v="2218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x v="2219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x v="2220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x v="2221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x v="2222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x v="2223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x v="2224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x v="2225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x v="2226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x v="2227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x v="2228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x v="2229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x v="2230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x v="2231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x v="2232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x v="2233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x v="2234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x v="2235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x v="2236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x v="2237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x v="2238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x v="2239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x v="2240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x v="2241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x v="2242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x v="2243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x v="2244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x v="2245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x v="2246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x v="2247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x v="2248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x v="2249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x v="2250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x v="2251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x v="2252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x v="2253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x v="2254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x v="2255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x v="2256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x v="2257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x v="2258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x v="2259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x v="2260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x v="2261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x v="2262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x v="2263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x v="2264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x v="2265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x v="2266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x v="2267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x v="2268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x v="2269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x v="2270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x v="2271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x v="2272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x v="2273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x v="2274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x v="2275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x v="2276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x v="2277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x v="2278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x v="2279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x v="2280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x v="2281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x v="2282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x v="2283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x v="2284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x v="2285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x v="2286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x v="2287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x v="2288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x v="2289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x v="2290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x v="2291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x v="2292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x v="2293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x v="2294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x v="2295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x v="2296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x v="2297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x v="2298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x v="2299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x v="2300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x v="2301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x v="2302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x v="2303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x v="2304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x v="2305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x v="2306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x v="2307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x v="2308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x v="2309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x v="2310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x v="2311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x v="2312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x v="2313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x v="2314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x v="2315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x v="2316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x v="2317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x v="2318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x v="2319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x v="2320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x v="2321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x v="2322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x v="2323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x v="2324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x v="2325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x v="2326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x v="2327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x v="2328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x v="2329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x v="2330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x v="2331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x v="2332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x v="2333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x v="2334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x v="2335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x v="2336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x v="2337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x v="2338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x v="2339"/>
    <x v="1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x v="2340"/>
    <x v="62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x v="2341"/>
    <x v="3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x v="2342"/>
    <x v="28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x v="2343"/>
    <x v="9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x v="2344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x v="2345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x v="2346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x v="2347"/>
    <x v="34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x v="2348"/>
    <x v="63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x v="2349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x v="2350"/>
    <x v="13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x v="2351"/>
    <x v="28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x v="2352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x v="2353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x v="2354"/>
    <x v="3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x v="2355"/>
    <x v="1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x v="2356"/>
    <x v="15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x v="2357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x v="2358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x v="2359"/>
    <x v="48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x v="2360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x v="2361"/>
    <x v="164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x v="2362"/>
    <x v="342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x v="2363"/>
    <x v="28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x v="2364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x v="2365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x v="2366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x v="2367"/>
    <x v="31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x v="2368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x v="2369"/>
    <x v="13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x v="2370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x v="2371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x v="2372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x v="2373"/>
    <x v="3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x v="2374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x v="2375"/>
    <x v="3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x v="2376"/>
    <x v="74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x v="2377"/>
    <x v="11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x v="2378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x v="2379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x v="2380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x v="2381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x v="2382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x v="2383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x v="2384"/>
    <x v="11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x v="2385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x v="2386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x v="2387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x v="2388"/>
    <x v="345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x v="2389"/>
    <x v="22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x v="2390"/>
    <x v="285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x v="2391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x v="2392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x v="2393"/>
    <x v="287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x v="2394"/>
    <x v="1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x v="2395"/>
    <x v="346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x v="2396"/>
    <x v="23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x v="2397"/>
    <x v="93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x v="2398"/>
    <x v="63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x v="2399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x v="2400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x v="2401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x v="2402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x v="2403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x v="2404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x v="2405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x v="2406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x v="2407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x v="2408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x v="2409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x v="2410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x v="2411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x v="2412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x v="2413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x v="2414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x v="2415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x v="2416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x v="2417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x v="2418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x v="2419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x v="2420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x v="2421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x v="2422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x v="2423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x v="2424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x v="2425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x v="2426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x v="2427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x v="2428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x v="2429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x v="2430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x v="2431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x v="2432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x v="2433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x v="2434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x v="2435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x v="2436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x v="2437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x v="2438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x v="2439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x v="2440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x v="2441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x v="2442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x v="2443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x v="2444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x v="2445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x v="2446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x v="2447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x v="2448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x v="2449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x v="2450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x v="2451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x v="2452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x v="2453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x v="2454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x v="2455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x v="2456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x v="2457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x v="2458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x v="2459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x v="2460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x v="2461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x v="2462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x v="2463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x v="2464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x v="2465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x v="2466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x v="2467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x v="2468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x v="2469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x v="2470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x v="2471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x v="2472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x v="2473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x v="2474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x v="2475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x v="2476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x v="2477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x v="2478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x v="2479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x v="2480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x v="2481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x v="2482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x v="2483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x v="2484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x v="2485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x v="2486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x v="2487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x v="2488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x v="2489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x v="2490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x v="2491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x v="2492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x v="2493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x v="2494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x v="2495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x v="2496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x v="2497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x v="2498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x v="2499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x v="2500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x v="2501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x v="2502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x v="2503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x v="2504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x v="2505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x v="2506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x v="2507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x v="2508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x v="2509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x v="2510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x v="2511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x v="2512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x v="2513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x v="2514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x v="2515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x v="2516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x v="2517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x v="2518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x v="2519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x v="2520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x v="2521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x v="2522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x v="2523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x v="2524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x v="2525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x v="2526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x v="2527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x v="2528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x v="2529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x v="2530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x v="2531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x v="2532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x v="2533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x v="2534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x v="2535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x v="2536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x v="2537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x v="2538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x v="25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x v="2540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x v="2541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x v="2542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x v="2543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x v="254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x v="2545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x v="2546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x v="2547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x v="2548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x v="2549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x v="2550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x v="2551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x v="2552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x v="2553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x v="2554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x v="2555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x v="2556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x v="2557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x v="2558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x v="2559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x v="2560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x v="2561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x v="2562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x v="2563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x v="2564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x v="2565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x v="2566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x v="2567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x v="2568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x v="2569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x v="2570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x v="2571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x v="2572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x v="2573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x v="2574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x v="2575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x v="2576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x v="2577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x v="2578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x v="2579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x v="2580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x v="2581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x v="2582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x v="2583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x v="2584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x v="2585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x v="2586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x v="2587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x v="2588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x v="2589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x v="2590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x v="2591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x v="2592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x v="2593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x v="2594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x v="2595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x v="2596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x v="2597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x v="2598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x v="2599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x v="2600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x v="2601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x v="2602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x v="2603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x v="2604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x v="2605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x v="2606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x v="2607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x v="2608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x v="2609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x v="2610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x v="2611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x v="2612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x v="2613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x v="2614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x v="2615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x v="2616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x v="2617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x v="2618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x v="2619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x v="2620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x v="2621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x v="2622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x v="2623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x v="2624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x v="2625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x v="2626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x v="2627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x v="2628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x v="2629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x v="2630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x v="2631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x v="2632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x v="2633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x v="2634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x v="2635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x v="2636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x v="2637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x v="2638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x v="2639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x v="2640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x v="2641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x v="2642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x v="2643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x v="2644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x v="2645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x v="2646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x v="2647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x v="2648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x v="2649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x v="2650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x v="2651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x v="2652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x v="2653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x v="2654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x v="2655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x v="2656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x v="2657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x v="2658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x v="2659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x v="2660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x v="2661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x v="2662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x v="2663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x v="2664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x v="2665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x v="2666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x v="2667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x v="2668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x v="2669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x v="2670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x v="2671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x v="2672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x v="2673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x v="2674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x v="2675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x v="2676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x v="2677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x v="2678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x v="2679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x v="2680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x v="2681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x v="2682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x v="2683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x v="2684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x v="2685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x v="2686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x v="2687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x v="2688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x v="2689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x v="2690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x v="2691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x v="2692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x v="2693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x v="2694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x v="2695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x v="2696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x v="2697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x v="2698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x v="2699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x v="2700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x v="2701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x v="2702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x v="2703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x v="2704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x v="2705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x v="2706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x v="2707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x v="2708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x v="2709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x v="2710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x v="2711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x v="2712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x v="2713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x v="2714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x v="2715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x v="2716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x v="2717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x v="2718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x v="2719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x v="2720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x v="2721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x v="2722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x v="2723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x v="2724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x v="2725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x v="2726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x v="2727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x v="2728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x v="2729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x v="2730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x v="2731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x v="2732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x v="2733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x v="2734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x v="2735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x v="2736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x v="2737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x v="2738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x v="2739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x v="2740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x v="2741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x v="2742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x v="2743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x v="2744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x v="2745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x v="2746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x v="2747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x v="2748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x v="2749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x v="2750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x v="2751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x v="2752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x v="2753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x v="2754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x v="2755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x v="2756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x v="2757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x v="2758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x v="2759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x v="2760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x v="2761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x v="2762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x v="2763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x v="2764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x v="2765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x v="2766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x v="2767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x v="2768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x v="2769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x v="2770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x v="2771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x v="2772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x v="2773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x v="2774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x v="2775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x v="2776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x v="2777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x v="2778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x v="2779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x v="2780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x v="2781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x v="2782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x v="2783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x v="2784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x v="2785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x v="2786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x v="2787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x v="2788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x v="2789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x v="2790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x v="2791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x v="2792"/>
    <x v="45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x v="2793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x v="2794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x v="2795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x v="2796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x v="2797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x v="2798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x v="2799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x v="2800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x v="2801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x v="2802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x v="2803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x v="2804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x v="2805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x v="2806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x v="2807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x v="2808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x v="2809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x v="2810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x v="2811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x v="2812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x v="2813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x v="2814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x v="2815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x v="2816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x v="2817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x v="2818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x v="2819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x v="2820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x v="2821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x v="2822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x v="2823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x v="2824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x v="2825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x v="2826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x v="2827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x v="2828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x v="2829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x v="2830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x v="2831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x v="2832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x v="2833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x v="2834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x v="2835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x v="2836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x v="2837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x v="2838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x v="2839"/>
    <x v="28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x v="2840"/>
    <x v="15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x v="2841"/>
    <x v="38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x v="2842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x v="2843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x v="2844"/>
    <x v="6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x v="2845"/>
    <x v="13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x v="2846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x v="2847"/>
    <x v="2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x v="2848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x v="2849"/>
    <x v="37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x v="2850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x v="2851"/>
    <x v="196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x v="2852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x v="2853"/>
    <x v="2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x v="2854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x v="2855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x v="2856"/>
    <x v="28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x v="2857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x v="2858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x v="2859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x v="2860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x v="2861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x v="2862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x v="2863"/>
    <x v="374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x v="2864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x v="2865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x v="2866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x v="2867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x v="2868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x v="2869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x v="2870"/>
    <x v="9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x v="2871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x v="2872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x v="2873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x v="2874"/>
    <x v="6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x v="2875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x v="2876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x v="2877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x v="2878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x v="2879"/>
    <x v="62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x v="2880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x v="2881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x v="2882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x v="2883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x v="2884"/>
    <x v="48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x v="2885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x v="2886"/>
    <x v="11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x v="2887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x v="2888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x v="2889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x v="2890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x v="2891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x v="2892"/>
    <x v="63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x v="2893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x v="2894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x v="2895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x v="2896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x v="2897"/>
    <x v="3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x v="2898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x v="2899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x v="2900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x v="2901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x v="2902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x v="2903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x v="2904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x v="2905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x v="2906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x v="2907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x v="2908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x v="2909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x v="2910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x v="2911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x v="2912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x v="2913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x v="2914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x v="2915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x v="2916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x v="2917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x v="2918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x v="2919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x v="2920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x v="2921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x v="2922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x v="2923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x v="2924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x v="2925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x v="2926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x v="2927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x v="2928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x v="2929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x v="2930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x v="2931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x v="2932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x v="2933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x v="2934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x v="2935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x v="2936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x v="2937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x v="2938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x v="2939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x v="2940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x v="2941"/>
    <x v="9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x v="2942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x v="2943"/>
    <x v="63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x v="2944"/>
    <x v="13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x v="2945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x v="2946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x v="2947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x v="2948"/>
    <x v="38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x v="2949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x v="2950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x v="2951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x v="2952"/>
    <x v="36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x v="2953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x v="2954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x v="2955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x v="2956"/>
    <x v="58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x v="2957"/>
    <x v="3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x v="2958"/>
    <x v="381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x v="2959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x v="2960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x v="2961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x v="2962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x v="2963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x v="2964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x v="2965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x v="2966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x v="2967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x v="2968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x v="2969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x v="2970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x v="2971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x v="2972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x v="2973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x v="2974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x v="2975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x v="2976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x v="2977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x v="2978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x v="2979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x v="2980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x v="2981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x v="2982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x v="2983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x v="2984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x v="2985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x v="2986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x v="2987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x v="2988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x v="2989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x v="2990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x v="2991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x v="2992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x v="2993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x v="2994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x v="2995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x v="2996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x v="2997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x v="2998"/>
    <x v="2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x v="2999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x v="3000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x v="3001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x v="3002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x v="3003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x v="3004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x v="3005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x v="3006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x v="3007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x v="3008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x v="3009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x v="3010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x v="3011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x v="3012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x v="3013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x v="3014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x v="3015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x v="3016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x v="3017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x v="3018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x v="3019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x v="3020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x v="3021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x v="3022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x v="3023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x v="3024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x v="3025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x v="3026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x v="3027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x v="3028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x v="3029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x v="3030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x v="3031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x v="3032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x v="3033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x v="3034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x v="3035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x v="3036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x v="3037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x v="3038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x v="3039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x v="3040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x v="3041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x v="3042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x v="3043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x v="3044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x v="3045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x v="3046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x v="3047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x v="3048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x v="3049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x v="3050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x v="3051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x v="3052"/>
    <x v="43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x v="3053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x v="3054"/>
    <x v="31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x v="3055"/>
    <x v="63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x v="3056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x v="3057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x v="3058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x v="3059"/>
    <x v="8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x v="3060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x v="3061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x v="3062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x v="3063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x v="3064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x v="3065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x v="3066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x v="3067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x v="3068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x v="3069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x v="3070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x v="3071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x v="3072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x v="3073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x v="3074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x v="3075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x v="3076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x v="3077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x v="3078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x v="3079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x v="3080"/>
    <x v="7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x v="3081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x v="3082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x v="3083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x v="3084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x v="3085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x v="3086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x v="3087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x v="3088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x v="3089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x v="3090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x v="3091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x v="3092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x v="3093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x v="3094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x v="3095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x v="3096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x v="3097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x v="3098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x v="3099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x v="3100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x v="3101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x v="3102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x v="3103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x v="3104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x v="3105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x v="3106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x v="3107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x v="3108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x v="3109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x v="3110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x v="3111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x v="3112"/>
    <x v="96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x v="3113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x v="3114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x v="3115"/>
    <x v="28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x v="3116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x v="3117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x v="3118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x v="3119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x v="3120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x v="3121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x v="3122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x v="3123"/>
    <x v="86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x v="3124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x v="3125"/>
    <x v="57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x v="3126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x v="3127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x v="3128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x v="3129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x v="3130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x v="3131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x v="3132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x v="3133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x v="3134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x v="3135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x v="3136"/>
    <x v="48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x v="3137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x v="3138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x v="3139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x v="3140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x v="3141"/>
    <x v="176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x v="3142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x v="3143"/>
    <x v="31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x v="3144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x v="3145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x v="3146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x v="3147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x v="3148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x v="3149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x v="3150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x v="3151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x v="3152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x v="3153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x v="3154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x v="3155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x v="3156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x v="3157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x v="3158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x v="3159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x v="3160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x v="3161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x v="3162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x v="3163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x v="3164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x v="3165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x v="3166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x v="3167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x v="3168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x v="3169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x v="3170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x v="3171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x v="3172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x v="3173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x v="3174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x v="3175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x v="3176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x v="3177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x v="3178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x v="3179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x v="3180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x v="3181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x v="3182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x v="3183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x v="3184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x v="3185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x v="3186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x v="3187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x v="3188"/>
    <x v="23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x v="3189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x v="3190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x v="3191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x v="3192"/>
    <x v="34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x v="3193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x v="3194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x v="3195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x v="3196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x v="3197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x v="3198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x v="3199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x v="3200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x v="3201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x v="3202"/>
    <x v="2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x v="3203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x v="3204"/>
    <x v="1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x v="3205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x v="3206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x v="3207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x v="3208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x v="3209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x v="3210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x v="3211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x v="3212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x v="3213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x v="3214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x v="3215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x v="3216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x v="3217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x v="3218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x v="3219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x v="3220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x v="3221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x v="3222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x v="3223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x v="3224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x v="3225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x v="3226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x v="3227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x v="3228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x v="3229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x v="3230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x v="3231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x v="3232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x v="3233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x v="3234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x v="3235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x v="3236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x v="3237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x v="3238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x v="3239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x v="3240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x v="3241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x v="3242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x v="3243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x v="3244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x v="3245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x v="3246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x v="3247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x v="3248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x v="3249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x v="3250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x v="3251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x v="3252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x v="3253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x v="3254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x v="3255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x v="3256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x v="3257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x v="3258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x v="3259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x v="3260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x v="3261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x v="3262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x v="3263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x v="3264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x v="3265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x v="3266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x v="3267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x v="3268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x v="3269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x v="3270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x v="3271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x v="3272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x v="3273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x v="3274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x v="3275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x v="3276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x v="3277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x v="3278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x v="3279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x v="3280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x v="3281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x v="3282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x v="3283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x v="3284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x v="3285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x v="3286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x v="3287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x v="3288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x v="3289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x v="3290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x v="3291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x v="3292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x v="3293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x v="3294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x v="3295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x v="3296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x v="3297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x v="3298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x v="3299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x v="3300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x v="3301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x v="3302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x v="3303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x v="3304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x v="3305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x v="3306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x v="3307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x v="3308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x v="3309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x v="3310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x v="3311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x v="3312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x v="3313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x v="3314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x v="3315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x v="3316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x v="3317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x v="3318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x v="3319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x v="3320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x v="3321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x v="3322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x v="3323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x v="3324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x v="3325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x v="3326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x v="3327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x v="3328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x v="3329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x v="3330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x v="3331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x v="3332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x v="3333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x v="3334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x v="3335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x v="3336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x v="3337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x v="3338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x v="3339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x v="3340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x v="3341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x v="3342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x v="3343"/>
    <x v="2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x v="3344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x v="3345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x v="3346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x v="3347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x v="3348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x v="3349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x v="3350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x v="3351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x v="3352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x v="3353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x v="3354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x v="3355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x v="3356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x v="3357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x v="3358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x v="3359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x v="3360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x v="3361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x v="3362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x v="3363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x v="3364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x v="3365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x v="3366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x v="3367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x v="3368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x v="3369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x v="3370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x v="3371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x v="3372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x v="3373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x v="3374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x v="3375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x v="3376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x v="3377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x v="3378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x v="3379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x v="3380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x v="3381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x v="3382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x v="3383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x v="3384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x v="3385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x v="3386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x v="3387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x v="3388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x v="3389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x v="3390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x v="3391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x v="3392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x v="3393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x v="3394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x v="3395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x v="3396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x v="3397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x v="3398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x v="3399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x v="3400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x v="3401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x v="3402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x v="3403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x v="3404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x v="3405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x v="3406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x v="3407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x v="3408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x v="3409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x v="3410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x v="3411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x v="3412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x v="3413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x v="3414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x v="3415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x v="3416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x v="3417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x v="3418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x v="3419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x v="3420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x v="3421"/>
    <x v="49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x v="3422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x v="3423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x v="3424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x v="3425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x v="3426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x v="3427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x v="3428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x v="3429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x v="3430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x v="3431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x v="3432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x v="3433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x v="3434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x v="3435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x v="3436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x v="3437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x v="3438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x v="3439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x v="3440"/>
    <x v="49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x v="3441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x v="3442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x v="3443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x v="3444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x v="3445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x v="3446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x v="3447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x v="3448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x v="3449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x v="3450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x v="3451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x v="3452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x v="3453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x v="3454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x v="3455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x v="3456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x v="3457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x v="3458"/>
    <x v="2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x v="3459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x v="3460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x v="3461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x v="3462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x v="3463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x v="3464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x v="3465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x v="3466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x v="3467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x v="3468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x v="3469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x v="3470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x v="3471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x v="3472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x v="3473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x v="3474"/>
    <x v="43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x v="3475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x v="3476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x v="3477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x v="3478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x v="3479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x v="3480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x v="3481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x v="3482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x v="3483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x v="3484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x v="348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x v="3486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x v="3487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x v="3488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x v="3489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x v="3490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x v="3491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x v="3492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x v="3493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x v="3494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x v="3495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x v="3496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x v="3497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x v="3498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x v="3499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x v="3500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x v="3501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x v="3502"/>
    <x v="28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x v="3503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x v="3504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x v="3505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x v="3506"/>
    <x v="213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x v="3507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x v="3508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x v="3509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x v="3510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x v="3511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x v="3512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x v="3513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x v="3514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x v="3515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x v="3516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x v="3517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x v="3518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x v="3519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x v="3520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x v="3521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x v="3522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x v="3523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x v="3524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x v="3525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x v="3526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x v="3527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x v="3528"/>
    <x v="181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x v="3529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x v="3530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x v="3531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x v="3532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x v="3533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x v="3534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x v="3535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x v="3536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x v="3537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x v="3538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x v="3539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x v="3540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x v="3541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x v="3542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x v="3543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x v="3544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x v="3545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x v="3546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x v="3547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x v="3548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x v="3549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x v="3550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x v="3551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x v="3552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x v="3553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x v="3554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x v="3555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x v="3556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x v="3557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x v="3558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x v="3559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x v="3560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x v="3561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x v="3562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x v="3563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x v="3564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x v="3565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x v="3566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x v="3567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x v="3568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x v="3569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x v="3570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x v="3571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x v="3572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x v="3573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x v="3574"/>
    <x v="213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x v="3575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x v="3576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x v="3577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x v="3578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x v="3579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x v="3580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x v="3581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x v="3582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x v="3583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x v="3584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x v="3585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x v="3586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x v="3587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x v="3588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x v="3589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x v="3590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x v="3591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x v="3592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x v="3593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x v="3594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x v="3595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x v="3596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x v="3597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x v="3598"/>
    <x v="185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x v="3599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x v="3600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x v="3601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x v="3602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x v="3603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x v="3604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x v="3605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x v="3606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x v="3607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x v="3608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x v="3609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x v="3610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x v="3611"/>
    <x v="21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x v="3612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x v="3613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x v="3614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x v="3615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x v="3616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x v="3617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x v="3618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x v="3619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x v="3620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x v="3621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x v="3622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x v="3623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x v="3624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x v="3625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x v="3626"/>
    <x v="57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x v="3627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x v="3628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x v="3629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x v="3630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x v="3631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x v="3632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x v="3633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x v="3634"/>
    <x v="6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x v="3635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x v="3636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x v="3637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x v="3638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x v="3639"/>
    <x v="9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x v="3640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x v="3641"/>
    <x v="31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x v="3642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x v="3643"/>
    <x v="28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x v="3644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x v="3645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x v="3646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x v="3647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x v="3648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x v="3649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x v="3650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x v="3651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x v="3652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x v="3653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x v="3654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x v="3655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x v="3656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x v="3657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x v="3658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x v="3659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x v="3660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x v="3661"/>
    <x v="419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x v="3662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x v="3663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x v="3664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x v="3665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x v="3666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x v="3667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x v="3668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x v="3669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x v="3670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x v="3671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x v="3672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x v="3673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x v="3674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x v="3675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x v="3676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x v="3677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x v="3678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x v="3679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x v="3680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x v="3681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x v="3682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x v="3683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x v="3684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x v="3685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x v="3686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x v="3687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x v="3688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x v="3689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x v="3690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x v="3691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x v="3692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x v="3693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x v="3694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x v="3695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x v="3696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x v="3697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x v="3698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x v="3699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x v="3700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x v="3701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x v="3702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x v="3703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x v="3704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x v="3705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x v="3706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x v="3707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x v="3708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x v="3709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x v="3710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x v="3711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x v="3712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x v="3713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x v="3714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x v="3715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x v="3716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x v="3717"/>
    <x v="48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x v="3718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x v="3719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x v="3720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x v="3721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x v="3722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x v="3723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x v="3724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x v="3725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x v="3726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x v="3727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x v="3728"/>
    <x v="28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x v="3729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x v="3730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x v="3731"/>
    <x v="15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x v="3732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x v="3733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x v="3734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x v="3735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x v="3736"/>
    <x v="15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x v="3737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x v="3738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x v="3739"/>
    <x v="22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x v="3740"/>
    <x v="1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x v="3741"/>
    <x v="41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x v="3742"/>
    <x v="38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x v="3743"/>
    <x v="213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x v="3744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x v="3745"/>
    <x v="3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x v="3746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x v="3747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x v="3748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x v="3749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x v="3750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x v="3751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x v="3752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x v="3753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x v="3754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x v="3755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x v="3756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x v="3757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x v="3758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x v="3759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x v="3760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x v="3761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x v="3762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x v="3763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x v="3764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x v="3765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x v="3766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x v="3767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x v="3768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x v="3769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x v="3770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x v="3771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x v="3772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x v="3773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x v="3774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x v="3775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x v="3776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x v="3777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x v="3778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x v="3779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x v="3780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x v="3781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x v="3782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x v="3783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x v="3784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x v="3785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x v="3786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x v="3787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x v="3788"/>
    <x v="36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x v="3789"/>
    <x v="15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x v="3790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x v="3791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x v="3792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x v="3793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x v="3794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x v="3795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x v="3796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x v="3797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x v="3798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x v="3799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x v="3800"/>
    <x v="9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x v="3801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x v="3802"/>
    <x v="6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x v="3803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x v="3804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x v="3805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x v="3806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x v="3807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x v="3808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x v="3809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x v="3810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x v="3811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x v="3812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x v="3813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x v="3814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x v="3815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x v="3816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x v="3705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x v="3817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x v="3818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x v="3819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x v="3820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x v="3821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x v="3822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x v="3823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x v="3824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x v="3825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x v="3826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x v="3827"/>
    <x v="213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x v="3828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x v="3829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x v="3830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x v="3831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x v="3832"/>
    <x v="48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x v="3833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x v="3834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x v="3835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x v="3836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x v="3837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x v="3838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x v="3839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x v="3840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x v="3841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x v="3842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x v="3843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x v="3844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x v="3845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x v="3846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x v="3847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x v="3848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x v="3849"/>
    <x v="3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x v="3850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x v="3851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x v="3852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x v="3853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x v="3854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x v="3855"/>
    <x v="2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x v="3856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x v="3857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x v="3858"/>
    <x v="13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x v="3859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x v="3860"/>
    <x v="12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x v="3861"/>
    <x v="1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x v="3862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x v="3863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x v="3864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x v="3865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x v="3866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x v="3867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x v="3868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x v="3869"/>
    <x v="36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x v="3870"/>
    <x v="62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x v="3871"/>
    <x v="4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x v="3872"/>
    <x v="11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x v="3873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x v="3874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x v="3875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x v="3876"/>
    <x v="36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x v="3877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x v="3878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x v="3879"/>
    <x v="11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x v="3880"/>
    <x v="36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x v="3881"/>
    <x v="3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x v="3882"/>
    <x v="427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x v="3883"/>
    <x v="3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x v="3884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x v="3885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x v="3886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x v="3887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x v="3888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x v="3889"/>
    <x v="28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x v="3890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x v="3891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x v="3892"/>
    <x v="28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x v="3893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x v="3894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x v="3895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x v="3896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x v="3897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x v="3898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x v="3899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x v="3900"/>
    <x v="15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x v="3901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x v="3902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x v="3903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x v="3904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x v="3905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x v="3906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x v="3907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x v="3908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x v="3909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x v="3910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x v="3911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x v="3912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x v="3913"/>
    <x v="13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x v="3914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x v="3915"/>
    <x v="127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x v="3916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x v="3917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x v="3918"/>
    <x v="9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x v="3919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x v="3920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x v="3921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x v="3922"/>
    <x v="325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x v="3923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x v="3924"/>
    <x v="3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x v="3925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x v="3926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x v="3927"/>
    <x v="3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x v="3928"/>
    <x v="6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x v="3929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x v="3930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x v="3931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x v="3932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x v="3933"/>
    <x v="22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x v="3934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x v="3935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x v="3936"/>
    <x v="1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x v="3937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x v="3938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x v="3939"/>
    <x v="38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x v="3940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x v="3941"/>
    <x v="1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x v="3942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x v="3943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x v="3944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x v="3945"/>
    <x v="11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x v="3946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x v="3947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x v="2849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x v="3948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x v="3949"/>
    <x v="43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x v="3950"/>
    <x v="31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x v="3951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x v="3952"/>
    <x v="62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x v="3953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x v="3954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x v="3955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x v="3956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x v="3957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x v="3958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x v="3959"/>
    <x v="3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x v="3960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x v="3961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x v="3962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x v="3963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x v="3964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x v="3965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x v="3966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x v="3967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x v="3968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x v="3969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x v="3970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x v="3971"/>
    <x v="432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x v="3972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x v="3973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x v="3974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x v="397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x v="3976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x v="3357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x v="3977"/>
    <x v="16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x v="3978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x v="3979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x v="3980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x v="3981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x v="3982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x v="3983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x v="3984"/>
    <x v="9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x v="3985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x v="3986"/>
    <x v="2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x v="3987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x v="3988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x v="3989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x v="3990"/>
    <x v="48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x v="3991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x v="3992"/>
    <x v="9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x v="3993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x v="3994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x v="3995"/>
    <x v="6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x v="3996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x v="3997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x v="3960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x v="3998"/>
    <x v="2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x v="3999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x v="4000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x v="4001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x v="4002"/>
    <x v="28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x v="4003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x v="4004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x v="4005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x v="4006"/>
    <x v="43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x v="4007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x v="4008"/>
    <x v="7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x v="4009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x v="4010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x v="4011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x v="4012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x v="4013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x v="4014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x v="4015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x v="4016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x v="4017"/>
    <x v="39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x v="4018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x v="4019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x v="4020"/>
    <x v="23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x v="4021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x v="4022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x v="4023"/>
    <x v="22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x v="4024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x v="4025"/>
    <x v="1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x v="4026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x v="4027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x v="4028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x v="4029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x v="3326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x v="4030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x v="4031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x v="4032"/>
    <x v="2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x v="4033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x v="4034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x v="4035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x v="4036"/>
    <x v="43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x v="4037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x v="4038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x v="4039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x v="4040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x v="4041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x v="4042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x v="4043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x v="4044"/>
    <x v="2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x v="4045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x v="4046"/>
    <x v="2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x v="4047"/>
    <x v="44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x v="4048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x v="4049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x v="4050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x v="4051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x v="4052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x v="4053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x v="4054"/>
    <x v="441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x v="4055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x v="4056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x v="4057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x v="4058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x v="4059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x v="3887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x v="4060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x v="4061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x v="4062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x v="4063"/>
    <x v="22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x v="4064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x v="4065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x v="4066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x v="4067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x v="4068"/>
    <x v="176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x v="4069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x v="4070"/>
    <x v="49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x v="4071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x v="4072"/>
    <x v="9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x v="4073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x v="4074"/>
    <x v="325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x v="4075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x v="4076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x v="4077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x v="4078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x v="4079"/>
    <x v="376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x v="4080"/>
    <x v="13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x v="4081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x v="4082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x v="4083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x v="4084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x v="4085"/>
    <x v="3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x v="4086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x v="4087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x v="4088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x v="4089"/>
    <x v="3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x v="4090"/>
    <x v="96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x v="4091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x v="4092"/>
    <x v="444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x v="4093"/>
    <x v="2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x v="4094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x v="4095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x v="4096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x v="4097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x v="4098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x v="4099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x v="4100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x v="4101"/>
    <x v="2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x v="4102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x v="4103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x v="2849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x v="4104"/>
    <x v="15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95DD2-53BC-42F5-AFC1-BC3B9A14E3E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65629-FB41-4CE6-8B37-0D32D4BBAAD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dataField="1"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F4FF8-61FA-4D0D-A7B6-D4025DD3954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dataField="1"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sd="0"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55" zoomScaleNormal="55" workbookViewId="0">
      <selection activeCell="M2" sqref="M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0" customWidth="1"/>
    <col min="7" max="7" width="17.88671875" customWidth="1"/>
    <col min="8" max="8" width="19.88671875" customWidth="1"/>
    <col min="9" max="9" width="22.8867187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77734375" customWidth="1"/>
    <col min="16" max="16" width="22.21875" customWidth="1"/>
    <col min="17" max="17" width="26.44140625" customWidth="1"/>
    <col min="18" max="18" width="25.88671875" customWidth="1"/>
    <col min="19" max="19" width="29.77734375" customWidth="1"/>
    <col min="20" max="20" width="2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8368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IFERROR((E2/D2),0)</f>
        <v>1.3685882352941177</v>
      </c>
      <c r="P2" s="6">
        <f>IFERROR(E2/L2,0)</f>
        <v>63.917582417582416</v>
      </c>
      <c r="Q2" t="s">
        <v>8309</v>
      </c>
      <c r="R2" t="s">
        <v>8310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IFERROR((E3/D3),0)</f>
        <v>1.4260827250608272</v>
      </c>
      <c r="P3" s="6">
        <f t="shared" ref="P3:P66" si="1">IFERROR(E3/L3,0)</f>
        <v>185.48101265822785</v>
      </c>
      <c r="Q3" t="s">
        <v>8309</v>
      </c>
      <c r="R3" t="s">
        <v>8310</v>
      </c>
      <c r="S3" s="10">
        <f t="shared" ref="S3:S66" si="2">(((I3/60)/60)/24)+DATE(1970,1,1)</f>
        <v>42796.600497685184</v>
      </c>
      <c r="T3" s="10">
        <f t="shared" ref="T3:T66" si="3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si="2"/>
        <v>42415.702349537038</v>
      </c>
      <c r="T4" s="10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41858.515127314815</v>
      </c>
      <c r="T5" s="10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42357.834247685183</v>
      </c>
      <c r="T6" s="10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42580.232638888891</v>
      </c>
      <c r="T7" s="10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41804.072337962964</v>
      </c>
      <c r="T8" s="10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42556.047071759262</v>
      </c>
      <c r="T9" s="10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42475.875</v>
      </c>
      <c r="T10" s="10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42477.103518518517</v>
      </c>
      <c r="T11" s="10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41815.068043981482</v>
      </c>
      <c r="T12" s="10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42604.125</v>
      </c>
      <c r="T13" s="10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41836.125</v>
      </c>
      <c r="T14" s="10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42544.852083333331</v>
      </c>
      <c r="T15" s="10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41833.582638888889</v>
      </c>
      <c r="T16" s="10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42274.843055555553</v>
      </c>
      <c r="T17" s="10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41806.229166666664</v>
      </c>
      <c r="T18" s="10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41947.773402777777</v>
      </c>
      <c r="T19" s="10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41899.542314814818</v>
      </c>
      <c r="T20" s="10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42205.816365740742</v>
      </c>
      <c r="T21" s="10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42260.758240740746</v>
      </c>
      <c r="T22" s="10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41908.627187500002</v>
      </c>
      <c r="T23" s="10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42005.332638888889</v>
      </c>
      <c r="T24" s="10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42124.638888888891</v>
      </c>
      <c r="T25" s="10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42262.818750000006</v>
      </c>
      <c r="T26" s="10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42378.025011574078</v>
      </c>
      <c r="T27" s="10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41868.515555555554</v>
      </c>
      <c r="T28" s="10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41959.206400462965</v>
      </c>
      <c r="T29" s="10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42354.96393518518</v>
      </c>
      <c r="T30" s="10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41842.67324074074</v>
      </c>
      <c r="T31" s="10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41872.292997685188</v>
      </c>
      <c r="T32" s="10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42394.79206018518</v>
      </c>
      <c r="T33" s="10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42503.165972222225</v>
      </c>
      <c r="T34" s="10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42316.702557870376</v>
      </c>
      <c r="T35" s="10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41856.321770833332</v>
      </c>
      <c r="T36" s="10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42122</v>
      </c>
      <c r="T37" s="10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42098.265335648146</v>
      </c>
      <c r="T38" s="10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42062.693043981482</v>
      </c>
      <c r="T39" s="10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41405.057222222218</v>
      </c>
      <c r="T40" s="10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41784.957638888889</v>
      </c>
      <c r="T41" s="10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41809.166666666664</v>
      </c>
      <c r="T42" s="10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41917.568912037037</v>
      </c>
      <c r="T43" s="10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42001.639189814814</v>
      </c>
      <c r="T44" s="10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41833</v>
      </c>
      <c r="T45" s="10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41919.098807870374</v>
      </c>
      <c r="T46" s="10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42487.623923611114</v>
      </c>
      <c r="T47" s="10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42353.964976851858</v>
      </c>
      <c r="T48" s="10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41992.861192129625</v>
      </c>
      <c r="T49" s="10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42064.5</v>
      </c>
      <c r="T50" s="10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42301.176446759258</v>
      </c>
      <c r="T51" s="10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42034.708333333328</v>
      </c>
      <c r="T52" s="10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42226.928668981483</v>
      </c>
      <c r="T53" s="10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41837.701921296299</v>
      </c>
      <c r="T54" s="10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41733.916666666664</v>
      </c>
      <c r="T55" s="10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42363.713206018518</v>
      </c>
      <c r="T56" s="10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42517.968935185185</v>
      </c>
      <c r="T57" s="10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42163.666666666672</v>
      </c>
      <c r="T58" s="10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42119.83289351852</v>
      </c>
      <c r="T59" s="10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41962.786712962959</v>
      </c>
      <c r="T60" s="10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42261.875</v>
      </c>
      <c r="T61" s="10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41721</v>
      </c>
      <c r="T62" s="10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41431.814317129632</v>
      </c>
      <c r="T63" s="10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41336.799513888887</v>
      </c>
      <c r="T64" s="10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41636.207638888889</v>
      </c>
      <c r="T65" s="10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41463.01829861111</v>
      </c>
      <c r="T66" s="10">
        <f t="shared" si="3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IFERROR((E67/D67),0)</f>
        <v>1.0752857142857142</v>
      </c>
      <c r="P67" s="6">
        <f t="shared" ref="P67:P130" si="5">IFERROR(E67/L67,0)</f>
        <v>132.05263157894737</v>
      </c>
      <c r="Q67" t="s">
        <v>8309</v>
      </c>
      <c r="R67" t="s">
        <v>8311</v>
      </c>
      <c r="S67" s="10">
        <f t="shared" ref="S67:S130" si="6">(((I67/60)/60)/24)+DATE(1970,1,1)</f>
        <v>41862.249305555553</v>
      </c>
      <c r="T67" s="10">
        <f t="shared" ref="T67:T130" si="7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42569.849768518514</v>
      </c>
      <c r="T68" s="10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41105.583379629628</v>
      </c>
      <c r="T69" s="10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41693.569340277776</v>
      </c>
      <c r="T70" s="10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40818.290972222225</v>
      </c>
      <c r="T71" s="10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40790.896354166667</v>
      </c>
      <c r="T72" s="10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41057.271493055552</v>
      </c>
      <c r="T73" s="10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41228</v>
      </c>
      <c r="T74" s="10">
        <f t="shared" si="7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0">
        <f t="shared" si="6"/>
        <v>40666.165972222225</v>
      </c>
      <c r="T75" s="10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42390.487210648149</v>
      </c>
      <c r="T76" s="10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41387.209166666667</v>
      </c>
      <c r="T77" s="10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40904.733310185184</v>
      </c>
      <c r="T78" s="10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41050.124305555553</v>
      </c>
      <c r="T79" s="10">
        <f t="shared" si="7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42614.730567129634</v>
      </c>
      <c r="T80" s="10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41754.776539351849</v>
      </c>
      <c r="T81" s="10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41618.083981481483</v>
      </c>
      <c r="T82" s="10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41104.126388888886</v>
      </c>
      <c r="T83" s="10">
        <f t="shared" si="7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40825.820150462961</v>
      </c>
      <c r="T84" s="10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42057.479166666672</v>
      </c>
      <c r="T85" s="10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40678.757939814815</v>
      </c>
      <c r="T86" s="10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40809.125428240739</v>
      </c>
      <c r="T87" s="10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42365.59774305555</v>
      </c>
      <c r="T88" s="10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40332.070138888892</v>
      </c>
      <c r="T89" s="10">
        <f t="shared" si="7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41812.65892361111</v>
      </c>
      <c r="T90" s="10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41427.752222222225</v>
      </c>
      <c r="T91" s="10">
        <f t="shared" si="7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40736.297442129631</v>
      </c>
      <c r="T92" s="10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40680.402361111112</v>
      </c>
      <c r="T93" s="10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42767.333333333328</v>
      </c>
      <c r="T94" s="10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41093.875</v>
      </c>
      <c r="T95" s="10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41736.717847222222</v>
      </c>
      <c r="T96" s="10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40965.005104166667</v>
      </c>
      <c r="T97" s="10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40391.125</v>
      </c>
      <c r="T98" s="10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40736.135208333333</v>
      </c>
      <c r="T99" s="10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41250.979166666664</v>
      </c>
      <c r="T100" s="10">
        <f t="shared" si="7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41661.902766203704</v>
      </c>
      <c r="T101" s="10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41217.794976851852</v>
      </c>
      <c r="T102" s="10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41298.776736111111</v>
      </c>
      <c r="T103" s="10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40535.131168981483</v>
      </c>
      <c r="T104" s="10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41705.805902777778</v>
      </c>
      <c r="T105" s="10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40636.041666666664</v>
      </c>
      <c r="T106" s="10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42504</v>
      </c>
      <c r="T107" s="10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41001.776631944449</v>
      </c>
      <c r="T108" s="10">
        <f t="shared" si="7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40657.982488425929</v>
      </c>
      <c r="T109" s="10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41425.613078703704</v>
      </c>
      <c r="T110" s="10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40600.025810185187</v>
      </c>
      <c r="T111" s="10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41592.249305555553</v>
      </c>
      <c r="T112" s="10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42155.333182870367</v>
      </c>
      <c r="T113" s="10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41742.083333333336</v>
      </c>
      <c r="T114" s="10">
        <f t="shared" si="7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40761.625</v>
      </c>
      <c r="T115" s="10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40921.27416666667</v>
      </c>
      <c r="T116" s="10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40943.738935185182</v>
      </c>
      <c r="T117" s="10">
        <f t="shared" si="7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40641.455497685187</v>
      </c>
      <c r="T118" s="10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40338.791666666664</v>
      </c>
      <c r="T119" s="10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40753.053657407407</v>
      </c>
      <c r="T120" s="10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40768.958333333336</v>
      </c>
      <c r="T121" s="10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42646.049849537041</v>
      </c>
      <c r="T122" s="10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42112.427777777775</v>
      </c>
      <c r="T123" s="10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8309</v>
      </c>
      <c r="R124" t="s">
        <v>8312</v>
      </c>
      <c r="S124" s="10">
        <f t="shared" si="6"/>
        <v>42653.431793981479</v>
      </c>
      <c r="T124" s="10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41940.916666666664</v>
      </c>
      <c r="T125" s="10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8309</v>
      </c>
      <c r="R126" t="s">
        <v>8312</v>
      </c>
      <c r="S126" s="10">
        <f t="shared" si="6"/>
        <v>42139.928726851853</v>
      </c>
      <c r="T126" s="10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42769.993981481486</v>
      </c>
      <c r="T127" s="10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42166.083333333328</v>
      </c>
      <c r="T128" s="10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42097.582650462966</v>
      </c>
      <c r="T129" s="10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42663.22792824074</v>
      </c>
      <c r="T130" s="10">
        <f t="shared" si="7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IFERROR((E131/D131),0)</f>
        <v>0</v>
      </c>
      <c r="P131" s="6">
        <f t="shared" ref="P131:P194" si="9">IFERROR(E131/L131,0)</f>
        <v>0</v>
      </c>
      <c r="Q131" t="s">
        <v>8309</v>
      </c>
      <c r="R131" t="s">
        <v>8312</v>
      </c>
      <c r="S131" s="10">
        <f t="shared" ref="S131:S194" si="10">(((I131/60)/60)/24)+DATE(1970,1,1)</f>
        <v>41942.937303240738</v>
      </c>
      <c r="T131" s="10">
        <f t="shared" ref="T131:T194" si="11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8309</v>
      </c>
      <c r="R132" t="s">
        <v>8312</v>
      </c>
      <c r="S132" s="10">
        <f t="shared" si="10"/>
        <v>41806.844444444447</v>
      </c>
      <c r="T132" s="10">
        <f t="shared" si="11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8309</v>
      </c>
      <c r="R133" t="s">
        <v>8312</v>
      </c>
      <c r="S133" s="10">
        <f t="shared" si="10"/>
        <v>42557</v>
      </c>
      <c r="T133" s="10">
        <f t="shared" si="11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41950.854247685187</v>
      </c>
      <c r="T134" s="10">
        <f t="shared" si="11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8309</v>
      </c>
      <c r="R135" t="s">
        <v>8312</v>
      </c>
      <c r="S135" s="10">
        <f t="shared" si="10"/>
        <v>42521.729861111111</v>
      </c>
      <c r="T135" s="10">
        <f t="shared" si="11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8309</v>
      </c>
      <c r="R136" t="s">
        <v>8312</v>
      </c>
      <c r="S136" s="10">
        <f t="shared" si="10"/>
        <v>42251.708333333328</v>
      </c>
      <c r="T136" s="10">
        <f t="shared" si="11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41821.791666666664</v>
      </c>
      <c r="T137" s="10">
        <f t="shared" si="11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8309</v>
      </c>
      <c r="R138" t="s">
        <v>8312</v>
      </c>
      <c r="S138" s="10">
        <f t="shared" si="10"/>
        <v>42140.427777777775</v>
      </c>
      <c r="T138" s="10">
        <f t="shared" si="11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8309</v>
      </c>
      <c r="R139" t="s">
        <v>8312</v>
      </c>
      <c r="S139" s="10">
        <f t="shared" si="10"/>
        <v>42289.573993055557</v>
      </c>
      <c r="T139" s="10">
        <f t="shared" si="11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42217.207638888889</v>
      </c>
      <c r="T140" s="10">
        <f t="shared" si="11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42197.920972222222</v>
      </c>
      <c r="T141" s="10">
        <f t="shared" si="11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8309</v>
      </c>
      <c r="R142" t="s">
        <v>8312</v>
      </c>
      <c r="S142" s="10">
        <f t="shared" si="10"/>
        <v>42083.15662037037</v>
      </c>
      <c r="T142" s="10">
        <f t="shared" si="11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42155.153043981481</v>
      </c>
      <c r="T143" s="10">
        <f t="shared" si="11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41959.934930555552</v>
      </c>
      <c r="T144" s="10">
        <f t="shared" si="11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8309</v>
      </c>
      <c r="R145" t="s">
        <v>8312</v>
      </c>
      <c r="S145" s="10">
        <f t="shared" si="10"/>
        <v>42616.246527777781</v>
      </c>
      <c r="T145" s="10">
        <f t="shared" si="11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42107.72074074074</v>
      </c>
      <c r="T146" s="10">
        <f t="shared" si="11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42227.542268518519</v>
      </c>
      <c r="T147" s="10">
        <f t="shared" si="11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42753.016180555554</v>
      </c>
      <c r="T148" s="10">
        <f t="shared" si="11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8309</v>
      </c>
      <c r="R149" t="s">
        <v>8312</v>
      </c>
      <c r="S149" s="10">
        <f t="shared" si="10"/>
        <v>42012.762499999997</v>
      </c>
      <c r="T149" s="10">
        <f t="shared" si="11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42427.281666666662</v>
      </c>
      <c r="T150" s="10">
        <f t="shared" si="11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41998.333333333328</v>
      </c>
      <c r="T151" s="10">
        <f t="shared" si="11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42150.161828703705</v>
      </c>
      <c r="T152" s="10">
        <f t="shared" si="11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42173.550821759258</v>
      </c>
      <c r="T153" s="10">
        <f t="shared" si="11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41905.077546296299</v>
      </c>
      <c r="T154" s="10">
        <f t="shared" si="11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41975.627824074079</v>
      </c>
      <c r="T155" s="10">
        <f t="shared" si="11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42158.547395833331</v>
      </c>
      <c r="T156" s="10">
        <f t="shared" si="11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42208.559432870374</v>
      </c>
      <c r="T157" s="10">
        <f t="shared" si="11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41854.124953703707</v>
      </c>
      <c r="T158" s="10">
        <f t="shared" si="11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42426.911712962959</v>
      </c>
      <c r="T159" s="10">
        <f t="shared" si="11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8309</v>
      </c>
      <c r="R160" t="s">
        <v>8312</v>
      </c>
      <c r="S160" s="10">
        <f t="shared" si="10"/>
        <v>41934.07671296296</v>
      </c>
      <c r="T160" s="10">
        <f t="shared" si="11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42554.434548611112</v>
      </c>
      <c r="T161" s="10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8309</v>
      </c>
      <c r="R162" t="s">
        <v>8313</v>
      </c>
      <c r="S162" s="10">
        <f t="shared" si="10"/>
        <v>42231.913090277783</v>
      </c>
      <c r="T162" s="10">
        <f t="shared" si="11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41822.687442129631</v>
      </c>
      <c r="T163" s="10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41867.987500000003</v>
      </c>
      <c r="T164" s="10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8309</v>
      </c>
      <c r="R165" t="s">
        <v>8313</v>
      </c>
      <c r="S165" s="10">
        <f t="shared" si="10"/>
        <v>42278</v>
      </c>
      <c r="T165" s="10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41901.762743055559</v>
      </c>
      <c r="T166" s="10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8309</v>
      </c>
      <c r="R167" t="s">
        <v>8313</v>
      </c>
      <c r="S167" s="10">
        <f t="shared" si="10"/>
        <v>42381.658842592587</v>
      </c>
      <c r="T167" s="10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42751.075949074075</v>
      </c>
      <c r="T168" s="10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42220.927488425921</v>
      </c>
      <c r="T169" s="10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42082.793634259258</v>
      </c>
      <c r="T170" s="10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41930.505312499998</v>
      </c>
      <c r="T171" s="10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42246.227777777778</v>
      </c>
      <c r="T172" s="10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42594.180717592593</v>
      </c>
      <c r="T173" s="10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8309</v>
      </c>
      <c r="R174" t="s">
        <v>8313</v>
      </c>
      <c r="S174" s="10">
        <f t="shared" si="10"/>
        <v>42082.353275462956</v>
      </c>
      <c r="T174" s="10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8309</v>
      </c>
      <c r="R175" t="s">
        <v>8313</v>
      </c>
      <c r="S175" s="10">
        <f t="shared" si="10"/>
        <v>42063.573009259257</v>
      </c>
      <c r="T175" s="10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8309</v>
      </c>
      <c r="R176" t="s">
        <v>8313</v>
      </c>
      <c r="S176" s="10">
        <f t="shared" si="10"/>
        <v>42132.758981481486</v>
      </c>
      <c r="T176" s="10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41880.777905092589</v>
      </c>
      <c r="T177" s="10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8309</v>
      </c>
      <c r="R178" t="s">
        <v>8313</v>
      </c>
      <c r="S178" s="10">
        <f t="shared" si="10"/>
        <v>42221.824062500003</v>
      </c>
      <c r="T178" s="10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42087.00608796296</v>
      </c>
      <c r="T179" s="10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8309</v>
      </c>
      <c r="R180" t="s">
        <v>8313</v>
      </c>
      <c r="S180" s="10">
        <f t="shared" si="10"/>
        <v>42334.997048611112</v>
      </c>
      <c r="T180" s="10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42433.080497685187</v>
      </c>
      <c r="T181" s="10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42107.791666666672</v>
      </c>
      <c r="T182" s="10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42177.741840277777</v>
      </c>
      <c r="T183" s="10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8309</v>
      </c>
      <c r="R184" t="s">
        <v>8313</v>
      </c>
      <c r="S184" s="10">
        <f t="shared" si="10"/>
        <v>42742.011944444443</v>
      </c>
      <c r="T184" s="10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41969.851967592593</v>
      </c>
      <c r="T185" s="10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41883.165972222225</v>
      </c>
      <c r="T186" s="10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42600.91133101852</v>
      </c>
      <c r="T187" s="10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8309</v>
      </c>
      <c r="R188" t="s">
        <v>8313</v>
      </c>
      <c r="S188" s="10">
        <f t="shared" si="10"/>
        <v>42797.833333333328</v>
      </c>
      <c r="T188" s="10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42206.290972222225</v>
      </c>
      <c r="T189" s="10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8309</v>
      </c>
      <c r="R190" t="s">
        <v>8313</v>
      </c>
      <c r="S190" s="10">
        <f t="shared" si="10"/>
        <v>41887.18304398148</v>
      </c>
      <c r="T190" s="10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42616.690706018519</v>
      </c>
      <c r="T191" s="10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42537.650995370372</v>
      </c>
      <c r="T192" s="10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42279.441412037035</v>
      </c>
      <c r="T193" s="10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41929.792037037041</v>
      </c>
      <c r="T194" s="10">
        <f t="shared" si="11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IFERROR((E195/D195),0)</f>
        <v>0</v>
      </c>
      <c r="P195" s="6">
        <f t="shared" ref="P195:P258" si="13">IFERROR(E195/L195,0)</f>
        <v>0</v>
      </c>
      <c r="Q195" t="s">
        <v>8309</v>
      </c>
      <c r="R195" t="s">
        <v>8313</v>
      </c>
      <c r="S195" s="10">
        <f t="shared" ref="S195:S258" si="14">(((I195/60)/60)/24)+DATE(1970,1,1)</f>
        <v>41971.976458333331</v>
      </c>
      <c r="T195" s="10">
        <f t="shared" ref="T195:T258" si="15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42435.996886574074</v>
      </c>
      <c r="T196" s="10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8309</v>
      </c>
      <c r="R197" t="s">
        <v>8313</v>
      </c>
      <c r="S197" s="10">
        <f t="shared" si="14"/>
        <v>42195.67050925926</v>
      </c>
      <c r="T197" s="10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42287.875</v>
      </c>
      <c r="T198" s="10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42783.875</v>
      </c>
      <c r="T199" s="10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41917.383356481485</v>
      </c>
      <c r="T200" s="10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8309</v>
      </c>
      <c r="R201" t="s">
        <v>8313</v>
      </c>
      <c r="S201" s="10">
        <f t="shared" si="14"/>
        <v>42614.123865740738</v>
      </c>
      <c r="T201" s="10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41897.083368055559</v>
      </c>
      <c r="T202" s="10">
        <f t="shared" si="15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42043.818622685183</v>
      </c>
      <c r="T203" s="10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8309</v>
      </c>
      <c r="R204" t="s">
        <v>8313</v>
      </c>
      <c r="S204" s="10">
        <f t="shared" si="14"/>
        <v>42285.874305555553</v>
      </c>
      <c r="T204" s="10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42033.847962962958</v>
      </c>
      <c r="T205" s="10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42586.583368055552</v>
      </c>
      <c r="T206" s="10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42283.632199074069</v>
      </c>
      <c r="T207" s="10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8309</v>
      </c>
      <c r="R208" t="s">
        <v>8313</v>
      </c>
      <c r="S208" s="10">
        <f t="shared" si="14"/>
        <v>42588.004432870366</v>
      </c>
      <c r="T208" s="10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42008.197199074071</v>
      </c>
      <c r="T209" s="10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8309</v>
      </c>
      <c r="R210" t="s">
        <v>8313</v>
      </c>
      <c r="S210" s="10">
        <f t="shared" si="14"/>
        <v>41989.369988425926</v>
      </c>
      <c r="T210" s="10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8309</v>
      </c>
      <c r="R211" t="s">
        <v>8313</v>
      </c>
      <c r="S211" s="10">
        <f t="shared" si="14"/>
        <v>42195.922858796301</v>
      </c>
      <c r="T211" s="10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42278.208333333328</v>
      </c>
      <c r="T212" s="10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42266.159918981488</v>
      </c>
      <c r="T213" s="10">
        <f t="shared" si="15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42476.839351851857</v>
      </c>
      <c r="T214" s="10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42232.587974537033</v>
      </c>
      <c r="T215" s="10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42069.64061342593</v>
      </c>
      <c r="T216" s="10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42417.999305555553</v>
      </c>
      <c r="T217" s="10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42116.917094907403</v>
      </c>
      <c r="T218" s="10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42001.64061342593</v>
      </c>
      <c r="T219" s="10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42139.628344907411</v>
      </c>
      <c r="T220" s="10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42461.290972222225</v>
      </c>
      <c r="T221" s="10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42236.837499999994</v>
      </c>
      <c r="T222" s="10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8309</v>
      </c>
      <c r="R223" t="s">
        <v>8313</v>
      </c>
      <c r="S223" s="10">
        <f t="shared" si="14"/>
        <v>42091.79587962963</v>
      </c>
      <c r="T223" s="10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42090.110416666663</v>
      </c>
      <c r="T224" s="10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8309</v>
      </c>
      <c r="R225" t="s">
        <v>8313</v>
      </c>
      <c r="S225" s="10">
        <f t="shared" si="14"/>
        <v>42512.045138888891</v>
      </c>
      <c r="T225" s="10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8309</v>
      </c>
      <c r="R226" t="s">
        <v>8313</v>
      </c>
      <c r="S226" s="10">
        <f t="shared" si="14"/>
        <v>42195.235254629632</v>
      </c>
      <c r="T226" s="10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8309</v>
      </c>
      <c r="R227" t="s">
        <v>8313</v>
      </c>
      <c r="S227" s="10">
        <f t="shared" si="14"/>
        <v>42468.919606481482</v>
      </c>
      <c r="T227" s="10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42155.395138888889</v>
      </c>
      <c r="T228" s="10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8309</v>
      </c>
      <c r="R229" t="s">
        <v>8313</v>
      </c>
      <c r="S229" s="10">
        <f t="shared" si="14"/>
        <v>42194.893993055557</v>
      </c>
      <c r="T229" s="10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8309</v>
      </c>
      <c r="R230" t="s">
        <v>8313</v>
      </c>
      <c r="S230" s="10">
        <f t="shared" si="14"/>
        <v>42156.686400462961</v>
      </c>
      <c r="T230" s="10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8309</v>
      </c>
      <c r="R231" t="s">
        <v>8313</v>
      </c>
      <c r="S231" s="10">
        <f t="shared" si="14"/>
        <v>42413.933993055558</v>
      </c>
      <c r="T231" s="10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42159.777210648142</v>
      </c>
      <c r="T232" s="10">
        <f t="shared" si="15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8309</v>
      </c>
      <c r="R233" t="s">
        <v>8313</v>
      </c>
      <c r="S233" s="10">
        <f t="shared" si="14"/>
        <v>42371.958923611113</v>
      </c>
      <c r="T233" s="10">
        <f t="shared" si="15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42062.82576388889</v>
      </c>
      <c r="T234" s="10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8309</v>
      </c>
      <c r="R235" t="s">
        <v>8313</v>
      </c>
      <c r="S235" s="10">
        <f t="shared" si="14"/>
        <v>42642.911712962959</v>
      </c>
      <c r="T235" s="10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42176.035405092596</v>
      </c>
      <c r="T236" s="10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8309</v>
      </c>
      <c r="R237" t="s">
        <v>8313</v>
      </c>
      <c r="S237" s="10">
        <f t="shared" si="14"/>
        <v>42194.908530092594</v>
      </c>
      <c r="T237" s="10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8309</v>
      </c>
      <c r="R238" t="s">
        <v>8313</v>
      </c>
      <c r="S238" s="10">
        <f t="shared" si="14"/>
        <v>42374</v>
      </c>
      <c r="T238" s="10">
        <f t="shared" si="15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42437.577187499999</v>
      </c>
      <c r="T239" s="10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8309</v>
      </c>
      <c r="R240" t="s">
        <v>8313</v>
      </c>
      <c r="S240" s="10">
        <f t="shared" si="14"/>
        <v>42734.375</v>
      </c>
      <c r="T240" s="10">
        <f t="shared" si="15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42316.5</v>
      </c>
      <c r="T241" s="10">
        <f t="shared" si="15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41399.708460648151</v>
      </c>
      <c r="T242" s="10">
        <f t="shared" si="15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41994.697962962964</v>
      </c>
      <c r="T243" s="10">
        <f t="shared" si="15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40897.492939814816</v>
      </c>
      <c r="T244" s="10">
        <f t="shared" si="15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41692.047500000001</v>
      </c>
      <c r="T245" s="10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40253.29583333333</v>
      </c>
      <c r="T246" s="10">
        <f t="shared" si="15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41137.053067129629</v>
      </c>
      <c r="T247" s="10">
        <f t="shared" si="15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40530.405150462961</v>
      </c>
      <c r="T248" s="10">
        <f t="shared" si="15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40467.152083333334</v>
      </c>
      <c r="T249" s="10">
        <f t="shared" si="15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40915.774409722224</v>
      </c>
      <c r="T250" s="10">
        <f t="shared" si="15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40412.736111111109</v>
      </c>
      <c r="T251" s="10">
        <f t="shared" si="15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41431.565868055557</v>
      </c>
      <c r="T252" s="10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41045.791666666664</v>
      </c>
      <c r="T253" s="10">
        <f t="shared" si="15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40330.165972222225</v>
      </c>
      <c r="T254" s="10">
        <f t="shared" si="15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40954.650868055556</v>
      </c>
      <c r="T255" s="10">
        <f t="shared" si="15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42294.083333333328</v>
      </c>
      <c r="T256" s="10">
        <f t="shared" si="15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40618.48474537037</v>
      </c>
      <c r="T257" s="10">
        <f t="shared" si="15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41349.769293981481</v>
      </c>
      <c r="T258" s="10">
        <f t="shared" si="15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IFERROR((E259/D259),0)</f>
        <v>1.0672648571428571</v>
      </c>
      <c r="P259" s="6">
        <f t="shared" ref="P259:P322" si="17">IFERROR(E259/L259,0)</f>
        <v>66.70405357142856</v>
      </c>
      <c r="Q259" t="s">
        <v>8309</v>
      </c>
      <c r="R259" t="s">
        <v>8314</v>
      </c>
      <c r="S259" s="10">
        <f t="shared" ref="S259:S322" si="18">(((I259/60)/60)/24)+DATE(1970,1,1)</f>
        <v>42509.626875000002</v>
      </c>
      <c r="T259" s="10">
        <f t="shared" ref="T259:T322" si="19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40712.051689814813</v>
      </c>
      <c r="T260" s="10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42102.738067129627</v>
      </c>
      <c r="T261" s="10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40376.415972222225</v>
      </c>
      <c r="T262" s="10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41067.621527777781</v>
      </c>
      <c r="T263" s="10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40600.24800925926</v>
      </c>
      <c r="T264" s="10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41179.954791666663</v>
      </c>
      <c r="T265" s="10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41040.620312500003</v>
      </c>
      <c r="T266" s="10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40308.844444444447</v>
      </c>
      <c r="T267" s="10">
        <f t="shared" si="1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40291.160416666666</v>
      </c>
      <c r="T268" s="10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41815.452534722222</v>
      </c>
      <c r="T269" s="10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40854.194189814814</v>
      </c>
      <c r="T270" s="10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42788.197013888886</v>
      </c>
      <c r="T271" s="10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40688.166666666664</v>
      </c>
      <c r="T272" s="10">
        <f t="shared" si="1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41641.333333333336</v>
      </c>
      <c r="T273" s="10">
        <f t="shared" si="1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40296.78402777778</v>
      </c>
      <c r="T274" s="10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40727.498449074075</v>
      </c>
      <c r="T275" s="10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41004.290972222225</v>
      </c>
      <c r="T276" s="10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41223.073680555557</v>
      </c>
      <c r="T277" s="10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41027.040208333332</v>
      </c>
      <c r="T278" s="10">
        <f t="shared" si="1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42147.891423611116</v>
      </c>
      <c r="T279" s="10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41194.040960648148</v>
      </c>
      <c r="T280" s="10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42793.084027777775</v>
      </c>
      <c r="T281" s="10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41789.590682870366</v>
      </c>
      <c r="T282" s="10">
        <f t="shared" si="1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40035.80972222222</v>
      </c>
      <c r="T283" s="10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40231.916666666664</v>
      </c>
      <c r="T284" s="10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40695.207638888889</v>
      </c>
      <c r="T285" s="10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40929.738194444442</v>
      </c>
      <c r="T286" s="10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41536.756111111114</v>
      </c>
      <c r="T287" s="10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41358.774583333332</v>
      </c>
      <c r="T288" s="10">
        <f t="shared" si="1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41215.166666666664</v>
      </c>
      <c r="T289" s="10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41086.168900462959</v>
      </c>
      <c r="T290" s="10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41580.456412037034</v>
      </c>
      <c r="T291" s="10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40576.332638888889</v>
      </c>
      <c r="T292" s="10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41395.000694444447</v>
      </c>
      <c r="T293" s="10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40845.165972222225</v>
      </c>
      <c r="T294" s="10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41749.667986111112</v>
      </c>
      <c r="T295" s="10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40378.666666666664</v>
      </c>
      <c r="T296" s="10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41579</v>
      </c>
      <c r="T297" s="10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41159.475497685184</v>
      </c>
      <c r="T298" s="10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42125.165972222225</v>
      </c>
      <c r="T299" s="10">
        <f t="shared" si="1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41768.875</v>
      </c>
      <c r="T300" s="10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40499.266898148147</v>
      </c>
      <c r="T301" s="10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40657.959930555553</v>
      </c>
      <c r="T302" s="10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41352.696006944447</v>
      </c>
      <c r="T303" s="10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40963.856921296298</v>
      </c>
      <c r="T304" s="10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41062.071134259262</v>
      </c>
      <c r="T305" s="10">
        <f t="shared" si="1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41153.083333333336</v>
      </c>
      <c r="T306" s="10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40978.630196759259</v>
      </c>
      <c r="T307" s="10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41353.795520833337</v>
      </c>
      <c r="T308" s="10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41312.944456018515</v>
      </c>
      <c r="T309" s="10">
        <f t="shared" si="1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40612.694560185184</v>
      </c>
      <c r="T310" s="10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41155.751550925925</v>
      </c>
      <c r="T311" s="10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40836.083333333336</v>
      </c>
      <c r="T312" s="10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40909.332638888889</v>
      </c>
      <c r="T313" s="10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41378.877685185187</v>
      </c>
      <c r="T314" s="10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40401.665972222225</v>
      </c>
      <c r="T315" s="10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41334.833194444444</v>
      </c>
      <c r="T316" s="10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41143.77238425926</v>
      </c>
      <c r="T317" s="10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41984.207638888889</v>
      </c>
      <c r="T318" s="10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41619.676886574074</v>
      </c>
      <c r="T319" s="10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41359.997118055559</v>
      </c>
      <c r="T320" s="10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40211.332638888889</v>
      </c>
      <c r="T321" s="10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42360.958333333328</v>
      </c>
      <c r="T322" s="10">
        <f t="shared" si="1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IFERROR((E323/D323),0)</f>
        <v>1.0266285714285714</v>
      </c>
      <c r="P323" s="6">
        <f t="shared" ref="P323:P386" si="21">IFERROR(E323/L323,0)</f>
        <v>106.62314540059347</v>
      </c>
      <c r="Q323" t="s">
        <v>8309</v>
      </c>
      <c r="R323" t="s">
        <v>8314</v>
      </c>
      <c r="S323" s="10">
        <f t="shared" ref="S323:S386" si="22">(((I323/60)/60)/24)+DATE(1970,1,1)</f>
        <v>42682.488263888896</v>
      </c>
      <c r="T323" s="10">
        <f t="shared" ref="T323:T386" si="23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42503.57</v>
      </c>
      <c r="T324" s="10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42725.332638888889</v>
      </c>
      <c r="T325" s="10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42217.626250000001</v>
      </c>
      <c r="T326" s="10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42724.187881944439</v>
      </c>
      <c r="T327" s="10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42808.956250000003</v>
      </c>
      <c r="T328" s="10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42085.333333333328</v>
      </c>
      <c r="T329" s="10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42309.166666666672</v>
      </c>
      <c r="T330" s="10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42315.166666666672</v>
      </c>
      <c r="T331" s="10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41411.165972222225</v>
      </c>
      <c r="T332" s="10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42538.581412037034</v>
      </c>
      <c r="T333" s="10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42305.333333333328</v>
      </c>
      <c r="T334" s="10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42467.59480324074</v>
      </c>
      <c r="T335" s="10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42139.791666666672</v>
      </c>
      <c r="T336" s="10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42132.916666666672</v>
      </c>
      <c r="T337" s="10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42321.637939814813</v>
      </c>
      <c r="T338" s="10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42077.086898148147</v>
      </c>
      <c r="T339" s="10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42616.041666666672</v>
      </c>
      <c r="T340" s="10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42123.760046296295</v>
      </c>
      <c r="T341" s="10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42802.875</v>
      </c>
      <c r="T342" s="10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41913.165972222225</v>
      </c>
      <c r="T343" s="10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42489.780844907407</v>
      </c>
      <c r="T344" s="10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41957.125</v>
      </c>
      <c r="T345" s="10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42156.097222222219</v>
      </c>
      <c r="T346" s="10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42144.944328703699</v>
      </c>
      <c r="T347" s="10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42291.500243055561</v>
      </c>
      <c r="T348" s="10">
        <f t="shared" si="2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42322.537141203706</v>
      </c>
      <c r="T349" s="10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42237.58699074074</v>
      </c>
      <c r="T350" s="10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42790.498935185184</v>
      </c>
      <c r="T351" s="10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42624.165972222225</v>
      </c>
      <c r="T352" s="10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42467.923078703709</v>
      </c>
      <c r="T353" s="10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41920.167453703703</v>
      </c>
      <c r="T354" s="10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42327.833553240736</v>
      </c>
      <c r="T355" s="10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42468.786122685182</v>
      </c>
      <c r="T356" s="10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41974.3355787037</v>
      </c>
      <c r="T357" s="10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42445.761493055557</v>
      </c>
      <c r="T358" s="10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42118.222187499996</v>
      </c>
      <c r="T359" s="10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42536.625</v>
      </c>
      <c r="T360" s="10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41957.216666666667</v>
      </c>
      <c r="T361" s="10">
        <f t="shared" si="2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42208.132638888885</v>
      </c>
      <c r="T362" s="10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41966.042893518519</v>
      </c>
      <c r="T363" s="10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41859</v>
      </c>
      <c r="T364" s="10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40300.806944444441</v>
      </c>
      <c r="T365" s="10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41811.165972222225</v>
      </c>
      <c r="T366" s="10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41698.606469907405</v>
      </c>
      <c r="T367" s="10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41049.793032407404</v>
      </c>
      <c r="T368" s="10">
        <f t="shared" si="2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41395.207638888889</v>
      </c>
      <c r="T369" s="10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42078.563912037032</v>
      </c>
      <c r="T370" s="10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40923.551724537036</v>
      </c>
      <c r="T371" s="10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42741.795138888891</v>
      </c>
      <c r="T372" s="10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41306.767812500002</v>
      </c>
      <c r="T373" s="10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42465.666666666672</v>
      </c>
      <c r="T374" s="10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41108.91201388889</v>
      </c>
      <c r="T375" s="10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40802.889247685183</v>
      </c>
      <c r="T376" s="10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41699.720833333333</v>
      </c>
      <c r="T377" s="10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42607.452731481477</v>
      </c>
      <c r="T378" s="10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42322.292361111111</v>
      </c>
      <c r="T379" s="10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42394.994444444441</v>
      </c>
      <c r="T380" s="10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41032.688333333332</v>
      </c>
      <c r="T381" s="10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42392.719814814816</v>
      </c>
      <c r="T382" s="10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41120.208333333336</v>
      </c>
      <c r="T383" s="10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41158.709490740745</v>
      </c>
      <c r="T384" s="10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41778.117581018516</v>
      </c>
      <c r="T385" s="10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42010.781793981485</v>
      </c>
      <c r="T386" s="10">
        <f t="shared" si="2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IFERROR((E387/D387),0)</f>
        <v>1.05982</v>
      </c>
      <c r="P387" s="6">
        <f t="shared" ref="P387:P450" si="25">IFERROR(E387/L387,0)</f>
        <v>111.79535864978902</v>
      </c>
      <c r="Q387" t="s">
        <v>8309</v>
      </c>
      <c r="R387" t="s">
        <v>8314</v>
      </c>
      <c r="S387" s="10">
        <f t="shared" ref="S387:S450" si="26">(((I387/60)/60)/24)+DATE(1970,1,1)</f>
        <v>41964.626168981486</v>
      </c>
      <c r="T387" s="10">
        <f t="shared" ref="T387:T450" si="27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42226.951284722221</v>
      </c>
      <c r="T388" s="10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42231.25</v>
      </c>
      <c r="T389" s="10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42579.076157407413</v>
      </c>
      <c r="T390" s="10">
        <f t="shared" si="2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41705.957638888889</v>
      </c>
      <c r="T391" s="10">
        <f t="shared" si="2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42132.036712962959</v>
      </c>
      <c r="T392" s="10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40895.040972222225</v>
      </c>
      <c r="T393" s="10">
        <f t="shared" si="2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40794.125</v>
      </c>
      <c r="T394" s="10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41557.708935185183</v>
      </c>
      <c r="T395" s="10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42477.776412037041</v>
      </c>
      <c r="T396" s="10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41026.897222222222</v>
      </c>
      <c r="T397" s="10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41097.564884259256</v>
      </c>
      <c r="T398" s="10">
        <f t="shared" si="2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40422.155555555553</v>
      </c>
      <c r="T399" s="10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42123.793124999997</v>
      </c>
      <c r="T400" s="10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42718.5</v>
      </c>
      <c r="T401" s="10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41776.145833333336</v>
      </c>
      <c r="T402" s="10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40762.842245370368</v>
      </c>
      <c r="T403" s="10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42313.58121527778</v>
      </c>
      <c r="T404" s="10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40765.297222222223</v>
      </c>
      <c r="T405" s="10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41675.961111111108</v>
      </c>
      <c r="T406" s="10">
        <f t="shared" si="2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41704.08494212963</v>
      </c>
      <c r="T407" s="10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40672.249305555553</v>
      </c>
      <c r="T408" s="10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40866.912615740745</v>
      </c>
      <c r="T409" s="10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41583.777662037035</v>
      </c>
      <c r="T410" s="10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42573.862777777773</v>
      </c>
      <c r="T411" s="10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42173.981446759266</v>
      </c>
      <c r="T412" s="10">
        <f t="shared" si="2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41630.208333333336</v>
      </c>
      <c r="T413" s="10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41115.742800925924</v>
      </c>
      <c r="T414" s="10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41109.877442129626</v>
      </c>
      <c r="T415" s="10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41559.063252314816</v>
      </c>
      <c r="T416" s="10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41929.5</v>
      </c>
      <c r="T417" s="10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41678.396192129629</v>
      </c>
      <c r="T418" s="10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41372.189583333333</v>
      </c>
      <c r="T419" s="10">
        <f t="shared" si="2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42208.282372685186</v>
      </c>
      <c r="T420" s="10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41454.842442129629</v>
      </c>
      <c r="T421" s="10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41712.194803240738</v>
      </c>
      <c r="T422" s="10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42237.491388888884</v>
      </c>
      <c r="T423" s="10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41893.260381944441</v>
      </c>
      <c r="T424" s="10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41430.92627314815</v>
      </c>
      <c r="T425" s="10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40994.334479166668</v>
      </c>
      <c r="T426" s="10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42335.902824074074</v>
      </c>
      <c r="T427" s="10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42430.711967592593</v>
      </c>
      <c r="T428" s="10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8309</v>
      </c>
      <c r="R429" t="s">
        <v>8315</v>
      </c>
      <c r="S429" s="10">
        <f t="shared" si="26"/>
        <v>42299.790972222225</v>
      </c>
      <c r="T429" s="10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41806.916666666664</v>
      </c>
      <c r="T430" s="10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8309</v>
      </c>
      <c r="R431" t="s">
        <v>8315</v>
      </c>
      <c r="S431" s="10">
        <f t="shared" si="26"/>
        <v>40144.207638888889</v>
      </c>
      <c r="T431" s="10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41528.107256944444</v>
      </c>
      <c r="T432" s="10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42556.871331018512</v>
      </c>
      <c r="T433" s="10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42298.726631944446</v>
      </c>
      <c r="T434" s="10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8309</v>
      </c>
      <c r="R435" t="s">
        <v>8315</v>
      </c>
      <c r="S435" s="10">
        <f t="shared" si="26"/>
        <v>42288.629884259266</v>
      </c>
      <c r="T435" s="10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41609.876180555555</v>
      </c>
      <c r="T436" s="10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41530.747453703705</v>
      </c>
      <c r="T437" s="10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8309</v>
      </c>
      <c r="R438" t="s">
        <v>8315</v>
      </c>
      <c r="S438" s="10">
        <f t="shared" si="26"/>
        <v>41486.36241898148</v>
      </c>
      <c r="T438" s="10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8309</v>
      </c>
      <c r="R439" t="s">
        <v>8315</v>
      </c>
      <c r="S439" s="10">
        <f t="shared" si="26"/>
        <v>42651.31858796296</v>
      </c>
      <c r="T439" s="10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42326.302754629629</v>
      </c>
      <c r="T440" s="10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8309</v>
      </c>
      <c r="R441" t="s">
        <v>8315</v>
      </c>
      <c r="S441" s="10">
        <f t="shared" si="26"/>
        <v>41929.761782407404</v>
      </c>
      <c r="T441" s="10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42453.943900462968</v>
      </c>
      <c r="T442" s="10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8309</v>
      </c>
      <c r="R443" t="s">
        <v>8315</v>
      </c>
      <c r="S443" s="10">
        <f t="shared" si="26"/>
        <v>41580.793935185182</v>
      </c>
      <c r="T443" s="10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42054.888692129629</v>
      </c>
      <c r="T444" s="10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41680.015057870369</v>
      </c>
      <c r="T445" s="10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40954.906956018516</v>
      </c>
      <c r="T446" s="10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42145.335358796292</v>
      </c>
      <c r="T447" s="10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42067.083564814813</v>
      </c>
      <c r="T448" s="10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41356.513460648144</v>
      </c>
      <c r="T449" s="10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41773.758043981477</v>
      </c>
      <c r="T450" s="10">
        <f t="shared" si="2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IFERROR((E451/D451),0)</f>
        <v>2.2499999999999999E-2</v>
      </c>
      <c r="P451" s="6">
        <f t="shared" ref="P451:P514" si="29">IFERROR(E451/L451,0)</f>
        <v>9</v>
      </c>
      <c r="Q451" t="s">
        <v>8309</v>
      </c>
      <c r="R451" t="s">
        <v>8315</v>
      </c>
      <c r="S451" s="10">
        <f t="shared" ref="S451:S514" si="30">(((I451/60)/60)/24)+DATE(1970,1,1)</f>
        <v>41564.568113425928</v>
      </c>
      <c r="T451" s="10">
        <f t="shared" ref="T451:T514" si="31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41684.946759259255</v>
      </c>
      <c r="T452" s="10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8309</v>
      </c>
      <c r="R453" t="s">
        <v>8315</v>
      </c>
      <c r="S453" s="10">
        <f t="shared" si="30"/>
        <v>41664.715173611112</v>
      </c>
      <c r="T453" s="10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42137.703877314809</v>
      </c>
      <c r="T454" s="10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42054.824988425928</v>
      </c>
      <c r="T455" s="10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41969.551388888889</v>
      </c>
      <c r="T456" s="10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41016.021527777775</v>
      </c>
      <c r="T457" s="10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41569.165972222225</v>
      </c>
      <c r="T458" s="10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8309</v>
      </c>
      <c r="R459" t="s">
        <v>8315</v>
      </c>
      <c r="S459" s="10">
        <f t="shared" si="30"/>
        <v>41867.767500000002</v>
      </c>
      <c r="T459" s="10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41408.69976851852</v>
      </c>
      <c r="T460" s="10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40860.682025462964</v>
      </c>
      <c r="T461" s="10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41791.166666666664</v>
      </c>
      <c r="T462" s="10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8309</v>
      </c>
      <c r="R463" t="s">
        <v>8315</v>
      </c>
      <c r="S463" s="10">
        <f t="shared" si="30"/>
        <v>41427.84684027778</v>
      </c>
      <c r="T463" s="10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8309</v>
      </c>
      <c r="R464" t="s">
        <v>8315</v>
      </c>
      <c r="S464" s="10">
        <f t="shared" si="30"/>
        <v>40765.126631944448</v>
      </c>
      <c r="T464" s="10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40810.710104166668</v>
      </c>
      <c r="T465" s="10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42508.848784722228</v>
      </c>
      <c r="T466" s="10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41817.120069444441</v>
      </c>
      <c r="T467" s="10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41159.942870370374</v>
      </c>
      <c r="T468" s="10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41180.679791666669</v>
      </c>
      <c r="T469" s="10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8309</v>
      </c>
      <c r="R470" t="s">
        <v>8315</v>
      </c>
      <c r="S470" s="10">
        <f t="shared" si="30"/>
        <v>41101.160474537035</v>
      </c>
      <c r="T470" s="10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8309</v>
      </c>
      <c r="R471" t="s">
        <v>8315</v>
      </c>
      <c r="S471" s="10">
        <f t="shared" si="30"/>
        <v>41887.989861111113</v>
      </c>
      <c r="T471" s="10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41655.166666666664</v>
      </c>
      <c r="T472" s="10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41748.680312500001</v>
      </c>
      <c r="T473" s="10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41874.922662037039</v>
      </c>
      <c r="T474" s="10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41899.698136574072</v>
      </c>
      <c r="T475" s="10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42783.329039351855</v>
      </c>
      <c r="T476" s="10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8309</v>
      </c>
      <c r="R477" t="s">
        <v>8315</v>
      </c>
      <c r="S477" s="10">
        <f t="shared" si="30"/>
        <v>42130.086145833338</v>
      </c>
      <c r="T477" s="10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41793.165972222225</v>
      </c>
      <c r="T478" s="10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8309</v>
      </c>
      <c r="R479" t="s">
        <v>8315</v>
      </c>
      <c r="S479" s="10">
        <f t="shared" si="30"/>
        <v>41047.83488425926</v>
      </c>
      <c r="T479" s="10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8309</v>
      </c>
      <c r="R480" t="s">
        <v>8315</v>
      </c>
      <c r="S480" s="10">
        <f t="shared" si="30"/>
        <v>42095.869317129633</v>
      </c>
      <c r="T480" s="10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41964.449479166666</v>
      </c>
      <c r="T481" s="10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41495.500173611108</v>
      </c>
      <c r="T482" s="10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41192.672326388885</v>
      </c>
      <c r="T483" s="10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42474.606944444444</v>
      </c>
      <c r="T484" s="10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41303.197592592594</v>
      </c>
      <c r="T485" s="10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42313.981157407412</v>
      </c>
      <c r="T486" s="10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41411.50577546296</v>
      </c>
      <c r="T487" s="10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41791.94258101852</v>
      </c>
      <c r="T488" s="10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8309</v>
      </c>
      <c r="R489" t="s">
        <v>8315</v>
      </c>
      <c r="S489" s="10">
        <f t="shared" si="30"/>
        <v>42729.636504629627</v>
      </c>
      <c r="T489" s="10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8309</v>
      </c>
      <c r="R490" t="s">
        <v>8315</v>
      </c>
      <c r="S490" s="10">
        <f t="shared" si="30"/>
        <v>42744.054398148146</v>
      </c>
      <c r="T490" s="10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40913.481249999997</v>
      </c>
      <c r="T491" s="10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8309</v>
      </c>
      <c r="R492" t="s">
        <v>8315</v>
      </c>
      <c r="S492" s="10">
        <f t="shared" si="30"/>
        <v>41143.968576388892</v>
      </c>
      <c r="T492" s="10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8309</v>
      </c>
      <c r="R493" t="s">
        <v>8315</v>
      </c>
      <c r="S493" s="10">
        <f t="shared" si="30"/>
        <v>42396.982627314821</v>
      </c>
      <c r="T493" s="10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8309</v>
      </c>
      <c r="R494" t="s">
        <v>8315</v>
      </c>
      <c r="S494" s="10">
        <f t="shared" si="30"/>
        <v>42656.03506944445</v>
      </c>
      <c r="T494" s="10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8309</v>
      </c>
      <c r="R495" t="s">
        <v>8315</v>
      </c>
      <c r="S495" s="10">
        <f t="shared" si="30"/>
        <v>42144.726134259254</v>
      </c>
      <c r="T495" s="10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41823.125</v>
      </c>
      <c r="T496" s="10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8309</v>
      </c>
      <c r="R497" t="s">
        <v>8315</v>
      </c>
      <c r="S497" s="10">
        <f t="shared" si="30"/>
        <v>42201.827604166669</v>
      </c>
      <c r="T497" s="10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41680.93141203704</v>
      </c>
      <c r="T498" s="10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41998.208333333328</v>
      </c>
      <c r="T499" s="10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40900.762141203704</v>
      </c>
      <c r="T500" s="10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40098.874305555553</v>
      </c>
      <c r="T501" s="10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40306.927777777775</v>
      </c>
      <c r="T502" s="10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8309</v>
      </c>
      <c r="R503" t="s">
        <v>8315</v>
      </c>
      <c r="S503" s="10">
        <f t="shared" si="30"/>
        <v>40733.234386574077</v>
      </c>
      <c r="T503" s="10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40986.511863425927</v>
      </c>
      <c r="T504" s="10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42021.526655092588</v>
      </c>
      <c r="T505" s="10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41009.941979166666</v>
      </c>
      <c r="T506" s="10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42363.098217592589</v>
      </c>
      <c r="T507" s="10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41496.552314814813</v>
      </c>
      <c r="T508" s="10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41201.958993055552</v>
      </c>
      <c r="T509" s="10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41054.593055555553</v>
      </c>
      <c r="T510" s="10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42183.631597222222</v>
      </c>
      <c r="T511" s="10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8309</v>
      </c>
      <c r="R512" t="s">
        <v>8315</v>
      </c>
      <c r="S512" s="10">
        <f t="shared" si="30"/>
        <v>42430.176377314812</v>
      </c>
      <c r="T512" s="10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41370.261365740742</v>
      </c>
      <c r="T513" s="10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42694.783877314811</v>
      </c>
      <c r="T514" s="10">
        <f t="shared" si="31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IFERROR((E515/D515),0)</f>
        <v>0.13924</v>
      </c>
      <c r="P515" s="6">
        <f t="shared" ref="P515:P578" si="33">IFERROR(E515/L515,0)</f>
        <v>102.38235294117646</v>
      </c>
      <c r="Q515" t="s">
        <v>8309</v>
      </c>
      <c r="R515" t="s">
        <v>8315</v>
      </c>
      <c r="S515" s="10">
        <f t="shared" ref="S515:S578" si="34">(((I515/60)/60)/24)+DATE(1970,1,1)</f>
        <v>42597.291666666672</v>
      </c>
      <c r="T515" s="10">
        <f t="shared" ref="T515:T578" si="35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41860.613969907405</v>
      </c>
      <c r="T516" s="10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42367.490752314814</v>
      </c>
      <c r="T517" s="10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8309</v>
      </c>
      <c r="R518" t="s">
        <v>8315</v>
      </c>
      <c r="S518" s="10">
        <f t="shared" si="34"/>
        <v>42151.778703703705</v>
      </c>
      <c r="T518" s="10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42768.615289351852</v>
      </c>
      <c r="T519" s="10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8309</v>
      </c>
      <c r="R520" t="s">
        <v>8315</v>
      </c>
      <c r="S520" s="10">
        <f t="shared" si="34"/>
        <v>42253.615277777775</v>
      </c>
      <c r="T520" s="10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41248.391446759262</v>
      </c>
      <c r="T521" s="10">
        <f t="shared" si="35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42348.702094907407</v>
      </c>
      <c r="T522" s="10">
        <f t="shared" si="35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42675.207638888889</v>
      </c>
      <c r="T523" s="10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42449.999131944445</v>
      </c>
      <c r="T524" s="10">
        <f t="shared" si="35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42268.13282407407</v>
      </c>
      <c r="T525" s="10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42522.717233796298</v>
      </c>
      <c r="T526" s="10">
        <f t="shared" si="35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41895.400937500002</v>
      </c>
      <c r="T527" s="10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42223.708333333328</v>
      </c>
      <c r="T528" s="10">
        <f t="shared" si="35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42783.670138888891</v>
      </c>
      <c r="T529" s="10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42176.888888888891</v>
      </c>
      <c r="T530" s="10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42746.208333333328</v>
      </c>
      <c r="T531" s="10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42179.083333333328</v>
      </c>
      <c r="T532" s="10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42721.290972222225</v>
      </c>
      <c r="T533" s="10">
        <f t="shared" si="35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42503.007037037038</v>
      </c>
      <c r="T534" s="10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42506.43478009259</v>
      </c>
      <c r="T535" s="10">
        <f t="shared" si="35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42309.958333333328</v>
      </c>
      <c r="T536" s="10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42741.545196759253</v>
      </c>
      <c r="T537" s="10">
        <f t="shared" si="35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42219.75</v>
      </c>
      <c r="T538" s="10">
        <f t="shared" si="35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42312.810081018513</v>
      </c>
      <c r="T539" s="10">
        <f t="shared" si="35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42503.794710648144</v>
      </c>
      <c r="T540" s="10">
        <f t="shared" si="35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42556.049849537041</v>
      </c>
      <c r="T541" s="10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42039.817199074074</v>
      </c>
      <c r="T542" s="10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42306.046689814815</v>
      </c>
      <c r="T543" s="10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42493.695787037039</v>
      </c>
      <c r="T544" s="10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41944.092152777775</v>
      </c>
      <c r="T545" s="10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42555.656944444447</v>
      </c>
      <c r="T546" s="10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42323.634131944447</v>
      </c>
      <c r="T547" s="10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42294.667997685188</v>
      </c>
      <c r="T548" s="10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8318</v>
      </c>
      <c r="R549" t="s">
        <v>8319</v>
      </c>
      <c r="S549" s="10">
        <f t="shared" si="34"/>
        <v>42410.696342592593</v>
      </c>
      <c r="T549" s="10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42306.903333333335</v>
      </c>
      <c r="T550" s="10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42193.636828703704</v>
      </c>
      <c r="T551" s="10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42766.208333333328</v>
      </c>
      <c r="T552" s="10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42217.745138888888</v>
      </c>
      <c r="T553" s="10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8318</v>
      </c>
      <c r="R554" t="s">
        <v>8319</v>
      </c>
      <c r="S554" s="10">
        <f t="shared" si="34"/>
        <v>42378.616851851853</v>
      </c>
      <c r="T554" s="10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41957.761469907404</v>
      </c>
      <c r="T555" s="10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41931.684861111113</v>
      </c>
      <c r="T556" s="10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8318</v>
      </c>
      <c r="R557" t="s">
        <v>8319</v>
      </c>
      <c r="S557" s="10">
        <f t="shared" si="34"/>
        <v>42533.353506944448</v>
      </c>
      <c r="T557" s="10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42375.860150462962</v>
      </c>
      <c r="T558" s="10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42706.983831018515</v>
      </c>
      <c r="T559" s="10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8318</v>
      </c>
      <c r="R560" t="s">
        <v>8319</v>
      </c>
      <c r="S560" s="10">
        <f t="shared" si="34"/>
        <v>42087.841493055559</v>
      </c>
      <c r="T560" s="10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42351.283101851848</v>
      </c>
      <c r="T561" s="10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41990.771354166667</v>
      </c>
      <c r="T562" s="10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42303.658715277779</v>
      </c>
      <c r="T563" s="10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8318</v>
      </c>
      <c r="R564" t="s">
        <v>8319</v>
      </c>
      <c r="S564" s="10">
        <f t="shared" si="34"/>
        <v>42722.389062500006</v>
      </c>
      <c r="T564" s="10">
        <f t="shared" si="35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42052.069988425923</v>
      </c>
      <c r="T565" s="10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42441.942997685182</v>
      </c>
      <c r="T566" s="10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8318</v>
      </c>
      <c r="R567" t="s">
        <v>8319</v>
      </c>
      <c r="S567" s="10">
        <f t="shared" si="34"/>
        <v>42195.785289351858</v>
      </c>
      <c r="T567" s="10">
        <f t="shared" si="35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42565.68440972222</v>
      </c>
      <c r="T568" s="10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8318</v>
      </c>
      <c r="R569" t="s">
        <v>8319</v>
      </c>
      <c r="S569" s="10">
        <f t="shared" si="34"/>
        <v>42005.842523148152</v>
      </c>
      <c r="T569" s="10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42385.458333333328</v>
      </c>
      <c r="T570" s="10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42370.847361111111</v>
      </c>
      <c r="T571" s="10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42418.798252314817</v>
      </c>
      <c r="T572" s="10">
        <f t="shared" si="35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42212.165972222225</v>
      </c>
      <c r="T573" s="10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8318</v>
      </c>
      <c r="R574" t="s">
        <v>8319</v>
      </c>
      <c r="S574" s="10">
        <f t="shared" si="34"/>
        <v>42312.757962962962</v>
      </c>
      <c r="T574" s="10">
        <f t="shared" si="35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42022.05</v>
      </c>
      <c r="T575" s="10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42662.443368055552</v>
      </c>
      <c r="T576" s="10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42168.692627314813</v>
      </c>
      <c r="T577" s="10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42091.43</v>
      </c>
      <c r="T578" s="10">
        <f t="shared" si="35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IFERROR((E579/D579),0)</f>
        <v>2E-3</v>
      </c>
      <c r="P579" s="6">
        <f t="shared" ref="P579:P642" si="37">IFERROR(E579/L579,0)</f>
        <v>10</v>
      </c>
      <c r="Q579" t="s">
        <v>8318</v>
      </c>
      <c r="R579" t="s">
        <v>8319</v>
      </c>
      <c r="S579" s="10">
        <f t="shared" ref="S579:S642" si="38">(((I579/60)/60)/24)+DATE(1970,1,1)</f>
        <v>42510.589143518519</v>
      </c>
      <c r="T579" s="10">
        <f t="shared" ref="T579:T642" si="39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42254.578622685185</v>
      </c>
      <c r="T580" s="10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41998.852118055554</v>
      </c>
      <c r="T581" s="10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42635.908182870371</v>
      </c>
      <c r="T582" s="10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8318</v>
      </c>
      <c r="R583" t="s">
        <v>8319</v>
      </c>
      <c r="S583" s="10">
        <f t="shared" si="38"/>
        <v>42218.012777777782</v>
      </c>
      <c r="T583" s="10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8318</v>
      </c>
      <c r="R584" t="s">
        <v>8319</v>
      </c>
      <c r="S584" s="10">
        <f t="shared" si="38"/>
        <v>42078.75</v>
      </c>
      <c r="T584" s="10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42082.896840277783</v>
      </c>
      <c r="T585" s="10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42079.674953703703</v>
      </c>
      <c r="T586" s="10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8318</v>
      </c>
      <c r="R587" t="s">
        <v>8319</v>
      </c>
      <c r="S587" s="10">
        <f t="shared" si="38"/>
        <v>42339</v>
      </c>
      <c r="T587" s="10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42050.854247685187</v>
      </c>
      <c r="T588" s="10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42110.757326388892</v>
      </c>
      <c r="T589" s="10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42691.811180555553</v>
      </c>
      <c r="T590" s="10">
        <f t="shared" si="3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42193.614571759259</v>
      </c>
      <c r="T591" s="10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42408.542361111111</v>
      </c>
      <c r="T592" s="10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42207.543171296296</v>
      </c>
      <c r="T593" s="10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41976.232175925921</v>
      </c>
      <c r="T594" s="10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42100.635937500003</v>
      </c>
      <c r="T595" s="10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42476.780162037037</v>
      </c>
      <c r="T596" s="10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42128.069884259254</v>
      </c>
      <c r="T597" s="10">
        <f t="shared" si="3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42676.896898148145</v>
      </c>
      <c r="T598" s="10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42582.666666666672</v>
      </c>
      <c r="T599" s="10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41978.00209490741</v>
      </c>
      <c r="T600" s="10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42071.636111111111</v>
      </c>
      <c r="T601" s="10">
        <f t="shared" si="3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42133.798171296294</v>
      </c>
      <c r="T602" s="10">
        <f t="shared" si="3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41999.858090277776</v>
      </c>
      <c r="T603" s="10">
        <f t="shared" si="3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8318</v>
      </c>
      <c r="R604" t="s">
        <v>8319</v>
      </c>
      <c r="S604" s="10">
        <f t="shared" si="38"/>
        <v>42173.79415509259</v>
      </c>
      <c r="T604" s="10">
        <f t="shared" si="3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41865.639155092591</v>
      </c>
      <c r="T605" s="10">
        <f t="shared" si="3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8318</v>
      </c>
      <c r="R606" t="s">
        <v>8319</v>
      </c>
      <c r="S606" s="10">
        <f t="shared" si="38"/>
        <v>41879.035370370373</v>
      </c>
      <c r="T606" s="10">
        <f t="shared" si="3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42239.357731481476</v>
      </c>
      <c r="T607" s="10">
        <f t="shared" si="3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42148.625</v>
      </c>
      <c r="T608" s="10">
        <f t="shared" si="3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8318</v>
      </c>
      <c r="R609" t="s">
        <v>8319</v>
      </c>
      <c r="S609" s="10">
        <f t="shared" si="38"/>
        <v>42330.867314814815</v>
      </c>
      <c r="T609" s="10">
        <f t="shared" si="3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42170.921064814815</v>
      </c>
      <c r="T610" s="10">
        <f t="shared" si="3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42337.075740740736</v>
      </c>
      <c r="T611" s="10">
        <f t="shared" si="3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8318</v>
      </c>
      <c r="R612" t="s">
        <v>8319</v>
      </c>
      <c r="S612" s="10">
        <f t="shared" si="38"/>
        <v>42116.83085648148</v>
      </c>
      <c r="T612" s="10">
        <f t="shared" si="3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8318</v>
      </c>
      <c r="R613" t="s">
        <v>8319</v>
      </c>
      <c r="S613" s="10">
        <f t="shared" si="38"/>
        <v>42388.560613425929</v>
      </c>
      <c r="T613" s="10">
        <f t="shared" si="3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8318</v>
      </c>
      <c r="R614" t="s">
        <v>8319</v>
      </c>
      <c r="S614" s="10">
        <f t="shared" si="38"/>
        <v>42615.031782407401</v>
      </c>
      <c r="T614" s="10">
        <f t="shared" si="3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42278.207638888889</v>
      </c>
      <c r="T615" s="10">
        <f t="shared" si="3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8318</v>
      </c>
      <c r="R616" t="s">
        <v>8319</v>
      </c>
      <c r="S616" s="10">
        <f t="shared" si="38"/>
        <v>42545.061805555553</v>
      </c>
      <c r="T616" s="10">
        <f t="shared" si="3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8318</v>
      </c>
      <c r="R617" t="s">
        <v>8319</v>
      </c>
      <c r="S617" s="10">
        <f t="shared" si="38"/>
        <v>42272.122210648144</v>
      </c>
      <c r="T617" s="10">
        <f t="shared" si="3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8318</v>
      </c>
      <c r="R618" t="s">
        <v>8319</v>
      </c>
      <c r="S618" s="10">
        <f t="shared" si="38"/>
        <v>42791.376238425932</v>
      </c>
      <c r="T618" s="10">
        <f t="shared" si="3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42132.343090277776</v>
      </c>
      <c r="T619" s="10">
        <f t="shared" si="3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8318</v>
      </c>
      <c r="R620" t="s">
        <v>8319</v>
      </c>
      <c r="S620" s="10">
        <f t="shared" si="38"/>
        <v>42347.810219907406</v>
      </c>
      <c r="T620" s="10">
        <f t="shared" si="3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41968.692013888889</v>
      </c>
      <c r="T621" s="10">
        <f t="shared" si="3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41876.716874999998</v>
      </c>
      <c r="T622" s="10">
        <f t="shared" si="3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42558.987696759257</v>
      </c>
      <c r="T623" s="10">
        <f t="shared" si="3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42552.774745370371</v>
      </c>
      <c r="T624" s="10">
        <f t="shared" si="3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8318</v>
      </c>
      <c r="R625" t="s">
        <v>8319</v>
      </c>
      <c r="S625" s="10">
        <f t="shared" si="38"/>
        <v>42152.009224537032</v>
      </c>
      <c r="T625" s="10">
        <f t="shared" si="3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8318</v>
      </c>
      <c r="R626" t="s">
        <v>8319</v>
      </c>
      <c r="S626" s="10">
        <f t="shared" si="38"/>
        <v>42138.988900462966</v>
      </c>
      <c r="T626" s="10">
        <f t="shared" si="3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8318</v>
      </c>
      <c r="R627" t="s">
        <v>8319</v>
      </c>
      <c r="S627" s="10">
        <f t="shared" si="38"/>
        <v>42820.853900462964</v>
      </c>
      <c r="T627" s="10">
        <f t="shared" si="3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42231.556944444441</v>
      </c>
      <c r="T628" s="10">
        <f t="shared" si="3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42443.958333333328</v>
      </c>
      <c r="T629" s="10">
        <f t="shared" si="3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8318</v>
      </c>
      <c r="R630" t="s">
        <v>8319</v>
      </c>
      <c r="S630" s="10">
        <f t="shared" si="38"/>
        <v>41833.692789351851</v>
      </c>
      <c r="T630" s="10">
        <f t="shared" si="3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42504.637824074074</v>
      </c>
      <c r="T631" s="10">
        <f t="shared" si="3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42253.215277777781</v>
      </c>
      <c r="T632" s="10">
        <f t="shared" si="3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42518.772326388891</v>
      </c>
      <c r="T633" s="10">
        <f t="shared" si="3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8318</v>
      </c>
      <c r="R634" t="s">
        <v>8319</v>
      </c>
      <c r="S634" s="10">
        <f t="shared" si="38"/>
        <v>42333.700983796298</v>
      </c>
      <c r="T634" s="10">
        <f t="shared" si="3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42538.958333333328</v>
      </c>
      <c r="T635" s="10">
        <f t="shared" si="3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42061.928576388891</v>
      </c>
      <c r="T636" s="10">
        <f t="shared" si="3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42106.092152777783</v>
      </c>
      <c r="T637" s="10">
        <f t="shared" si="3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42161.44930555555</v>
      </c>
      <c r="T638" s="10">
        <f t="shared" si="3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8318</v>
      </c>
      <c r="R639" t="s">
        <v>8319</v>
      </c>
      <c r="S639" s="10">
        <f t="shared" si="38"/>
        <v>42791.961111111115</v>
      </c>
      <c r="T639" s="10">
        <f t="shared" si="3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42819.55164351852</v>
      </c>
      <c r="T640" s="10">
        <f t="shared" si="3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41925.583275462966</v>
      </c>
      <c r="T641" s="10">
        <f t="shared" si="3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42698.958333333328</v>
      </c>
      <c r="T642" s="10">
        <f t="shared" si="39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IFERROR((E643/D643),0)</f>
        <v>1.1916249999999999</v>
      </c>
      <c r="P643" s="6">
        <f t="shared" ref="P643:P706" si="41">IFERROR(E643/L643,0)</f>
        <v>151.31746031746033</v>
      </c>
      <c r="Q643" t="s">
        <v>8318</v>
      </c>
      <c r="R643" t="s">
        <v>8320</v>
      </c>
      <c r="S643" s="10">
        <f t="shared" ref="S643:S706" si="42">(((I643/60)/60)/24)+DATE(1970,1,1)</f>
        <v>42229.57</v>
      </c>
      <c r="T643" s="10">
        <f t="shared" ref="T643:T706" si="43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42235.651319444441</v>
      </c>
      <c r="T644" s="10">
        <f t="shared" si="4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42155.642071759255</v>
      </c>
      <c r="T645" s="10">
        <f t="shared" si="4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41941.041666666664</v>
      </c>
      <c r="T646" s="10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42594.026319444441</v>
      </c>
      <c r="T647" s="10">
        <f t="shared" si="4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41862.852627314816</v>
      </c>
      <c r="T648" s="10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42446.726261574076</v>
      </c>
      <c r="T649" s="10">
        <f t="shared" si="4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41926.693379629629</v>
      </c>
      <c r="T650" s="10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41898.912187499998</v>
      </c>
      <c r="T651" s="10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41992.078518518523</v>
      </c>
      <c r="T652" s="10">
        <f t="shared" si="4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41986.017488425925</v>
      </c>
      <c r="T653" s="10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42705.732060185182</v>
      </c>
      <c r="T654" s="10">
        <f t="shared" si="4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42236.618518518517</v>
      </c>
      <c r="T655" s="10">
        <f t="shared" si="4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42193.957326388889</v>
      </c>
      <c r="T656" s="10">
        <f t="shared" si="4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42075.915648148148</v>
      </c>
      <c r="T657" s="10">
        <f t="shared" si="4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42477.762951388882</v>
      </c>
      <c r="T658" s="10">
        <f t="shared" si="4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42361.84574074074</v>
      </c>
      <c r="T659" s="10">
        <f t="shared" si="4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42211.75</v>
      </c>
      <c r="T660" s="10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42239.593692129631</v>
      </c>
      <c r="T661" s="10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41952.783321759263</v>
      </c>
      <c r="T662" s="10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42666.645358796297</v>
      </c>
      <c r="T663" s="10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42020.438043981485</v>
      </c>
      <c r="T664" s="10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42203.843240740738</v>
      </c>
      <c r="T665" s="10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42107.666377314818</v>
      </c>
      <c r="T666" s="10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42748.711354166662</v>
      </c>
      <c r="T667" s="10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41868.832152777781</v>
      </c>
      <c r="T668" s="10">
        <f t="shared" si="4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42672.373414351852</v>
      </c>
      <c r="T669" s="10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42135.831273148149</v>
      </c>
      <c r="T670" s="10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42557.625671296293</v>
      </c>
      <c r="T671" s="10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42540.340277777781</v>
      </c>
      <c r="T672" s="10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42018.166666666672</v>
      </c>
      <c r="T673" s="10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42005.207638888889</v>
      </c>
      <c r="T674" s="10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41883.840474537035</v>
      </c>
      <c r="T675" s="10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41863.116053240738</v>
      </c>
      <c r="T676" s="10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42005.290972222225</v>
      </c>
      <c r="T677" s="10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42042.768298611118</v>
      </c>
      <c r="T678" s="10">
        <f t="shared" si="4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42549.403877314813</v>
      </c>
      <c r="T679" s="10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42511.376597222217</v>
      </c>
      <c r="T680" s="10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42616.695706018523</v>
      </c>
      <c r="T681" s="10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41899.501516203702</v>
      </c>
      <c r="T682" s="10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42669.805601851855</v>
      </c>
      <c r="T683" s="10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42808.723634259266</v>
      </c>
      <c r="T684" s="10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42674.900046296301</v>
      </c>
      <c r="T685" s="10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41845.125</v>
      </c>
      <c r="T686" s="10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42016.866574074069</v>
      </c>
      <c r="T687" s="10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8318</v>
      </c>
      <c r="R688" t="s">
        <v>8320</v>
      </c>
      <c r="S688" s="10">
        <f t="shared" si="42"/>
        <v>42219.673263888893</v>
      </c>
      <c r="T688" s="10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42771.750613425931</v>
      </c>
      <c r="T689" s="10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42292.104780092588</v>
      </c>
      <c r="T690" s="10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42712.207638888889</v>
      </c>
      <c r="T691" s="10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42622.25</v>
      </c>
      <c r="T692" s="10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42186.028310185182</v>
      </c>
      <c r="T693" s="10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42726.37572916667</v>
      </c>
      <c r="T694" s="10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42124.808182870373</v>
      </c>
      <c r="T695" s="10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42767.663877314815</v>
      </c>
      <c r="T696" s="10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41943.521064814813</v>
      </c>
      <c r="T697" s="10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41845.927106481482</v>
      </c>
      <c r="T698" s="10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42403.523020833338</v>
      </c>
      <c r="T699" s="10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41900.083333333336</v>
      </c>
      <c r="T700" s="10">
        <f t="shared" si="4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41600.666666666664</v>
      </c>
      <c r="T701" s="10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42745.688437500001</v>
      </c>
      <c r="T702" s="10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41843.662962962961</v>
      </c>
      <c r="T703" s="10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42698.768368055549</v>
      </c>
      <c r="T704" s="10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42766.98055555555</v>
      </c>
      <c r="T705" s="10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42786.192916666667</v>
      </c>
      <c r="T706" s="10">
        <f t="shared" si="43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IFERROR((E707/D707),0)</f>
        <v>9.7699999999999992E-3</v>
      </c>
      <c r="P707" s="6">
        <f t="shared" ref="P707:P770" si="45">IFERROR(E707/L707,0)</f>
        <v>195.4</v>
      </c>
      <c r="Q707" t="s">
        <v>8318</v>
      </c>
      <c r="R707" t="s">
        <v>8320</v>
      </c>
      <c r="S707" s="10">
        <f t="shared" ref="S707:S770" si="46">(((I707/60)/60)/24)+DATE(1970,1,1)</f>
        <v>42756.491643518515</v>
      </c>
      <c r="T707" s="10">
        <f t="shared" ref="T707:T770" si="47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8318</v>
      </c>
      <c r="R708" t="s">
        <v>8320</v>
      </c>
      <c r="S708" s="10">
        <f t="shared" si="46"/>
        <v>42718.777083333334</v>
      </c>
      <c r="T708" s="10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42736.663506944446</v>
      </c>
      <c r="T709" s="10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41895.581018518518</v>
      </c>
      <c r="T710" s="10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41978.041192129633</v>
      </c>
      <c r="T711" s="10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8318</v>
      </c>
      <c r="R712" t="s">
        <v>8320</v>
      </c>
      <c r="S712" s="10">
        <f t="shared" si="46"/>
        <v>41871.030555555553</v>
      </c>
      <c r="T712" s="10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42718.500787037032</v>
      </c>
      <c r="T713" s="10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42414.680925925932</v>
      </c>
      <c r="T714" s="10">
        <f t="shared" si="47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42526.529305555552</v>
      </c>
      <c r="T715" s="10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42794.787986111114</v>
      </c>
      <c r="T716" s="10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42313.132407407407</v>
      </c>
      <c r="T717" s="10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41974</v>
      </c>
      <c r="T718" s="10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41887.854189814818</v>
      </c>
      <c r="T719" s="10">
        <f t="shared" si="47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42784.249305555553</v>
      </c>
      <c r="T720" s="10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42423.040231481486</v>
      </c>
      <c r="T721" s="10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40937.649201388893</v>
      </c>
      <c r="T722" s="10">
        <f t="shared" si="47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41852.571840277778</v>
      </c>
      <c r="T723" s="10">
        <f t="shared" si="47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41007.76363425926</v>
      </c>
      <c r="T724" s="10">
        <f t="shared" si="47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42215.165972222225</v>
      </c>
      <c r="T725" s="10">
        <f t="shared" si="47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40724.638460648144</v>
      </c>
      <c r="T726" s="10">
        <f t="shared" si="47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42351.626296296294</v>
      </c>
      <c r="T727" s="10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41376.042673611111</v>
      </c>
      <c r="T728" s="10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41288.888888888891</v>
      </c>
      <c r="T729" s="10">
        <f t="shared" si="47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40776.837465277778</v>
      </c>
      <c r="T730" s="10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41171.185891203706</v>
      </c>
      <c r="T731" s="10">
        <f t="shared" si="47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40884.745266203703</v>
      </c>
      <c r="T732" s="10">
        <f t="shared" si="47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40930.25</v>
      </c>
      <c r="T733" s="10">
        <f t="shared" si="47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41546.424317129626</v>
      </c>
      <c r="T734" s="10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41628.420046296298</v>
      </c>
      <c r="T735" s="10">
        <f t="shared" si="47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42133.208333333328</v>
      </c>
      <c r="T736" s="10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41977.027083333334</v>
      </c>
      <c r="T737" s="10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41599.207638888889</v>
      </c>
      <c r="T738" s="10">
        <f t="shared" si="47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41684.833333333336</v>
      </c>
      <c r="T739" s="10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41974.207638888889</v>
      </c>
      <c r="T740" s="10">
        <f t="shared" si="47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41862.502650462964</v>
      </c>
      <c r="T741" s="10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42176.146782407406</v>
      </c>
      <c r="T742" s="10">
        <f t="shared" si="47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41436.648217592592</v>
      </c>
      <c r="T743" s="10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41719.876296296294</v>
      </c>
      <c r="T744" s="10">
        <f t="shared" si="47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41015.875</v>
      </c>
      <c r="T745" s="10">
        <f t="shared" si="47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41256.95721064815</v>
      </c>
      <c r="T746" s="10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41397.572280092594</v>
      </c>
      <c r="T747" s="10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41175.165972222225</v>
      </c>
      <c r="T748" s="10">
        <f t="shared" si="47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42019.454166666663</v>
      </c>
      <c r="T749" s="10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41861.846828703703</v>
      </c>
      <c r="T750" s="10">
        <f t="shared" si="47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42763.94131944445</v>
      </c>
      <c r="T751" s="10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41329.878148148149</v>
      </c>
      <c r="T752" s="10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40759.630497685182</v>
      </c>
      <c r="T753" s="10">
        <f t="shared" si="47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42659.458333333328</v>
      </c>
      <c r="T754" s="10">
        <f t="shared" si="47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42049.590173611112</v>
      </c>
      <c r="T755" s="10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41279.749085648145</v>
      </c>
      <c r="T756" s="10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41414.02847222222</v>
      </c>
      <c r="T757" s="10">
        <f t="shared" si="47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40651.725219907406</v>
      </c>
      <c r="T758" s="10">
        <f t="shared" si="47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41249.054560185185</v>
      </c>
      <c r="T759" s="10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40459.836435185185</v>
      </c>
      <c r="T760" s="10">
        <f t="shared" si="47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41829.330312500002</v>
      </c>
      <c r="T761" s="10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8321</v>
      </c>
      <c r="R762" t="s">
        <v>8323</v>
      </c>
      <c r="S762" s="10">
        <f t="shared" si="46"/>
        <v>42700.805706018517</v>
      </c>
      <c r="T762" s="10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41672.751458333332</v>
      </c>
      <c r="T763" s="10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8321</v>
      </c>
      <c r="R764" t="s">
        <v>8323</v>
      </c>
      <c r="S764" s="10">
        <f t="shared" si="46"/>
        <v>42708.25</v>
      </c>
      <c r="T764" s="10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41501.446851851848</v>
      </c>
      <c r="T765" s="10">
        <f t="shared" si="47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8321</v>
      </c>
      <c r="R766" t="s">
        <v>8323</v>
      </c>
      <c r="S766" s="10">
        <f t="shared" si="46"/>
        <v>42257.173159722224</v>
      </c>
      <c r="T766" s="10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41931.542638888888</v>
      </c>
      <c r="T767" s="10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8321</v>
      </c>
      <c r="R768" t="s">
        <v>8323</v>
      </c>
      <c r="S768" s="10">
        <f t="shared" si="46"/>
        <v>42051.783368055556</v>
      </c>
      <c r="T768" s="10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42145.143634259264</v>
      </c>
      <c r="T769" s="10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8321</v>
      </c>
      <c r="R770" t="s">
        <v>8323</v>
      </c>
      <c r="S770" s="10">
        <f t="shared" si="46"/>
        <v>41624.207060185188</v>
      </c>
      <c r="T770" s="10">
        <f t="shared" si="47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IFERROR((E771/D771),0)</f>
        <v>0.41399999999999998</v>
      </c>
      <c r="P771" s="6">
        <f t="shared" ref="P771:P834" si="49">IFERROR(E771/L771,0)</f>
        <v>31.846153846153847</v>
      </c>
      <c r="Q771" t="s">
        <v>8321</v>
      </c>
      <c r="R771" t="s">
        <v>8323</v>
      </c>
      <c r="S771" s="10">
        <f t="shared" ref="S771:S834" si="50">(((I771/60)/60)/24)+DATE(1970,1,1)</f>
        <v>41634.996458333335</v>
      </c>
      <c r="T771" s="10">
        <f t="shared" ref="T771:T834" si="51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8321</v>
      </c>
      <c r="R772" t="s">
        <v>8323</v>
      </c>
      <c r="S772" s="10">
        <f t="shared" si="50"/>
        <v>41329.999641203707</v>
      </c>
      <c r="T772" s="10">
        <f t="shared" si="51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42399.824097222227</v>
      </c>
      <c r="T773" s="10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40118.165972222225</v>
      </c>
      <c r="T774" s="10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42134.959027777775</v>
      </c>
      <c r="T775" s="10">
        <f t="shared" si="51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41693.780300925922</v>
      </c>
      <c r="T776" s="10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40893.060127314813</v>
      </c>
      <c r="T777" s="10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42288.208333333328</v>
      </c>
      <c r="T778" s="10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41486.981215277774</v>
      </c>
      <c r="T779" s="10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41759.702314814815</v>
      </c>
      <c r="T780" s="10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40466.166666666664</v>
      </c>
      <c r="T781" s="10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40666.673900462964</v>
      </c>
      <c r="T782" s="10">
        <f t="shared" si="51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41433.000856481485</v>
      </c>
      <c r="T783" s="10">
        <f t="shared" si="51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41146.758125</v>
      </c>
      <c r="T784" s="10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41026.916666666664</v>
      </c>
      <c r="T785" s="10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41715.107858796298</v>
      </c>
      <c r="T786" s="10">
        <f t="shared" si="51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41333.593923611108</v>
      </c>
      <c r="T787" s="10">
        <f t="shared" si="51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41040.657638888886</v>
      </c>
      <c r="T788" s="10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41579.627615740741</v>
      </c>
      <c r="T789" s="10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41097.165972222225</v>
      </c>
      <c r="T790" s="10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41295.332638888889</v>
      </c>
      <c r="T791" s="10">
        <f t="shared" si="51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41306.047905092593</v>
      </c>
      <c r="T792" s="10">
        <f t="shared" si="51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41591.249305555553</v>
      </c>
      <c r="T793" s="10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41585.915312500001</v>
      </c>
      <c r="T794" s="10">
        <f t="shared" si="51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41458.207638888889</v>
      </c>
      <c r="T795" s="10">
        <f t="shared" si="51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40791.712500000001</v>
      </c>
      <c r="T796" s="10">
        <f t="shared" si="51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41006.207638888889</v>
      </c>
      <c r="T797" s="10">
        <f t="shared" si="51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41532.881944444445</v>
      </c>
      <c r="T798" s="10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41028.166666666664</v>
      </c>
      <c r="T799" s="10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41912.590127314819</v>
      </c>
      <c r="T800" s="10">
        <f t="shared" si="51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41026.667199074072</v>
      </c>
      <c r="T801" s="10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41893.433495370373</v>
      </c>
      <c r="T802" s="10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40725.795370370368</v>
      </c>
      <c r="T803" s="10">
        <f t="shared" si="51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41169.170138888891</v>
      </c>
      <c r="T804" s="10">
        <f t="shared" si="51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40692.041666666664</v>
      </c>
      <c r="T805" s="10">
        <f t="shared" si="51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40747.165972222225</v>
      </c>
      <c r="T806" s="10">
        <f t="shared" si="51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40740.958333333336</v>
      </c>
      <c r="T807" s="10">
        <f t="shared" si="51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40793.691423611112</v>
      </c>
      <c r="T808" s="10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42795.083333333328</v>
      </c>
      <c r="T809" s="10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41995.207638888889</v>
      </c>
      <c r="T810" s="10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41658.833680555559</v>
      </c>
      <c r="T811" s="10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41153.056273148148</v>
      </c>
      <c r="T812" s="10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41465.702777777777</v>
      </c>
      <c r="T813" s="10">
        <f t="shared" si="51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41334.581944444442</v>
      </c>
      <c r="T814" s="10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41110.960243055553</v>
      </c>
      <c r="T815" s="10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40694.75277777778</v>
      </c>
      <c r="T816" s="10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41944.917858796296</v>
      </c>
      <c r="T817" s="10">
        <f t="shared" si="51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41373.270833333336</v>
      </c>
      <c r="T818" s="10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40979.207638888889</v>
      </c>
      <c r="T819" s="10">
        <f t="shared" si="51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41128.709027777775</v>
      </c>
      <c r="T820" s="10">
        <f t="shared" si="51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41629.197222222225</v>
      </c>
      <c r="T821" s="10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41799.208333333336</v>
      </c>
      <c r="T822" s="10">
        <f t="shared" si="51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42128.167361111111</v>
      </c>
      <c r="T823" s="10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41187.947337962964</v>
      </c>
      <c r="T824" s="10">
        <f t="shared" si="51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42085.931157407409</v>
      </c>
      <c r="T825" s="10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40286.290972222225</v>
      </c>
      <c r="T826" s="10">
        <f t="shared" si="51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41211.306527777779</v>
      </c>
      <c r="T827" s="10">
        <f t="shared" si="51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40993.996874999997</v>
      </c>
      <c r="T828" s="10">
        <f t="shared" si="51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40953.825694444444</v>
      </c>
      <c r="T829" s="10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41085.683333333334</v>
      </c>
      <c r="T830" s="10">
        <f t="shared" si="51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42564.801388888889</v>
      </c>
      <c r="T831" s="10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41355.484085648146</v>
      </c>
      <c r="T832" s="10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41026.646921296298</v>
      </c>
      <c r="T833" s="10">
        <f t="shared" si="51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40929.342361111114</v>
      </c>
      <c r="T834" s="10">
        <f t="shared" si="51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IFERROR((E835/D835),0)</f>
        <v>1.0166666666666666</v>
      </c>
      <c r="P835" s="6">
        <f t="shared" ref="P835:P898" si="53">IFERROR(E835/L835,0)</f>
        <v>148.78048780487805</v>
      </c>
      <c r="Q835" t="s">
        <v>8324</v>
      </c>
      <c r="R835" t="s">
        <v>8325</v>
      </c>
      <c r="S835" s="10">
        <f t="shared" ref="S835:S898" si="54">(((I835/60)/60)/24)+DATE(1970,1,1)</f>
        <v>41748.878182870372</v>
      </c>
      <c r="T835" s="10">
        <f t="shared" ref="T835:T898" si="55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41456.165972222225</v>
      </c>
      <c r="T836" s="10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41048.125</v>
      </c>
      <c r="T837" s="10">
        <f t="shared" si="55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41554.056921296295</v>
      </c>
      <c r="T838" s="10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41760.998402777775</v>
      </c>
      <c r="T839" s="10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40925.897974537038</v>
      </c>
      <c r="T840" s="10">
        <f t="shared" si="55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41174.763379629629</v>
      </c>
      <c r="T841" s="10">
        <f t="shared" si="55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42637.226701388892</v>
      </c>
      <c r="T842" s="10">
        <f t="shared" si="55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41953.88035879629</v>
      </c>
      <c r="T843" s="10">
        <f t="shared" si="55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41561.165972222225</v>
      </c>
      <c r="T844" s="10">
        <f t="shared" si="55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42712.333333333328</v>
      </c>
      <c r="T845" s="10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41944.207638888889</v>
      </c>
      <c r="T846" s="10">
        <f t="shared" si="55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42618.165972222225</v>
      </c>
      <c r="T847" s="10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41708.583333333336</v>
      </c>
      <c r="T848" s="10">
        <f t="shared" si="55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42195.79833333334</v>
      </c>
      <c r="T849" s="10">
        <f t="shared" si="55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42108.792048611111</v>
      </c>
      <c r="T850" s="10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42079.107222222221</v>
      </c>
      <c r="T851" s="10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42485.207638888889</v>
      </c>
      <c r="T852" s="10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42582.822916666672</v>
      </c>
      <c r="T853" s="10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42667.875</v>
      </c>
      <c r="T854" s="10">
        <f t="shared" si="55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42051.832280092596</v>
      </c>
      <c r="T855" s="10">
        <f t="shared" si="55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42732.212337962963</v>
      </c>
      <c r="T856" s="10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42575.125196759262</v>
      </c>
      <c r="T857" s="10">
        <f t="shared" si="55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42668.791666666672</v>
      </c>
      <c r="T858" s="10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42333.623043981483</v>
      </c>
      <c r="T859" s="10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42109.957638888889</v>
      </c>
      <c r="T860" s="10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42159</v>
      </c>
      <c r="T861" s="10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41600.524456018517</v>
      </c>
      <c r="T862" s="10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42629.965324074074</v>
      </c>
      <c r="T863" s="10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41589.596620370372</v>
      </c>
      <c r="T864" s="10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40951.117662037039</v>
      </c>
      <c r="T865" s="10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41563.415972222225</v>
      </c>
      <c r="T866" s="10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41290.77311342593</v>
      </c>
      <c r="T867" s="10">
        <f t="shared" si="55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42063.631944444445</v>
      </c>
      <c r="T868" s="10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40148.207638888889</v>
      </c>
      <c r="T869" s="10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41646.027754629627</v>
      </c>
      <c r="T870" s="10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41372.803900462961</v>
      </c>
      <c r="T871" s="10">
        <f t="shared" si="55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41518.022256944445</v>
      </c>
      <c r="T872" s="10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41607.602951388886</v>
      </c>
      <c r="T873" s="10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40612.825543981482</v>
      </c>
      <c r="T874" s="10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41224.208796296298</v>
      </c>
      <c r="T875" s="10">
        <f t="shared" si="5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41398.583726851852</v>
      </c>
      <c r="T876" s="10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8324</v>
      </c>
      <c r="R877" t="s">
        <v>8327</v>
      </c>
      <c r="S877" s="10">
        <f t="shared" si="54"/>
        <v>42268.723738425921</v>
      </c>
      <c r="T877" s="10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41309.496840277774</v>
      </c>
      <c r="T878" s="10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41627.788888888892</v>
      </c>
      <c r="T879" s="10">
        <f t="shared" si="5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40535.232916666668</v>
      </c>
      <c r="T880" s="10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41058.829918981479</v>
      </c>
      <c r="T881" s="10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41212.32104166667</v>
      </c>
      <c r="T882" s="10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40922.25099537037</v>
      </c>
      <c r="T883" s="10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40792.860532407409</v>
      </c>
      <c r="T884" s="10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42431.935590277775</v>
      </c>
      <c r="T885" s="10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41041.104861111111</v>
      </c>
      <c r="T886" s="10">
        <f t="shared" si="5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42734.941099537042</v>
      </c>
      <c r="T887" s="10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42628.870520833334</v>
      </c>
      <c r="T888" s="10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8324</v>
      </c>
      <c r="R889" t="s">
        <v>8328</v>
      </c>
      <c r="S889" s="10">
        <f t="shared" si="54"/>
        <v>41056.958969907406</v>
      </c>
      <c r="T889" s="10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40787.25</v>
      </c>
      <c r="T890" s="10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41917.784062500003</v>
      </c>
      <c r="T891" s="10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41599.740497685183</v>
      </c>
      <c r="T892" s="10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41872.031597222223</v>
      </c>
      <c r="T893" s="10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40391.166666666664</v>
      </c>
      <c r="T894" s="10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42095.856053240743</v>
      </c>
      <c r="T895" s="10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42526.981597222228</v>
      </c>
      <c r="T896" s="10">
        <f t="shared" si="5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40476.127650462964</v>
      </c>
      <c r="T897" s="10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42244.166666666672</v>
      </c>
      <c r="T898" s="10">
        <f t="shared" si="55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IFERROR((E899/D899),0)</f>
        <v>0</v>
      </c>
      <c r="P899" s="6">
        <f t="shared" ref="P899:P962" si="57">IFERROR(E899/L899,0)</f>
        <v>0</v>
      </c>
      <c r="Q899" t="s">
        <v>8324</v>
      </c>
      <c r="R899" t="s">
        <v>8328</v>
      </c>
      <c r="S899" s="10">
        <f t="shared" ref="S899:S962" si="58">(((I899/60)/60)/24)+DATE(1970,1,1)</f>
        <v>41241.730416666665</v>
      </c>
      <c r="T899" s="10">
        <f t="shared" ref="T899:T962" si="59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40923.758217592593</v>
      </c>
      <c r="T900" s="10">
        <f t="shared" si="5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40691.099097222221</v>
      </c>
      <c r="T901" s="10">
        <f t="shared" si="5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42459.807893518519</v>
      </c>
      <c r="T902" s="10">
        <f t="shared" si="5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8324</v>
      </c>
      <c r="R903" t="s">
        <v>8327</v>
      </c>
      <c r="S903" s="10">
        <f t="shared" si="58"/>
        <v>40337.799305555556</v>
      </c>
      <c r="T903" s="10">
        <f t="shared" si="5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41881.645833333336</v>
      </c>
      <c r="T904" s="10">
        <f t="shared" si="5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41175.100694444445</v>
      </c>
      <c r="T905" s="10">
        <f t="shared" si="5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42372.080289351856</v>
      </c>
      <c r="T906" s="10">
        <f t="shared" si="5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40567.239884259259</v>
      </c>
      <c r="T907" s="10">
        <f t="shared" si="5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8324</v>
      </c>
      <c r="R908" t="s">
        <v>8327</v>
      </c>
      <c r="S908" s="10">
        <f t="shared" si="58"/>
        <v>41711.148032407407</v>
      </c>
      <c r="T908" s="10">
        <f t="shared" si="5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8324</v>
      </c>
      <c r="R909" t="s">
        <v>8327</v>
      </c>
      <c r="S909" s="10">
        <f t="shared" si="58"/>
        <v>40797.192395833335</v>
      </c>
      <c r="T909" s="10">
        <f t="shared" si="5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8324</v>
      </c>
      <c r="R910" t="s">
        <v>8327</v>
      </c>
      <c r="S910" s="10">
        <f t="shared" si="58"/>
        <v>40386.207638888889</v>
      </c>
      <c r="T910" s="10">
        <f t="shared" si="5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41113.166666666664</v>
      </c>
      <c r="T911" s="10">
        <f t="shared" si="5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42797.545358796298</v>
      </c>
      <c r="T912" s="10">
        <f t="shared" si="5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8324</v>
      </c>
      <c r="R913" t="s">
        <v>8327</v>
      </c>
      <c r="S913" s="10">
        <f t="shared" si="58"/>
        <v>41663.005150462966</v>
      </c>
      <c r="T913" s="10">
        <f t="shared" si="5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41254.151006944441</v>
      </c>
      <c r="T914" s="10">
        <f t="shared" si="5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41034.139108796298</v>
      </c>
      <c r="T915" s="10">
        <f t="shared" si="5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8324</v>
      </c>
      <c r="R916" t="s">
        <v>8327</v>
      </c>
      <c r="S916" s="10">
        <f t="shared" si="58"/>
        <v>41146.763275462967</v>
      </c>
      <c r="T916" s="10">
        <f t="shared" si="59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40969.207638888889</v>
      </c>
      <c r="T917" s="10">
        <f t="shared" si="5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8324</v>
      </c>
      <c r="R918" t="s">
        <v>8327</v>
      </c>
      <c r="S918" s="10">
        <f t="shared" si="58"/>
        <v>40473.208333333336</v>
      </c>
      <c r="T918" s="10">
        <f t="shared" si="5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41834.104166666664</v>
      </c>
      <c r="T919" s="10">
        <f t="shared" si="5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41974.957881944443</v>
      </c>
      <c r="T920" s="10">
        <f t="shared" si="5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41262.641724537039</v>
      </c>
      <c r="T921" s="10">
        <f t="shared" si="5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8324</v>
      </c>
      <c r="R922" t="s">
        <v>8327</v>
      </c>
      <c r="S922" s="10">
        <f t="shared" si="58"/>
        <v>41592.713217592594</v>
      </c>
      <c r="T922" s="10">
        <f t="shared" si="59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40889.212685185186</v>
      </c>
      <c r="T923" s="10">
        <f t="shared" si="59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41913.530011574076</v>
      </c>
      <c r="T924" s="10">
        <f t="shared" si="5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41965.001423611116</v>
      </c>
      <c r="T925" s="10">
        <f t="shared" si="5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41318.942928240744</v>
      </c>
      <c r="T926" s="10">
        <f t="shared" si="59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41605.922581018516</v>
      </c>
      <c r="T927" s="10">
        <f t="shared" si="5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8324</v>
      </c>
      <c r="R928" t="s">
        <v>8327</v>
      </c>
      <c r="S928" s="10">
        <f t="shared" si="58"/>
        <v>40367.944444444445</v>
      </c>
      <c r="T928" s="10">
        <f t="shared" si="5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8324</v>
      </c>
      <c r="R929" t="s">
        <v>8327</v>
      </c>
      <c r="S929" s="10">
        <f t="shared" si="58"/>
        <v>41043.822858796295</v>
      </c>
      <c r="T929" s="10">
        <f t="shared" si="5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41231</v>
      </c>
      <c r="T930" s="10">
        <f t="shared" si="5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8324</v>
      </c>
      <c r="R931" t="s">
        <v>8327</v>
      </c>
      <c r="S931" s="10">
        <f t="shared" si="58"/>
        <v>41008.196400462963</v>
      </c>
      <c r="T931" s="10">
        <f t="shared" si="5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40354.897222222222</v>
      </c>
      <c r="T932" s="10">
        <f t="shared" si="5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41714.916666666664</v>
      </c>
      <c r="T933" s="10">
        <f t="shared" si="5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41355.927604166667</v>
      </c>
      <c r="T934" s="10">
        <f t="shared" si="5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41771.169085648151</v>
      </c>
      <c r="T935" s="10">
        <f t="shared" si="59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41763.25</v>
      </c>
      <c r="T936" s="10">
        <f t="shared" si="5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42398.333668981482</v>
      </c>
      <c r="T937" s="10">
        <f t="shared" si="5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8324</v>
      </c>
      <c r="R938" t="s">
        <v>8327</v>
      </c>
      <c r="S938" s="10">
        <f t="shared" si="58"/>
        <v>40926.833333333336</v>
      </c>
      <c r="T938" s="10">
        <f t="shared" si="5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41581.839780092596</v>
      </c>
      <c r="T939" s="10">
        <f t="shared" si="5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41154.479722222226</v>
      </c>
      <c r="T940" s="10">
        <f t="shared" si="5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41455.831944444442</v>
      </c>
      <c r="T941" s="10">
        <f t="shared" si="5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42227.008402777778</v>
      </c>
      <c r="T942" s="10">
        <f t="shared" si="5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42776.096585648149</v>
      </c>
      <c r="T943" s="10">
        <f t="shared" si="5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42418.843287037031</v>
      </c>
      <c r="T944" s="10">
        <f t="shared" si="59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42703.709548611107</v>
      </c>
      <c r="T945" s="10">
        <f t="shared" si="5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42478.583333333328</v>
      </c>
      <c r="T946" s="10">
        <f t="shared" si="5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42784.999305555553</v>
      </c>
      <c r="T947" s="10">
        <f t="shared" si="59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42622.750555555554</v>
      </c>
      <c r="T948" s="10">
        <f t="shared" si="5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8318</v>
      </c>
      <c r="R949" t="s">
        <v>8320</v>
      </c>
      <c r="S949" s="10">
        <f t="shared" si="58"/>
        <v>42551.781319444446</v>
      </c>
      <c r="T949" s="10">
        <f t="shared" si="5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42441.828287037039</v>
      </c>
      <c r="T950" s="10">
        <f t="shared" si="5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42421.043703703705</v>
      </c>
      <c r="T951" s="10">
        <f t="shared" si="5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42386.750706018516</v>
      </c>
      <c r="T952" s="10">
        <f t="shared" si="5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42525.653611111105</v>
      </c>
      <c r="T953" s="10">
        <f t="shared" si="59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42692.655231481483</v>
      </c>
      <c r="T954" s="10">
        <f t="shared" si="5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42029.164340277777</v>
      </c>
      <c r="T955" s="10">
        <f t="shared" si="5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42236.833784722221</v>
      </c>
      <c r="T956" s="10">
        <f t="shared" si="5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42626.295138888891</v>
      </c>
      <c r="T957" s="10">
        <f t="shared" si="5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42120.872210648144</v>
      </c>
      <c r="T958" s="10">
        <f t="shared" si="5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42691.594131944439</v>
      </c>
      <c r="T959" s="10">
        <f t="shared" si="5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42104.207638888889</v>
      </c>
      <c r="T960" s="10">
        <f t="shared" si="5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42023.174363425926</v>
      </c>
      <c r="T961" s="10">
        <f t="shared" si="5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42808.585127314815</v>
      </c>
      <c r="T962" s="10">
        <f t="shared" si="59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IFERROR((E963/D963),0)</f>
        <v>0.42188421052631581</v>
      </c>
      <c r="P963" s="6">
        <f t="shared" ref="P963:P1026" si="61">IFERROR(E963/L963,0)</f>
        <v>364.35454545454547</v>
      </c>
      <c r="Q963" t="s">
        <v>8318</v>
      </c>
      <c r="R963" t="s">
        <v>8320</v>
      </c>
      <c r="S963" s="10">
        <f t="shared" ref="S963:S1026" si="62">(((I963/60)/60)/24)+DATE(1970,1,1)</f>
        <v>42786.791666666672</v>
      </c>
      <c r="T963" s="10">
        <f t="shared" ref="T963:T1026" si="63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42411.712418981479</v>
      </c>
      <c r="T964" s="10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42660.635636574079</v>
      </c>
      <c r="T965" s="10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42248.628692129627</v>
      </c>
      <c r="T966" s="10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42669.165972222225</v>
      </c>
      <c r="T967" s="10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42649.635787037041</v>
      </c>
      <c r="T968" s="10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42482.21266203704</v>
      </c>
      <c r="T969" s="10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41866.847615740742</v>
      </c>
      <c r="T970" s="10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42775.30332175926</v>
      </c>
      <c r="T971" s="10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42758.207638888889</v>
      </c>
      <c r="T972" s="10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42156.709027777775</v>
      </c>
      <c r="T973" s="10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41886.290972222225</v>
      </c>
      <c r="T974" s="10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42317.056631944448</v>
      </c>
      <c r="T975" s="10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42454.707824074074</v>
      </c>
      <c r="T976" s="10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42549.696585648147</v>
      </c>
      <c r="T977" s="10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42230.058993055558</v>
      </c>
      <c r="T978" s="10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42421.942094907412</v>
      </c>
      <c r="T979" s="10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42425.309039351851</v>
      </c>
      <c r="T980" s="10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42541.790972222225</v>
      </c>
      <c r="T981" s="10">
        <f t="shared" si="6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41973.945856481485</v>
      </c>
      <c r="T982" s="10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41860.947013888886</v>
      </c>
      <c r="T983" s="10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42645.753310185188</v>
      </c>
      <c r="T984" s="10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42605.870833333334</v>
      </c>
      <c r="T985" s="10">
        <f t="shared" si="6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42091.074166666673</v>
      </c>
      <c r="T986" s="10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42369.958333333328</v>
      </c>
      <c r="T987" s="10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42379</v>
      </c>
      <c r="T988" s="10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41813.294560185182</v>
      </c>
      <c r="T989" s="10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8318</v>
      </c>
      <c r="R990" t="s">
        <v>8320</v>
      </c>
      <c r="S990" s="10">
        <f t="shared" si="62"/>
        <v>42644.356770833328</v>
      </c>
      <c r="T990" s="10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42641.933969907404</v>
      </c>
      <c r="T991" s="10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41885.784305555557</v>
      </c>
      <c r="T992" s="10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42563.785416666666</v>
      </c>
      <c r="T993" s="10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42497.883321759262</v>
      </c>
      <c r="T994" s="10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42686.208333333328</v>
      </c>
      <c r="T995" s="10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41973.957638888889</v>
      </c>
      <c r="T996" s="10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41972.666666666672</v>
      </c>
      <c r="T997" s="10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41847.643750000003</v>
      </c>
      <c r="T998" s="10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41971.144641203704</v>
      </c>
      <c r="T999" s="10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42327.210659722223</v>
      </c>
      <c r="T1000" s="10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41956.334722222222</v>
      </c>
      <c r="T1001" s="10">
        <f t="shared" si="6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42809.018055555556</v>
      </c>
      <c r="T1002" s="10">
        <f t="shared" si="6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42765.720057870371</v>
      </c>
      <c r="T1003" s="10">
        <f t="shared" si="6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42355.249305555553</v>
      </c>
      <c r="T1004" s="10">
        <f t="shared" si="6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42810.667372685188</v>
      </c>
      <c r="T1005" s="10">
        <f t="shared" si="6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42418.708645833336</v>
      </c>
      <c r="T1006" s="10">
        <f t="shared" si="6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42307.624803240738</v>
      </c>
      <c r="T1007" s="10">
        <f t="shared" si="6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41985.299305555556</v>
      </c>
      <c r="T1008" s="10">
        <f t="shared" si="6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42718.6252662037</v>
      </c>
      <c r="T1009" s="10">
        <f t="shared" si="6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42732.809201388889</v>
      </c>
      <c r="T1010" s="10">
        <f t="shared" si="6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42540.604699074072</v>
      </c>
      <c r="T1011" s="10">
        <f t="shared" si="6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42618.124305555553</v>
      </c>
      <c r="T1012" s="10">
        <f t="shared" si="6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41991.898090277777</v>
      </c>
      <c r="T1013" s="10">
        <f t="shared" si="6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42759.440416666665</v>
      </c>
      <c r="T1014" s="10">
        <f t="shared" si="6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42367.833333333328</v>
      </c>
      <c r="T1015" s="10">
        <f t="shared" si="6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42005.002488425926</v>
      </c>
      <c r="T1016" s="10">
        <f t="shared" si="6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42333.920081018514</v>
      </c>
      <c r="T1017" s="10">
        <f t="shared" si="6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42467.065462962957</v>
      </c>
      <c r="T1018" s="10">
        <f t="shared" si="6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42329.716840277775</v>
      </c>
      <c r="T1019" s="10">
        <f t="shared" si="6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42565.492280092592</v>
      </c>
      <c r="T1020" s="10">
        <f t="shared" si="6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42039.973946759259</v>
      </c>
      <c r="T1021" s="10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42157.032638888893</v>
      </c>
      <c r="T1022" s="10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42294.166666666672</v>
      </c>
      <c r="T1023" s="10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42141.646724537044</v>
      </c>
      <c r="T1024" s="10">
        <f t="shared" si="6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42175.919687500005</v>
      </c>
      <c r="T1025" s="10">
        <f t="shared" si="6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42400.580590277779</v>
      </c>
      <c r="T1026" s="10">
        <f t="shared" si="63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IFERROR((E1027/D1027),0)</f>
        <v>1.099283142857143</v>
      </c>
      <c r="P1027" s="6">
        <f t="shared" ref="P1027:P1090" si="65">IFERROR(E1027/L1027,0)</f>
        <v>71.848571428571432</v>
      </c>
      <c r="Q1027" t="s">
        <v>8324</v>
      </c>
      <c r="R1027" t="s">
        <v>8329</v>
      </c>
      <c r="S1027" s="10">
        <f t="shared" ref="S1027:S1090" si="66">(((I1027/60)/60)/24)+DATE(1970,1,1)</f>
        <v>42079.792094907403</v>
      </c>
      <c r="T1027" s="10">
        <f t="shared" ref="T1027:T1090" si="67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42460.365925925929</v>
      </c>
      <c r="T1028" s="10">
        <f t="shared" si="6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41935.034108796295</v>
      </c>
      <c r="T1029" s="10">
        <f t="shared" si="6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42800.833333333328</v>
      </c>
      <c r="T1030" s="10">
        <f t="shared" si="6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42098.915972222225</v>
      </c>
      <c r="T1031" s="10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42625.483206018514</v>
      </c>
      <c r="T1032" s="10">
        <f t="shared" si="6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42354.764004629629</v>
      </c>
      <c r="T1033" s="10">
        <f t="shared" si="6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42544.666956018518</v>
      </c>
      <c r="T1034" s="10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42716.732407407413</v>
      </c>
      <c r="T1035" s="10">
        <f t="shared" si="6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42587.165972222225</v>
      </c>
      <c r="T1036" s="10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42046.641435185185</v>
      </c>
      <c r="T1037" s="10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41281.333333333336</v>
      </c>
      <c r="T1038" s="10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42142.208333333328</v>
      </c>
      <c r="T1039" s="10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42448.190081018518</v>
      </c>
      <c r="T1040" s="10">
        <f t="shared" si="6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42717.332638888889</v>
      </c>
      <c r="T1041" s="10">
        <f t="shared" si="6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42609.708437499998</v>
      </c>
      <c r="T1042" s="10">
        <f t="shared" si="6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8330</v>
      </c>
      <c r="R1043" t="s">
        <v>8331</v>
      </c>
      <c r="S1043" s="10">
        <f t="shared" si="66"/>
        <v>41851.060092592597</v>
      </c>
      <c r="T1043" s="10">
        <f t="shared" si="6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41894.416666666664</v>
      </c>
      <c r="T1044" s="10">
        <f t="shared" si="6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42144.252951388888</v>
      </c>
      <c r="T1045" s="10">
        <f t="shared" si="6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42068.852083333331</v>
      </c>
      <c r="T1046" s="10">
        <f t="shared" si="6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41874.874421296299</v>
      </c>
      <c r="T1047" s="10">
        <f t="shared" si="6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8330</v>
      </c>
      <c r="R1048" t="s">
        <v>8331</v>
      </c>
      <c r="S1048" s="10">
        <f t="shared" si="66"/>
        <v>42364.851388888885</v>
      </c>
      <c r="T1048" s="10">
        <f t="shared" si="6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41948.860127314816</v>
      </c>
      <c r="T1049" s="10">
        <f t="shared" si="6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42638.053113425922</v>
      </c>
      <c r="T1050" s="10">
        <f t="shared" si="6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8330</v>
      </c>
      <c r="R1051" t="s">
        <v>8331</v>
      </c>
      <c r="S1051" s="10">
        <f t="shared" si="66"/>
        <v>42412.431076388893</v>
      </c>
      <c r="T1051" s="10">
        <f t="shared" si="6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8330</v>
      </c>
      <c r="R1052" t="s">
        <v>8331</v>
      </c>
      <c r="S1052" s="10">
        <f t="shared" si="66"/>
        <v>42261.7971875</v>
      </c>
      <c r="T1052" s="10">
        <f t="shared" si="6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8330</v>
      </c>
      <c r="R1053" t="s">
        <v>8331</v>
      </c>
      <c r="S1053" s="10">
        <f t="shared" si="66"/>
        <v>41878.014178240745</v>
      </c>
      <c r="T1053" s="10">
        <f t="shared" si="6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8330</v>
      </c>
      <c r="R1054" t="s">
        <v>8331</v>
      </c>
      <c r="S1054" s="10">
        <f t="shared" si="66"/>
        <v>42527.839583333334</v>
      </c>
      <c r="T1054" s="10">
        <f t="shared" si="6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42800.172824074078</v>
      </c>
      <c r="T1055" s="10">
        <f t="shared" si="6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8330</v>
      </c>
      <c r="R1056" t="s">
        <v>8331</v>
      </c>
      <c r="S1056" s="10">
        <f t="shared" si="66"/>
        <v>41861.916666666664</v>
      </c>
      <c r="T1056" s="10">
        <f t="shared" si="6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8330</v>
      </c>
      <c r="R1057" t="s">
        <v>8331</v>
      </c>
      <c r="S1057" s="10">
        <f t="shared" si="66"/>
        <v>42436.992418981477</v>
      </c>
      <c r="T1057" s="10">
        <f t="shared" si="6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8330</v>
      </c>
      <c r="R1058" t="s">
        <v>8331</v>
      </c>
      <c r="S1058" s="10">
        <f t="shared" si="66"/>
        <v>42118.677974537044</v>
      </c>
      <c r="T1058" s="10">
        <f t="shared" si="6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8330</v>
      </c>
      <c r="R1059" t="s">
        <v>8331</v>
      </c>
      <c r="S1059" s="10">
        <f t="shared" si="66"/>
        <v>42708.912997685184</v>
      </c>
      <c r="T1059" s="10">
        <f t="shared" si="6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8330</v>
      </c>
      <c r="R1060" t="s">
        <v>8331</v>
      </c>
      <c r="S1060" s="10">
        <f t="shared" si="66"/>
        <v>42089</v>
      </c>
      <c r="T1060" s="10">
        <f t="shared" si="6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8330</v>
      </c>
      <c r="R1061" t="s">
        <v>8331</v>
      </c>
      <c r="S1061" s="10">
        <f t="shared" si="66"/>
        <v>42076.748333333337</v>
      </c>
      <c r="T1061" s="10">
        <f t="shared" si="6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42109.913113425922</v>
      </c>
      <c r="T1062" s="10">
        <f t="shared" si="6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8330</v>
      </c>
      <c r="R1063" t="s">
        <v>8331</v>
      </c>
      <c r="S1063" s="10">
        <f t="shared" si="66"/>
        <v>42492.041666666672</v>
      </c>
      <c r="T1063" s="10">
        <f t="shared" si="6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42563.807187500002</v>
      </c>
      <c r="T1064" s="10">
        <f t="shared" si="6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8330</v>
      </c>
      <c r="R1065" t="s">
        <v>8331</v>
      </c>
      <c r="S1065" s="10">
        <f t="shared" si="66"/>
        <v>42613.030810185184</v>
      </c>
      <c r="T1065" s="10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41462.228043981479</v>
      </c>
      <c r="T1066" s="10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41689.381041666667</v>
      </c>
      <c r="T1067" s="10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41490.962754629632</v>
      </c>
      <c r="T1068" s="10">
        <f t="shared" si="6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41629.855682870373</v>
      </c>
      <c r="T1069" s="10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42470.329444444447</v>
      </c>
      <c r="T1070" s="10">
        <f t="shared" si="6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41604.271516203706</v>
      </c>
      <c r="T1071" s="10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41183.011828703704</v>
      </c>
      <c r="T1072" s="10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8332</v>
      </c>
      <c r="R1073" t="s">
        <v>8333</v>
      </c>
      <c r="S1073" s="10">
        <f t="shared" si="66"/>
        <v>42325.795057870375</v>
      </c>
      <c r="T1073" s="10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41675.832141203704</v>
      </c>
      <c r="T1074" s="10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40832.964594907404</v>
      </c>
      <c r="T1075" s="10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41643.172974537039</v>
      </c>
      <c r="T1076" s="10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41035.904120370367</v>
      </c>
      <c r="T1077" s="10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41893.377893518518</v>
      </c>
      <c r="T1078" s="10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42383.16679398148</v>
      </c>
      <c r="T1079" s="10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40746.195844907408</v>
      </c>
      <c r="T1080" s="10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42504.566388888896</v>
      </c>
      <c r="T1081" s="10">
        <f t="shared" si="6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41770.138113425928</v>
      </c>
      <c r="T1082" s="10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42032.926990740743</v>
      </c>
      <c r="T1083" s="10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41131.906111111115</v>
      </c>
      <c r="T1084" s="10">
        <f t="shared" si="6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41853.659525462965</v>
      </c>
      <c r="T1085" s="10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8332</v>
      </c>
      <c r="R1086" t="s">
        <v>8333</v>
      </c>
      <c r="S1086" s="10">
        <f t="shared" si="66"/>
        <v>41859.912083333329</v>
      </c>
      <c r="T1086" s="10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42443.629340277781</v>
      </c>
      <c r="T1087" s="10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41875.866793981484</v>
      </c>
      <c r="T1088" s="10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8332</v>
      </c>
      <c r="R1089" t="s">
        <v>8333</v>
      </c>
      <c r="S1089" s="10">
        <f t="shared" si="66"/>
        <v>41805.713969907411</v>
      </c>
      <c r="T1089" s="10">
        <f t="shared" si="6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41753.799386574072</v>
      </c>
      <c r="T1090" s="10">
        <f t="shared" si="67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IFERROR((E1091/D1091),0)</f>
        <v>7.8266666666666665E-2</v>
      </c>
      <c r="P1091" s="6">
        <f t="shared" ref="P1091:P1154" si="69">IFERROR(E1091/L1091,0)</f>
        <v>23.959183673469386</v>
      </c>
      <c r="Q1091" t="s">
        <v>8332</v>
      </c>
      <c r="R1091" t="s">
        <v>8333</v>
      </c>
      <c r="S1091" s="10">
        <f t="shared" ref="S1091:S1154" si="70">(((I1091/60)/60)/24)+DATE(1970,1,1)</f>
        <v>42181.189525462964</v>
      </c>
      <c r="T1091" s="10">
        <f t="shared" ref="T1091:T1154" si="71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42153.185798611114</v>
      </c>
      <c r="T1092" s="10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42470.778611111105</v>
      </c>
      <c r="T1093" s="10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41280.025902777779</v>
      </c>
      <c r="T1094" s="10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42411.973807870367</v>
      </c>
      <c r="T1095" s="10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40825.713344907403</v>
      </c>
      <c r="T1096" s="10">
        <f t="shared" si="71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41516.537268518521</v>
      </c>
      <c r="T1097" s="10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41916.145833333336</v>
      </c>
      <c r="T1098" s="10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41700.792557870373</v>
      </c>
      <c r="T1099" s="10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41742.762673611112</v>
      </c>
      <c r="T1100" s="10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42137.836435185185</v>
      </c>
      <c r="T1101" s="10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42414.110775462963</v>
      </c>
      <c r="T1102" s="10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42565.758333333331</v>
      </c>
      <c r="T1103" s="10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41617.249305555553</v>
      </c>
      <c r="T1104" s="10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42539.22210648148</v>
      </c>
      <c r="T1105" s="10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41801.40996527778</v>
      </c>
      <c r="T1106" s="10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41722.0940625</v>
      </c>
      <c r="T1107" s="10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41003.698784722219</v>
      </c>
      <c r="T1108" s="10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8332</v>
      </c>
      <c r="R1109" t="s">
        <v>8333</v>
      </c>
      <c r="S1109" s="10">
        <f t="shared" si="70"/>
        <v>41843.861388888887</v>
      </c>
      <c r="T1109" s="10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41012.595312500001</v>
      </c>
      <c r="T1110" s="10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42692.793865740736</v>
      </c>
      <c r="T1111" s="10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41250.933124999996</v>
      </c>
      <c r="T1112" s="10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42377.203587962969</v>
      </c>
      <c r="T1113" s="10">
        <f t="shared" si="71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42023.354166666672</v>
      </c>
      <c r="T1114" s="10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41865.977083333331</v>
      </c>
      <c r="T1115" s="10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41556.345914351856</v>
      </c>
      <c r="T1116" s="10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42459.653877314813</v>
      </c>
      <c r="T1117" s="10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41069.847314814811</v>
      </c>
      <c r="T1118" s="10">
        <f t="shared" si="71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42363.598530092597</v>
      </c>
      <c r="T1119" s="10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41734.124756944446</v>
      </c>
      <c r="T1120" s="10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41735.792407407411</v>
      </c>
      <c r="T1121" s="10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8332</v>
      </c>
      <c r="R1122" t="s">
        <v>8333</v>
      </c>
      <c r="S1122" s="10">
        <f t="shared" si="70"/>
        <v>40844.872685185182</v>
      </c>
      <c r="T1122" s="10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42442.892546296294</v>
      </c>
      <c r="T1123" s="10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8332</v>
      </c>
      <c r="R1124" t="s">
        <v>8333</v>
      </c>
      <c r="S1124" s="10">
        <f t="shared" si="70"/>
        <v>41424.703993055555</v>
      </c>
      <c r="T1124" s="10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41748.5237037037</v>
      </c>
      <c r="T1125" s="10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42124.667256944449</v>
      </c>
      <c r="T1126" s="10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8332</v>
      </c>
      <c r="R1127" t="s">
        <v>8334</v>
      </c>
      <c r="S1127" s="10">
        <f t="shared" si="70"/>
        <v>42272.624189814815</v>
      </c>
      <c r="T1127" s="10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42565.327476851846</v>
      </c>
      <c r="T1128" s="10">
        <f t="shared" si="71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41957.895833333328</v>
      </c>
      <c r="T1129" s="10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41858.649502314816</v>
      </c>
      <c r="T1130" s="10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42526.264965277776</v>
      </c>
      <c r="T1131" s="10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41969.038194444445</v>
      </c>
      <c r="T1132" s="10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8332</v>
      </c>
      <c r="R1133" t="s">
        <v>8334</v>
      </c>
      <c r="S1133" s="10">
        <f t="shared" si="70"/>
        <v>42362.908194444448</v>
      </c>
      <c r="T1133" s="10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42736.115405092598</v>
      </c>
      <c r="T1134" s="10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41851.407187500001</v>
      </c>
      <c r="T1135" s="10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41972.189583333333</v>
      </c>
      <c r="T1136" s="10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42588.989513888882</v>
      </c>
      <c r="T1137" s="10">
        <f t="shared" si="71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42357.671631944439</v>
      </c>
      <c r="T1138" s="10">
        <f t="shared" si="71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42483.819687499999</v>
      </c>
      <c r="T1139" s="10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42756.9066087963</v>
      </c>
      <c r="T1140" s="10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42005.347523148142</v>
      </c>
      <c r="T1141" s="10">
        <f t="shared" si="71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8332</v>
      </c>
      <c r="R1142" t="s">
        <v>8334</v>
      </c>
      <c r="S1142" s="10">
        <f t="shared" si="70"/>
        <v>42222.462048611109</v>
      </c>
      <c r="T1142" s="10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8332</v>
      </c>
      <c r="R1143" t="s">
        <v>8334</v>
      </c>
      <c r="S1143" s="10">
        <f t="shared" si="70"/>
        <v>42194.699652777781</v>
      </c>
      <c r="T1143" s="10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8332</v>
      </c>
      <c r="R1144" t="s">
        <v>8334</v>
      </c>
      <c r="S1144" s="10">
        <f t="shared" si="70"/>
        <v>42052.006099537044</v>
      </c>
      <c r="T1144" s="10">
        <f t="shared" si="71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42355.19358796296</v>
      </c>
      <c r="T1145" s="10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8335</v>
      </c>
      <c r="R1146" t="s">
        <v>8336</v>
      </c>
      <c r="S1146" s="10">
        <f t="shared" si="70"/>
        <v>42123.181944444441</v>
      </c>
      <c r="T1146" s="10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41914.747592592597</v>
      </c>
      <c r="T1147" s="10">
        <f t="shared" si="71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41761.9533912037</v>
      </c>
      <c r="T1148" s="10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8335</v>
      </c>
      <c r="R1149" t="s">
        <v>8336</v>
      </c>
      <c r="S1149" s="10">
        <f t="shared" si="70"/>
        <v>41931.972025462965</v>
      </c>
      <c r="T1149" s="10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42705.212743055556</v>
      </c>
      <c r="T1150" s="10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42537.71025462963</v>
      </c>
      <c r="T1151" s="10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42377.954571759255</v>
      </c>
      <c r="T1152" s="10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8335</v>
      </c>
      <c r="R1153" t="s">
        <v>8336</v>
      </c>
      <c r="S1153" s="10">
        <f t="shared" si="70"/>
        <v>42254.102581018517</v>
      </c>
      <c r="T1153" s="10">
        <f t="shared" si="71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42139.709629629629</v>
      </c>
      <c r="T1154" s="10">
        <f t="shared" si="71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IFERROR((E1155/D1155),0)</f>
        <v>6.2500000000000003E-3</v>
      </c>
      <c r="P1155" s="6">
        <f t="shared" ref="P1155:P1218" si="73">IFERROR(E1155/L1155,0)</f>
        <v>50</v>
      </c>
      <c r="Q1155" t="s">
        <v>8335</v>
      </c>
      <c r="R1155" t="s">
        <v>8336</v>
      </c>
      <c r="S1155" s="10">
        <f t="shared" ref="S1155:S1218" si="74">(((I1155/60)/60)/24)+DATE(1970,1,1)</f>
        <v>42173.714178240742</v>
      </c>
      <c r="T1155" s="10">
        <f t="shared" ref="T1155:T1218" si="75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42253.108865740738</v>
      </c>
      <c r="T1156" s="10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41865.763981481483</v>
      </c>
      <c r="T1157" s="10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8335</v>
      </c>
      <c r="R1158" t="s">
        <v>8336</v>
      </c>
      <c r="S1158" s="10">
        <f t="shared" si="74"/>
        <v>42059.07131944444</v>
      </c>
      <c r="T1158" s="10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41978.669907407413</v>
      </c>
      <c r="T1159" s="10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41982.09175925926</v>
      </c>
      <c r="T1160" s="10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8335</v>
      </c>
      <c r="R1161" t="s">
        <v>8336</v>
      </c>
      <c r="S1161" s="10">
        <f t="shared" si="74"/>
        <v>42185.65625</v>
      </c>
      <c r="T1161" s="10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42091.113263888896</v>
      </c>
      <c r="T1162" s="10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8335</v>
      </c>
      <c r="R1163" t="s">
        <v>8336</v>
      </c>
      <c r="S1163" s="10">
        <f t="shared" si="74"/>
        <v>42143.629502314812</v>
      </c>
      <c r="T1163" s="10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41907.683611111112</v>
      </c>
      <c r="T1164" s="10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8335</v>
      </c>
      <c r="R1165" t="s">
        <v>8336</v>
      </c>
      <c r="S1165" s="10">
        <f t="shared" si="74"/>
        <v>41860.723611111112</v>
      </c>
      <c r="T1165" s="10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8335</v>
      </c>
      <c r="R1166" t="s">
        <v>8336</v>
      </c>
      <c r="S1166" s="10">
        <f t="shared" si="74"/>
        <v>42539.724328703705</v>
      </c>
      <c r="T1166" s="10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41826.214467592588</v>
      </c>
      <c r="T1167" s="10">
        <f t="shared" si="7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42181.166666666672</v>
      </c>
      <c r="T1168" s="10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41894.734895833331</v>
      </c>
      <c r="T1169" s="10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42635.053993055553</v>
      </c>
      <c r="T1170" s="10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42057.353738425925</v>
      </c>
      <c r="T1171" s="10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42154.893182870372</v>
      </c>
      <c r="T1172" s="10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41956.846377314811</v>
      </c>
      <c r="T1173" s="10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8335</v>
      </c>
      <c r="R1174" t="s">
        <v>8336</v>
      </c>
      <c r="S1174" s="10">
        <f t="shared" si="74"/>
        <v>41871.682314814818</v>
      </c>
      <c r="T1174" s="10">
        <f t="shared" si="7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42219.185844907406</v>
      </c>
      <c r="T1175" s="10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42498.84174768519</v>
      </c>
      <c r="T1176" s="10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42200.728460648148</v>
      </c>
      <c r="T1177" s="10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42800.541666666672</v>
      </c>
      <c r="T1178" s="10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8335</v>
      </c>
      <c r="R1179" t="s">
        <v>8336</v>
      </c>
      <c r="S1179" s="10">
        <f t="shared" si="74"/>
        <v>41927.660833333335</v>
      </c>
      <c r="T1179" s="10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41867.905694444446</v>
      </c>
      <c r="T1180" s="10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42305.720219907409</v>
      </c>
      <c r="T1181" s="10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41818.806875000002</v>
      </c>
      <c r="T1182" s="10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42064.339363425926</v>
      </c>
      <c r="T1183" s="10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42747.695833333331</v>
      </c>
      <c r="T1184" s="10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42676.165972222225</v>
      </c>
      <c r="T1185" s="10">
        <f t="shared" si="7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42772.599664351852</v>
      </c>
      <c r="T1186" s="10">
        <f t="shared" si="7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42163.166666666672</v>
      </c>
      <c r="T1187" s="10">
        <f t="shared" si="7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42156.945833333331</v>
      </c>
      <c r="T1188" s="10">
        <f t="shared" si="7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42141.75</v>
      </c>
      <c r="T1189" s="10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42732.700694444444</v>
      </c>
      <c r="T1190" s="10">
        <f t="shared" si="7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42550.979108796295</v>
      </c>
      <c r="T1191" s="10">
        <f t="shared" si="7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41882.665798611109</v>
      </c>
      <c r="T1192" s="10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42449.562037037031</v>
      </c>
      <c r="T1193" s="10">
        <f t="shared" si="7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42777.506689814814</v>
      </c>
      <c r="T1194" s="10">
        <f t="shared" si="7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42469.734409722223</v>
      </c>
      <c r="T1195" s="10">
        <f t="shared" si="7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42102.488182870366</v>
      </c>
      <c r="T1196" s="10">
        <f t="shared" si="7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42358.375</v>
      </c>
      <c r="T1197" s="10">
        <f t="shared" si="7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42356.818738425922</v>
      </c>
      <c r="T1198" s="10">
        <f t="shared" si="7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42534.249305555553</v>
      </c>
      <c r="T1199" s="10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42369.125</v>
      </c>
      <c r="T1200" s="10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42193.770833333328</v>
      </c>
      <c r="T1201" s="10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42110.477500000001</v>
      </c>
      <c r="T1202" s="10">
        <f t="shared" si="7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42566.60701388889</v>
      </c>
      <c r="T1203" s="10">
        <f t="shared" si="7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42182.288819444439</v>
      </c>
      <c r="T1204" s="10">
        <f t="shared" si="7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42155.614895833336</v>
      </c>
      <c r="T1205" s="10">
        <f t="shared" si="7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42342.208333333328</v>
      </c>
      <c r="T1206" s="10">
        <f t="shared" si="7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42168.506377314814</v>
      </c>
      <c r="T1207" s="10">
        <f t="shared" si="7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42805.561805555553</v>
      </c>
      <c r="T1208" s="10">
        <f t="shared" si="7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42460.416666666672</v>
      </c>
      <c r="T1209" s="10">
        <f t="shared" si="7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42453.667407407411</v>
      </c>
      <c r="T1210" s="10">
        <f t="shared" si="7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42791.846122685187</v>
      </c>
      <c r="T1211" s="10">
        <f t="shared" si="7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42155.875</v>
      </c>
      <c r="T1212" s="10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42530.866446759261</v>
      </c>
      <c r="T1213" s="10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42335.041666666672</v>
      </c>
      <c r="T1214" s="10">
        <f t="shared" si="7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42766.755787037036</v>
      </c>
      <c r="T1215" s="10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42164.840335648143</v>
      </c>
      <c r="T1216" s="10">
        <f t="shared" si="7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41789.923101851848</v>
      </c>
      <c r="T1217" s="10">
        <f t="shared" si="7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42279.960416666669</v>
      </c>
      <c r="T1218" s="10">
        <f t="shared" si="7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IFERROR((E1219/D1219),0)</f>
        <v>1.026</v>
      </c>
      <c r="P1219" s="6">
        <f t="shared" ref="P1219:P1282" si="77">IFERROR(E1219/L1219,0)</f>
        <v>148.57377049180329</v>
      </c>
      <c r="Q1219" t="s">
        <v>8337</v>
      </c>
      <c r="R1219" t="s">
        <v>8338</v>
      </c>
      <c r="S1219" s="10">
        <f t="shared" ref="S1219:S1282" si="78">(((I1219/60)/60)/24)+DATE(1970,1,1)</f>
        <v>42565.809490740736</v>
      </c>
      <c r="T1219" s="10">
        <f t="shared" ref="T1219:T1282" si="79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42309.125</v>
      </c>
      <c r="T1220" s="10">
        <f t="shared" si="7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42663.461956018517</v>
      </c>
      <c r="T1221" s="10">
        <f t="shared" si="79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42241.628611111111</v>
      </c>
      <c r="T1222" s="10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42708</v>
      </c>
      <c r="T1223" s="10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42461.166666666672</v>
      </c>
      <c r="T1224" s="10">
        <f t="shared" si="7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42684.218854166669</v>
      </c>
      <c r="T1225" s="10">
        <f t="shared" si="7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41796.549791666665</v>
      </c>
      <c r="T1226" s="10">
        <f t="shared" si="7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41569.905995370369</v>
      </c>
      <c r="T1227" s="10">
        <f t="shared" si="7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41750.041666666664</v>
      </c>
      <c r="T1228" s="10">
        <f t="shared" si="7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8324</v>
      </c>
      <c r="R1229" t="s">
        <v>8339</v>
      </c>
      <c r="S1229" s="10">
        <f t="shared" si="78"/>
        <v>41858.291666666664</v>
      </c>
      <c r="T1229" s="10">
        <f t="shared" si="7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40814.729259259257</v>
      </c>
      <c r="T1230" s="10">
        <f t="shared" si="7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41015.666666666664</v>
      </c>
      <c r="T1231" s="10">
        <f t="shared" si="7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8324</v>
      </c>
      <c r="R1232" t="s">
        <v>8339</v>
      </c>
      <c r="S1232" s="10">
        <f t="shared" si="78"/>
        <v>40598.972569444442</v>
      </c>
      <c r="T1232" s="10">
        <f t="shared" si="7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8324</v>
      </c>
      <c r="R1233" t="s">
        <v>8339</v>
      </c>
      <c r="S1233" s="10">
        <f t="shared" si="78"/>
        <v>42244.041666666672</v>
      </c>
      <c r="T1233" s="10">
        <f t="shared" si="7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41553.848032407412</v>
      </c>
      <c r="T1234" s="10">
        <f t="shared" si="79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40960.948773148149</v>
      </c>
      <c r="T1235" s="10">
        <f t="shared" si="7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8324</v>
      </c>
      <c r="R1236" t="s">
        <v>8339</v>
      </c>
      <c r="S1236" s="10">
        <f t="shared" si="78"/>
        <v>42037.788680555561</v>
      </c>
      <c r="T1236" s="10">
        <f t="shared" si="7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41623.135405092595</v>
      </c>
      <c r="T1237" s="10">
        <f t="shared" si="7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8324</v>
      </c>
      <c r="R1238" t="s">
        <v>8339</v>
      </c>
      <c r="S1238" s="10">
        <f t="shared" si="78"/>
        <v>41118.666666666664</v>
      </c>
      <c r="T1238" s="10">
        <f t="shared" si="7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8324</v>
      </c>
      <c r="R1239" t="s">
        <v>8339</v>
      </c>
      <c r="S1239" s="10">
        <f t="shared" si="78"/>
        <v>41145.283159722225</v>
      </c>
      <c r="T1239" s="10">
        <f t="shared" si="7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40761.61037037037</v>
      </c>
      <c r="T1240" s="10">
        <f t="shared" si="7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8324</v>
      </c>
      <c r="R1241" t="s">
        <v>8339</v>
      </c>
      <c r="S1241" s="10">
        <f t="shared" si="78"/>
        <v>40913.962581018517</v>
      </c>
      <c r="T1241" s="10">
        <f t="shared" si="7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41467.910416666666</v>
      </c>
      <c r="T1242" s="10">
        <f t="shared" si="7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41946.249305555553</v>
      </c>
      <c r="T1243" s="10">
        <f t="shared" si="7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40797.554166666669</v>
      </c>
      <c r="T1244" s="10">
        <f t="shared" si="7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40732.875</v>
      </c>
      <c r="T1245" s="10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41386.875</v>
      </c>
      <c r="T1246" s="10">
        <f t="shared" si="79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41804.599930555552</v>
      </c>
      <c r="T1247" s="10">
        <f t="shared" si="79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40883.085057870368</v>
      </c>
      <c r="T1248" s="10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41400.292303240742</v>
      </c>
      <c r="T1249" s="10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41803.290972222225</v>
      </c>
      <c r="T1250" s="10">
        <f t="shared" si="7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41097.74086805556</v>
      </c>
      <c r="T1251" s="10">
        <f t="shared" si="79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41888.64271990741</v>
      </c>
      <c r="T1252" s="10">
        <f t="shared" si="7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40811.814432870371</v>
      </c>
      <c r="T1253" s="10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41571.988067129627</v>
      </c>
      <c r="T1254" s="10">
        <f t="shared" si="7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41885.783645833333</v>
      </c>
      <c r="T1255" s="10">
        <f t="shared" si="7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40544.207638888889</v>
      </c>
      <c r="T1256" s="10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41609.887175925927</v>
      </c>
      <c r="T1257" s="10">
        <f t="shared" si="7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40951.919340277782</v>
      </c>
      <c r="T1258" s="10">
        <f t="shared" si="79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40636.043865740743</v>
      </c>
      <c r="T1259" s="10">
        <f t="shared" si="7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41517.611250000002</v>
      </c>
      <c r="T1260" s="10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41799.165972222225</v>
      </c>
      <c r="T1261" s="10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41696.842824074076</v>
      </c>
      <c r="T1262" s="10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41668.342905092592</v>
      </c>
      <c r="T1263" s="10">
        <f t="shared" si="7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41686.762638888889</v>
      </c>
      <c r="T1264" s="10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41727.041666666664</v>
      </c>
      <c r="T1265" s="10">
        <f t="shared" si="7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41576.662997685184</v>
      </c>
      <c r="T1266" s="10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40512.655266203699</v>
      </c>
      <c r="T1267" s="10">
        <f t="shared" si="7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41650.87667824074</v>
      </c>
      <c r="T1268" s="10">
        <f t="shared" si="7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41479.585162037038</v>
      </c>
      <c r="T1269" s="10">
        <f t="shared" si="7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41537.845451388886</v>
      </c>
      <c r="T1270" s="10">
        <f t="shared" si="7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42476</v>
      </c>
      <c r="T1271" s="10">
        <f t="shared" si="79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40993.815300925926</v>
      </c>
      <c r="T1272" s="10">
        <f t="shared" si="79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41591.725219907406</v>
      </c>
      <c r="T1273" s="10">
        <f t="shared" si="7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40344.166666666664</v>
      </c>
      <c r="T1274" s="10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41882.730219907404</v>
      </c>
      <c r="T1275" s="10">
        <f t="shared" si="7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41151.690104166664</v>
      </c>
      <c r="T1276" s="10">
        <f t="shared" si="7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41493.867905092593</v>
      </c>
      <c r="T1277" s="10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40057.166666666664</v>
      </c>
      <c r="T1278" s="10">
        <f t="shared" si="7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41156.561886574076</v>
      </c>
      <c r="T1279" s="10">
        <f t="shared" si="7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41815.083333333336</v>
      </c>
      <c r="T1280" s="10">
        <f t="shared" si="7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41722.057523148149</v>
      </c>
      <c r="T1281" s="10">
        <f t="shared" si="7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40603.757569444446</v>
      </c>
      <c r="T1282" s="10">
        <f t="shared" si="79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IFERROR((E1283/D1283),0)</f>
        <v>1.1071428571428572</v>
      </c>
      <c r="P1283" s="6">
        <f t="shared" ref="P1283:P1346" si="81">IFERROR(E1283/L1283,0)</f>
        <v>104.72972972972973</v>
      </c>
      <c r="Q1283" t="s">
        <v>8324</v>
      </c>
      <c r="R1283" t="s">
        <v>8325</v>
      </c>
      <c r="S1283" s="10">
        <f t="shared" ref="S1283:S1346" si="82">(((I1283/60)/60)/24)+DATE(1970,1,1)</f>
        <v>41483.743472222224</v>
      </c>
      <c r="T1283" s="10">
        <f t="shared" ref="T1283:T1346" si="83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41617.207638888889</v>
      </c>
      <c r="T1284" s="10">
        <f t="shared" si="8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41344.166666666664</v>
      </c>
      <c r="T1285" s="10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42735.707638888889</v>
      </c>
      <c r="T1286" s="10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42175.583043981482</v>
      </c>
      <c r="T1287" s="10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42052.583333333328</v>
      </c>
      <c r="T1288" s="10">
        <f t="shared" si="8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42167.621018518519</v>
      </c>
      <c r="T1289" s="10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42592.166666666672</v>
      </c>
      <c r="T1290" s="10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42739.134780092587</v>
      </c>
      <c r="T1291" s="10">
        <f t="shared" si="8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42117.290972222225</v>
      </c>
      <c r="T1292" s="10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42101.291666666672</v>
      </c>
      <c r="T1293" s="10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42283.957638888889</v>
      </c>
      <c r="T1294" s="10">
        <f t="shared" si="8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42322.742719907401</v>
      </c>
      <c r="T1295" s="10">
        <f t="shared" si="8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42296.458333333328</v>
      </c>
      <c r="T1296" s="10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42214.708333333328</v>
      </c>
      <c r="T1297" s="10">
        <f t="shared" si="8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42443.008946759262</v>
      </c>
      <c r="T1298" s="10">
        <f t="shared" si="8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42491.747199074074</v>
      </c>
      <c r="T1299" s="10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42488.680925925932</v>
      </c>
      <c r="T1300" s="10">
        <f t="shared" si="8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42199.814340277779</v>
      </c>
      <c r="T1301" s="10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42522.789583333331</v>
      </c>
      <c r="T1302" s="10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42206.125</v>
      </c>
      <c r="T1303" s="10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42705.099664351852</v>
      </c>
      <c r="T1304" s="10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42582.458333333328</v>
      </c>
      <c r="T1305" s="10">
        <f t="shared" si="8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42807.152835648143</v>
      </c>
      <c r="T1306" s="10">
        <f t="shared" si="8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42572.729166666672</v>
      </c>
      <c r="T1307" s="10">
        <f t="shared" si="8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41977.457569444443</v>
      </c>
      <c r="T1308" s="10">
        <f t="shared" si="8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42417.503229166665</v>
      </c>
      <c r="T1309" s="10">
        <f t="shared" si="8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42651.613564814819</v>
      </c>
      <c r="T1310" s="10">
        <f t="shared" si="8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42292.882731481484</v>
      </c>
      <c r="T1311" s="10">
        <f t="shared" si="8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42601.667245370365</v>
      </c>
      <c r="T1312" s="10">
        <f t="shared" si="8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42704.843969907408</v>
      </c>
      <c r="T1313" s="10">
        <f t="shared" si="8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42112.702800925923</v>
      </c>
      <c r="T1314" s="10">
        <f t="shared" si="8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42432.709652777776</v>
      </c>
      <c r="T1315" s="10">
        <f t="shared" si="8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42664.669675925921</v>
      </c>
      <c r="T1316" s="10">
        <f t="shared" si="8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42314.041666666672</v>
      </c>
      <c r="T1317" s="10">
        <f t="shared" si="8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42428.961909722217</v>
      </c>
      <c r="T1318" s="10">
        <f t="shared" si="8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42572.583333333328</v>
      </c>
      <c r="T1319" s="10">
        <f t="shared" si="8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42015.043657407412</v>
      </c>
      <c r="T1320" s="10">
        <f t="shared" si="8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41831.666666666664</v>
      </c>
      <c r="T1321" s="10">
        <f t="shared" si="8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42734.958333333328</v>
      </c>
      <c r="T1322" s="10">
        <f t="shared" si="8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42727.74927083333</v>
      </c>
      <c r="T1323" s="10">
        <f t="shared" si="8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42145.656539351854</v>
      </c>
      <c r="T1324" s="10">
        <f t="shared" si="8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42486.288194444445</v>
      </c>
      <c r="T1325" s="10">
        <f t="shared" si="8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42656.633703703701</v>
      </c>
      <c r="T1326" s="10">
        <f t="shared" si="8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42734.086053240739</v>
      </c>
      <c r="T1327" s="10">
        <f t="shared" si="8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42019.791990740734</v>
      </c>
      <c r="T1328" s="10">
        <f t="shared" si="8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42153.678645833337</v>
      </c>
      <c r="T1329" s="10">
        <f t="shared" si="8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42657.642754629633</v>
      </c>
      <c r="T1330" s="10">
        <f t="shared" si="8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41975.263252314813</v>
      </c>
      <c r="T1331" s="10">
        <f t="shared" si="8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42553.166666666672</v>
      </c>
      <c r="T1332" s="10">
        <f t="shared" si="8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42599.50409722222</v>
      </c>
      <c r="T1333" s="10">
        <f t="shared" si="8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8318</v>
      </c>
      <c r="R1334" t="s">
        <v>8320</v>
      </c>
      <c r="S1334" s="10">
        <f t="shared" si="82"/>
        <v>42762.060277777782</v>
      </c>
      <c r="T1334" s="10">
        <f t="shared" si="8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8318</v>
      </c>
      <c r="R1335" t="s">
        <v>8320</v>
      </c>
      <c r="S1335" s="10">
        <f t="shared" si="82"/>
        <v>41836.106770833336</v>
      </c>
      <c r="T1335" s="10">
        <f t="shared" si="8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42440.774155092593</v>
      </c>
      <c r="T1336" s="10">
        <f t="shared" si="8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42343.936365740738</v>
      </c>
      <c r="T1337" s="10">
        <f t="shared" si="8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41990.863750000004</v>
      </c>
      <c r="T1338" s="10">
        <f t="shared" si="8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42797.577303240745</v>
      </c>
      <c r="T1339" s="10">
        <f t="shared" si="8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42218.803622685184</v>
      </c>
      <c r="T1340" s="10">
        <f t="shared" si="8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41981.688831018517</v>
      </c>
      <c r="T1341" s="10">
        <f t="shared" si="8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8318</v>
      </c>
      <c r="R1342" t="s">
        <v>8320</v>
      </c>
      <c r="S1342" s="10">
        <f t="shared" si="82"/>
        <v>41866.595520833333</v>
      </c>
      <c r="T1342" s="10">
        <f t="shared" si="8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42644.624039351853</v>
      </c>
      <c r="T1343" s="10">
        <f t="shared" si="8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42202.816423611104</v>
      </c>
      <c r="T1344" s="10">
        <f t="shared" si="8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42601.165972222225</v>
      </c>
      <c r="T1345" s="10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42551.789803240739</v>
      </c>
      <c r="T1346" s="10">
        <f t="shared" si="83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IFERROR((E1347/D1347),0)</f>
        <v>1.25</v>
      </c>
      <c r="P1347" s="6">
        <f t="shared" ref="P1347:P1410" si="85">IFERROR(E1347/L1347,0)</f>
        <v>53.571428571428569</v>
      </c>
      <c r="Q1347" t="s">
        <v>8321</v>
      </c>
      <c r="R1347" t="s">
        <v>8322</v>
      </c>
      <c r="S1347" s="10">
        <f t="shared" ref="S1347:S1410" si="86">(((I1347/60)/60)/24)+DATE(1970,1,1)</f>
        <v>41834.814340277779</v>
      </c>
      <c r="T1347" s="10">
        <f t="shared" ref="T1347:T1410" si="87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41452.075821759259</v>
      </c>
      <c r="T1348" s="10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42070.638020833328</v>
      </c>
      <c r="T1349" s="10">
        <f t="shared" si="8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41991.506168981476</v>
      </c>
      <c r="T1350" s="10">
        <f t="shared" si="87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42354.290972222225</v>
      </c>
      <c r="T1351" s="10">
        <f t="shared" si="8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42364.013124999998</v>
      </c>
      <c r="T1352" s="10">
        <f t="shared" si="8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42412.74009259259</v>
      </c>
      <c r="T1353" s="10">
        <f t="shared" si="8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42252.165972222225</v>
      </c>
      <c r="T1354" s="10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41344</v>
      </c>
      <c r="T1355" s="10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42532.807627314818</v>
      </c>
      <c r="T1356" s="10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41243.416666666664</v>
      </c>
      <c r="T1357" s="10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41460.038888888892</v>
      </c>
      <c r="T1358" s="10">
        <f t="shared" si="87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41334.249305555553</v>
      </c>
      <c r="T1359" s="10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40719.570868055554</v>
      </c>
      <c r="T1360" s="10">
        <f t="shared" si="8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40730.814699074072</v>
      </c>
      <c r="T1361" s="10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41123.900694444441</v>
      </c>
      <c r="T1362" s="10">
        <f t="shared" si="8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41811.717268518521</v>
      </c>
      <c r="T1363" s="10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41524.934386574074</v>
      </c>
      <c r="T1364" s="10">
        <f t="shared" si="8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42415.332638888889</v>
      </c>
      <c r="T1365" s="10">
        <f t="shared" si="8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42011.6956712963</v>
      </c>
      <c r="T1366" s="10">
        <f t="shared" si="87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42079.691574074073</v>
      </c>
      <c r="T1367" s="10">
        <f t="shared" si="8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41970.037766203706</v>
      </c>
      <c r="T1368" s="10">
        <f t="shared" si="8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42322.044560185182</v>
      </c>
      <c r="T1369" s="10">
        <f t="shared" si="8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42170.190902777773</v>
      </c>
      <c r="T1370" s="10">
        <f t="shared" si="8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41740.594282407408</v>
      </c>
      <c r="T1371" s="10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41563.00335648148</v>
      </c>
      <c r="T1372" s="10">
        <f t="shared" si="8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42131.758587962962</v>
      </c>
      <c r="T1373" s="10">
        <f t="shared" si="8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41102.739953703705</v>
      </c>
      <c r="T1374" s="10">
        <f t="shared" si="8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42734.95177083333</v>
      </c>
      <c r="T1375" s="10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42454.12023148148</v>
      </c>
      <c r="T1376" s="10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42750.066192129627</v>
      </c>
      <c r="T1377" s="10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42707.710717592592</v>
      </c>
      <c r="T1378" s="10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42769.174305555556</v>
      </c>
      <c r="T1379" s="10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42583.759374999994</v>
      </c>
      <c r="T1380" s="10">
        <f t="shared" si="87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42160.491620370376</v>
      </c>
      <c r="T1381" s="10">
        <f t="shared" si="87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42164.083333333328</v>
      </c>
      <c r="T1382" s="10">
        <f t="shared" si="8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42733.214409722219</v>
      </c>
      <c r="T1383" s="10">
        <f t="shared" si="8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41400.800185185188</v>
      </c>
      <c r="T1384" s="10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42727.074976851851</v>
      </c>
      <c r="T1385" s="10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42190.735208333332</v>
      </c>
      <c r="T1386" s="10">
        <f t="shared" si="87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42489.507638888885</v>
      </c>
      <c r="T1387" s="10">
        <f t="shared" si="87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42214.646863425922</v>
      </c>
      <c r="T1388" s="10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42158.1875</v>
      </c>
      <c r="T1389" s="10">
        <f t="shared" si="87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42660.676388888889</v>
      </c>
      <c r="T1390" s="10">
        <f t="shared" si="87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42595.480983796297</v>
      </c>
      <c r="T1391" s="10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42121.716666666667</v>
      </c>
      <c r="T1392" s="10">
        <f t="shared" si="87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42238.207638888889</v>
      </c>
      <c r="T1393" s="10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42432.154930555553</v>
      </c>
      <c r="T1394" s="10">
        <f t="shared" si="87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42583.681979166664</v>
      </c>
      <c r="T1395" s="10">
        <f t="shared" si="87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42795.125</v>
      </c>
      <c r="T1396" s="10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42749.90834490741</v>
      </c>
      <c r="T1397" s="10">
        <f t="shared" si="87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42048.99863425926</v>
      </c>
      <c r="T1398" s="10">
        <f t="shared" si="87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42670.888194444444</v>
      </c>
      <c r="T1399" s="10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42556.874236111107</v>
      </c>
      <c r="T1400" s="10">
        <f t="shared" si="87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41919.004317129627</v>
      </c>
      <c r="T1401" s="10">
        <f t="shared" si="87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42533.229166666672</v>
      </c>
      <c r="T1402" s="10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41420.99622685185</v>
      </c>
      <c r="T1403" s="10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42125.011701388896</v>
      </c>
      <c r="T1404" s="10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41481.062905092593</v>
      </c>
      <c r="T1405" s="10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42057.510243055556</v>
      </c>
      <c r="T1406" s="10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41971.722233796296</v>
      </c>
      <c r="T1407" s="10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42350.416666666672</v>
      </c>
      <c r="T1408" s="10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41863.536782407406</v>
      </c>
      <c r="T1409" s="10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42321.913842592592</v>
      </c>
      <c r="T1410" s="10">
        <f t="shared" si="87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IFERROR((E1411/D1411),0)</f>
        <v>0</v>
      </c>
      <c r="P1411" s="6">
        <f t="shared" ref="P1411:P1474" si="89">IFERROR(E1411/L1411,0)</f>
        <v>0</v>
      </c>
      <c r="Q1411" t="s">
        <v>8321</v>
      </c>
      <c r="R1411" t="s">
        <v>8340</v>
      </c>
      <c r="S1411" s="10">
        <f t="shared" ref="S1411:S1474" si="90">(((I1411/60)/60)/24)+DATE(1970,1,1)</f>
        <v>42005.175173611111</v>
      </c>
      <c r="T1411" s="10">
        <f t="shared" ref="T1411:T1474" si="91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42524.318518518514</v>
      </c>
      <c r="T1412" s="10">
        <f t="shared" si="91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42041.059027777781</v>
      </c>
      <c r="T1413" s="10">
        <f t="shared" si="91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41977.063645833332</v>
      </c>
      <c r="T1414" s="10">
        <f t="shared" si="91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42420.437152777777</v>
      </c>
      <c r="T1415" s="10">
        <f t="shared" si="91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42738.25309027778</v>
      </c>
      <c r="T1416" s="10">
        <f t="shared" si="91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42232.675821759258</v>
      </c>
      <c r="T1417" s="10">
        <f t="shared" si="91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8321</v>
      </c>
      <c r="R1418" t="s">
        <v>8340</v>
      </c>
      <c r="S1418" s="10">
        <f t="shared" si="90"/>
        <v>42329.967812499999</v>
      </c>
      <c r="T1418" s="10">
        <f t="shared" si="91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42262.465972222228</v>
      </c>
      <c r="T1419" s="10">
        <f t="shared" si="91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42425.456412037034</v>
      </c>
      <c r="T1420" s="10">
        <f t="shared" si="91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42652.456238425926</v>
      </c>
      <c r="T1421" s="10">
        <f t="shared" si="91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42549.667662037042</v>
      </c>
      <c r="T1422" s="10">
        <f t="shared" si="91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42043.915613425925</v>
      </c>
      <c r="T1423" s="10">
        <f t="shared" si="91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42634.239629629628</v>
      </c>
      <c r="T1424" s="10">
        <f t="shared" si="91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42370.360312500001</v>
      </c>
      <c r="T1425" s="10">
        <f t="shared" si="91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42689.759282407409</v>
      </c>
      <c r="T1426" s="10">
        <f t="shared" si="91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8321</v>
      </c>
      <c r="R1427" t="s">
        <v>8340</v>
      </c>
      <c r="S1427" s="10">
        <f t="shared" si="90"/>
        <v>42123.131469907406</v>
      </c>
      <c r="T1427" s="10">
        <f t="shared" si="91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8321</v>
      </c>
      <c r="R1428" t="s">
        <v>8340</v>
      </c>
      <c r="S1428" s="10">
        <f t="shared" si="90"/>
        <v>42240.390277777777</v>
      </c>
      <c r="T1428" s="10">
        <f t="shared" si="91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42631.851678240739</v>
      </c>
      <c r="T1429" s="10">
        <f t="shared" si="91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42462.338159722218</v>
      </c>
      <c r="T1430" s="10">
        <f t="shared" si="91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8321</v>
      </c>
      <c r="R1431" t="s">
        <v>8340</v>
      </c>
      <c r="S1431" s="10">
        <f t="shared" si="90"/>
        <v>42104.060671296291</v>
      </c>
      <c r="T1431" s="10">
        <f t="shared" si="91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41992.813518518517</v>
      </c>
      <c r="T1432" s="10">
        <f t="shared" si="91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42334.252500000002</v>
      </c>
      <c r="T1433" s="10">
        <f t="shared" si="91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8321</v>
      </c>
      <c r="R1434" t="s">
        <v>8340</v>
      </c>
      <c r="S1434" s="10">
        <f t="shared" si="90"/>
        <v>42205.780416666668</v>
      </c>
      <c r="T1434" s="10">
        <f t="shared" si="91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42714.458333333328</v>
      </c>
      <c r="T1435" s="10">
        <f t="shared" si="91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42163.625</v>
      </c>
      <c r="T1436" s="10">
        <f t="shared" si="91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42288.780324074076</v>
      </c>
      <c r="T1437" s="10">
        <f t="shared" si="91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42421.35019675926</v>
      </c>
      <c r="T1438" s="10">
        <f t="shared" si="91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41833.207638888889</v>
      </c>
      <c r="T1439" s="10">
        <f t="shared" si="91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42487.579861111109</v>
      </c>
      <c r="T1440" s="10">
        <f t="shared" si="91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42070.829872685179</v>
      </c>
      <c r="T1441" s="10">
        <f t="shared" si="91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42516.748414351852</v>
      </c>
      <c r="T1442" s="10">
        <f t="shared" si="91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42258.765844907408</v>
      </c>
      <c r="T1443" s="10">
        <f t="shared" si="91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8321</v>
      </c>
      <c r="R1444" t="s">
        <v>8340</v>
      </c>
      <c r="S1444" s="10">
        <f t="shared" si="90"/>
        <v>42515.64534722222</v>
      </c>
      <c r="T1444" s="10">
        <f t="shared" si="91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8321</v>
      </c>
      <c r="R1445" t="s">
        <v>8340</v>
      </c>
      <c r="S1445" s="10">
        <f t="shared" si="90"/>
        <v>42737.926030092596</v>
      </c>
      <c r="T1445" s="10">
        <f t="shared" si="91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8321</v>
      </c>
      <c r="R1446" t="s">
        <v>8340</v>
      </c>
      <c r="S1446" s="10">
        <f t="shared" si="90"/>
        <v>42259.873402777783</v>
      </c>
      <c r="T1446" s="10">
        <f t="shared" si="91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8321</v>
      </c>
      <c r="R1447" t="s">
        <v>8340</v>
      </c>
      <c r="S1447" s="10">
        <f t="shared" si="90"/>
        <v>42169.542303240742</v>
      </c>
      <c r="T1447" s="10">
        <f t="shared" si="91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8321</v>
      </c>
      <c r="R1448" t="s">
        <v>8340</v>
      </c>
      <c r="S1448" s="10">
        <f t="shared" si="90"/>
        <v>42481.447662037041</v>
      </c>
      <c r="T1448" s="10">
        <f t="shared" si="91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42559.730717592596</v>
      </c>
      <c r="T1449" s="10">
        <f t="shared" si="91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8321</v>
      </c>
      <c r="R1450" t="s">
        <v>8340</v>
      </c>
      <c r="S1450" s="10">
        <f t="shared" si="90"/>
        <v>42146.225694444445</v>
      </c>
      <c r="T1450" s="10">
        <f t="shared" si="91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8321</v>
      </c>
      <c r="R1451" t="s">
        <v>8340</v>
      </c>
      <c r="S1451" s="10">
        <f t="shared" si="90"/>
        <v>42134.811400462961</v>
      </c>
      <c r="T1451" s="10">
        <f t="shared" si="91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42420.171261574069</v>
      </c>
      <c r="T1452" s="10">
        <f t="shared" si="91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41962.00068287037</v>
      </c>
      <c r="T1453" s="10">
        <f t="shared" si="91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8321</v>
      </c>
      <c r="R1454" t="s">
        <v>8340</v>
      </c>
      <c r="S1454" s="10">
        <f t="shared" si="90"/>
        <v>41848.703275462962</v>
      </c>
      <c r="T1454" s="10">
        <f t="shared" si="91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8321</v>
      </c>
      <c r="R1455" t="s">
        <v>8340</v>
      </c>
      <c r="S1455" s="10">
        <f t="shared" si="90"/>
        <v>42840.654479166667</v>
      </c>
      <c r="T1455" s="10">
        <f t="shared" si="91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42484.915972222225</v>
      </c>
      <c r="T1456" s="10">
        <f t="shared" si="91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41887.568749999999</v>
      </c>
      <c r="T1457" s="10">
        <f t="shared" si="91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42738.668576388889</v>
      </c>
      <c r="T1458" s="10">
        <f t="shared" si="91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8321</v>
      </c>
      <c r="R1459" t="s">
        <v>8340</v>
      </c>
      <c r="S1459" s="10">
        <f t="shared" si="90"/>
        <v>42319.938009259262</v>
      </c>
      <c r="T1459" s="10">
        <f t="shared" si="91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8321</v>
      </c>
      <c r="R1460" t="s">
        <v>8340</v>
      </c>
      <c r="S1460" s="10">
        <f t="shared" si="90"/>
        <v>41862.166666666664</v>
      </c>
      <c r="T1460" s="10">
        <f t="shared" si="91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8321</v>
      </c>
      <c r="R1461" t="s">
        <v>8340</v>
      </c>
      <c r="S1461" s="10">
        <f t="shared" si="90"/>
        <v>42340.725694444445</v>
      </c>
      <c r="T1461" s="10">
        <f t="shared" si="91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8321</v>
      </c>
      <c r="R1462" t="s">
        <v>8340</v>
      </c>
      <c r="S1462" s="10">
        <f t="shared" si="90"/>
        <v>41973.989583333328</v>
      </c>
      <c r="T1462" s="10">
        <f t="shared" si="91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41933</v>
      </c>
      <c r="T1463" s="10">
        <f t="shared" si="91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41374.662858796299</v>
      </c>
      <c r="T1464" s="10">
        <f t="shared" si="91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41371.869652777779</v>
      </c>
      <c r="T1465" s="10">
        <f t="shared" si="91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41321.661550925928</v>
      </c>
      <c r="T1466" s="10">
        <f t="shared" si="91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40990.125</v>
      </c>
      <c r="T1467" s="10">
        <f t="shared" si="91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42381.208333333328</v>
      </c>
      <c r="T1468" s="10">
        <f t="shared" si="91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40993.760243055556</v>
      </c>
      <c r="T1469" s="10">
        <f t="shared" si="91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40706.014456018522</v>
      </c>
      <c r="T1470" s="10">
        <f t="shared" si="91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41320.598483796297</v>
      </c>
      <c r="T1471" s="10">
        <f t="shared" si="91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41271.827118055553</v>
      </c>
      <c r="T1472" s="10">
        <f t="shared" si="91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42103.957569444443</v>
      </c>
      <c r="T1473" s="10">
        <f t="shared" si="91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41563.542858796296</v>
      </c>
      <c r="T1474" s="10">
        <f t="shared" si="91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IFERROR((E1475/D1475),0)</f>
        <v>1.20516</v>
      </c>
      <c r="P1475" s="6">
        <f t="shared" ref="P1475:P1538" si="93">IFERROR(E1475/L1475,0)</f>
        <v>38.462553191489363</v>
      </c>
      <c r="Q1475" t="s">
        <v>8321</v>
      </c>
      <c r="R1475" t="s">
        <v>8341</v>
      </c>
      <c r="S1475" s="10">
        <f t="shared" ref="S1475:S1538" si="94">(((I1475/60)/60)/24)+DATE(1970,1,1)</f>
        <v>40969.979618055557</v>
      </c>
      <c r="T1475" s="10">
        <f t="shared" ref="T1475:T1538" si="95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41530.727916666663</v>
      </c>
      <c r="T1476" s="10">
        <f t="shared" si="95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41993.207638888889</v>
      </c>
      <c r="T1477" s="10">
        <f t="shared" si="95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40796.041921296295</v>
      </c>
      <c r="T1478" s="10">
        <f t="shared" si="95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40900.125</v>
      </c>
      <c r="T1479" s="10">
        <f t="shared" si="95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41408.871678240743</v>
      </c>
      <c r="T1480" s="10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41769.165972222225</v>
      </c>
      <c r="T1481" s="10">
        <f t="shared" si="95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41481.708333333336</v>
      </c>
      <c r="T1482" s="10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41580.922974537039</v>
      </c>
      <c r="T1483" s="10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41159.32708333333</v>
      </c>
      <c r="T1484" s="10">
        <f t="shared" si="95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42573.192997685182</v>
      </c>
      <c r="T1485" s="10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8321</v>
      </c>
      <c r="R1486" t="s">
        <v>8323</v>
      </c>
      <c r="S1486" s="10">
        <f t="shared" si="94"/>
        <v>41111.618750000001</v>
      </c>
      <c r="T1486" s="10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42175.795983796299</v>
      </c>
      <c r="T1487" s="10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42062.168530092589</v>
      </c>
      <c r="T1488" s="10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8321</v>
      </c>
      <c r="R1489" t="s">
        <v>8323</v>
      </c>
      <c r="S1489" s="10">
        <f t="shared" si="94"/>
        <v>42584.917488425926</v>
      </c>
      <c r="T1489" s="10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41644.563194444447</v>
      </c>
      <c r="T1490" s="10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8321</v>
      </c>
      <c r="R1491" t="s">
        <v>8323</v>
      </c>
      <c r="S1491" s="10">
        <f t="shared" si="94"/>
        <v>41228.653379629628</v>
      </c>
      <c r="T1491" s="10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41549.561041666668</v>
      </c>
      <c r="T1492" s="10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42050.651388888888</v>
      </c>
      <c r="T1493" s="10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40712.884791666671</v>
      </c>
      <c r="T1494" s="10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8321</v>
      </c>
      <c r="R1495" t="s">
        <v>8323</v>
      </c>
      <c r="S1495" s="10">
        <f t="shared" si="94"/>
        <v>41441.866608796299</v>
      </c>
      <c r="T1495" s="10">
        <f t="shared" si="95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42097.651388888888</v>
      </c>
      <c r="T1496" s="10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8321</v>
      </c>
      <c r="R1497" t="s">
        <v>8323</v>
      </c>
      <c r="S1497" s="10">
        <f t="shared" si="94"/>
        <v>40782.789710648147</v>
      </c>
      <c r="T1497" s="10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8321</v>
      </c>
      <c r="R1498" t="s">
        <v>8323</v>
      </c>
      <c r="S1498" s="10">
        <f t="shared" si="94"/>
        <v>41898.475219907406</v>
      </c>
      <c r="T1498" s="10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41486.821527777778</v>
      </c>
      <c r="T1499" s="10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41885.983541666668</v>
      </c>
      <c r="T1500" s="10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42587.007326388892</v>
      </c>
      <c r="T1501" s="10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41395.904594907406</v>
      </c>
      <c r="T1502" s="10">
        <f t="shared" si="95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42193.583599537036</v>
      </c>
      <c r="T1503" s="10">
        <f t="shared" si="95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42454.916666666672</v>
      </c>
      <c r="T1504" s="10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42666.347233796296</v>
      </c>
      <c r="T1505" s="10">
        <f t="shared" si="95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41800.356249999997</v>
      </c>
      <c r="T1506" s="10">
        <f t="shared" si="95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42451.834027777775</v>
      </c>
      <c r="T1507" s="10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41844.785925925928</v>
      </c>
      <c r="T1508" s="10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40313.340277777781</v>
      </c>
      <c r="T1509" s="10">
        <f t="shared" si="95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41817.614363425928</v>
      </c>
      <c r="T1510" s="10">
        <f t="shared" si="95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42780.957638888889</v>
      </c>
      <c r="T1511" s="10">
        <f t="shared" si="95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41839.385162037033</v>
      </c>
      <c r="T1512" s="10">
        <f t="shared" si="95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42326.625046296293</v>
      </c>
      <c r="T1513" s="10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42771.684479166666</v>
      </c>
      <c r="T1514" s="10">
        <f t="shared" si="9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41836.637337962966</v>
      </c>
      <c r="T1515" s="10">
        <f t="shared" si="9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42274.597685185188</v>
      </c>
      <c r="T1516" s="10">
        <f t="shared" si="9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42445.211770833332</v>
      </c>
      <c r="T1517" s="10">
        <f t="shared" si="9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42649.583333333328</v>
      </c>
      <c r="T1518" s="10">
        <f t="shared" si="9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41979.25</v>
      </c>
      <c r="T1519" s="10">
        <f t="shared" si="9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41790.8200462963</v>
      </c>
      <c r="T1520" s="10">
        <f t="shared" si="9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41810.915972222225</v>
      </c>
      <c r="T1521" s="10">
        <f t="shared" si="9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41992.166666666672</v>
      </c>
      <c r="T1522" s="10">
        <f t="shared" si="9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42528.167719907404</v>
      </c>
      <c r="T1523" s="10">
        <f t="shared" si="9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41929.830312500002</v>
      </c>
      <c r="T1524" s="10">
        <f t="shared" si="9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41996</v>
      </c>
      <c r="T1525" s="10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42786.501041666663</v>
      </c>
      <c r="T1526" s="10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42600.702986111108</v>
      </c>
      <c r="T1527" s="10">
        <f t="shared" si="9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42388.276006944448</v>
      </c>
      <c r="T1528" s="10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42808.558865740735</v>
      </c>
      <c r="T1529" s="10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42767</v>
      </c>
      <c r="T1530" s="10">
        <f t="shared" si="9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42082.587037037039</v>
      </c>
      <c r="T1531" s="10">
        <f t="shared" si="9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42300.767303240747</v>
      </c>
      <c r="T1532" s="10">
        <f t="shared" si="95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41974.125</v>
      </c>
      <c r="T1533" s="10">
        <f t="shared" si="9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42415.625</v>
      </c>
      <c r="T1534" s="10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42492.165972222225</v>
      </c>
      <c r="T1535" s="10">
        <f t="shared" si="9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42251.67432870371</v>
      </c>
      <c r="T1536" s="10">
        <f t="shared" si="95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42513.916666666672</v>
      </c>
      <c r="T1537" s="10">
        <f t="shared" si="9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42243.802199074074</v>
      </c>
      <c r="T1538" s="10">
        <f t="shared" si="95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IFERROR((E1539/D1539),0)</f>
        <v>1.7989999999999999</v>
      </c>
      <c r="P1539" s="6">
        <f t="shared" ref="P1539:P1602" si="97">IFERROR(E1539/L1539,0)</f>
        <v>96.375</v>
      </c>
      <c r="Q1539" t="s">
        <v>8337</v>
      </c>
      <c r="R1539" t="s">
        <v>8338</v>
      </c>
      <c r="S1539" s="10">
        <f t="shared" ref="S1539:S1602" si="98">(((I1539/60)/60)/24)+DATE(1970,1,1)</f>
        <v>42588.75</v>
      </c>
      <c r="T1539" s="10">
        <f t="shared" ref="T1539:T1602" si="99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42026.782060185185</v>
      </c>
      <c r="T1540" s="10">
        <f t="shared" si="9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42738.919201388882</v>
      </c>
      <c r="T1541" s="10">
        <f t="shared" si="99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41969.052083333328</v>
      </c>
      <c r="T1542" s="10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42004.712245370371</v>
      </c>
      <c r="T1543" s="10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42185.996527777781</v>
      </c>
      <c r="T1544" s="10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41965.551319444443</v>
      </c>
      <c r="T1545" s="10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8337</v>
      </c>
      <c r="R1546" t="s">
        <v>8342</v>
      </c>
      <c r="S1546" s="10">
        <f t="shared" si="98"/>
        <v>42095.012499999997</v>
      </c>
      <c r="T1546" s="10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42065.886111111111</v>
      </c>
      <c r="T1547" s="10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41899.212951388887</v>
      </c>
      <c r="T1548" s="10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8337</v>
      </c>
      <c r="R1549" t="s">
        <v>8342</v>
      </c>
      <c r="S1549" s="10">
        <f t="shared" si="98"/>
        <v>42789.426875000005</v>
      </c>
      <c r="T1549" s="10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42316.923842592587</v>
      </c>
      <c r="T1550" s="10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42311.177766203706</v>
      </c>
      <c r="T1551" s="10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42502.449467592596</v>
      </c>
      <c r="T1552" s="10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8337</v>
      </c>
      <c r="R1553" t="s">
        <v>8342</v>
      </c>
      <c r="S1553" s="10">
        <f t="shared" si="98"/>
        <v>42151.824525462958</v>
      </c>
      <c r="T1553" s="10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41913.165972222225</v>
      </c>
      <c r="T1554" s="10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8337</v>
      </c>
      <c r="R1555" t="s">
        <v>8342</v>
      </c>
      <c r="S1555" s="10">
        <f t="shared" si="98"/>
        <v>42249.282951388886</v>
      </c>
      <c r="T1555" s="10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8337</v>
      </c>
      <c r="R1556" t="s">
        <v>8342</v>
      </c>
      <c r="S1556" s="10">
        <f t="shared" si="98"/>
        <v>42218.252199074079</v>
      </c>
      <c r="T1556" s="10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8337</v>
      </c>
      <c r="R1557" t="s">
        <v>8342</v>
      </c>
      <c r="S1557" s="10">
        <f t="shared" si="98"/>
        <v>42264.708333333328</v>
      </c>
      <c r="T1557" s="10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42555.153055555551</v>
      </c>
      <c r="T1558" s="10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41902.65315972222</v>
      </c>
      <c r="T1559" s="10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42244.508333333331</v>
      </c>
      <c r="T1560" s="10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42123.05322916666</v>
      </c>
      <c r="T1561" s="10">
        <f t="shared" si="9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41956.062418981484</v>
      </c>
      <c r="T1562" s="10">
        <f t="shared" si="9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41585.083368055559</v>
      </c>
      <c r="T1563" s="10">
        <f t="shared" si="9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8321</v>
      </c>
      <c r="R1564" t="s">
        <v>8343</v>
      </c>
      <c r="S1564" s="10">
        <f t="shared" si="98"/>
        <v>40149.034722222219</v>
      </c>
      <c r="T1564" s="10">
        <f t="shared" si="9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41712.700821759259</v>
      </c>
      <c r="T1565" s="10">
        <f t="shared" si="9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42152.836805555555</v>
      </c>
      <c r="T1566" s="10">
        <f t="shared" si="9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40702.729872685188</v>
      </c>
      <c r="T1567" s="10">
        <f t="shared" si="9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42578.916666666672</v>
      </c>
      <c r="T1568" s="10">
        <f t="shared" si="9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41687</v>
      </c>
      <c r="T1569" s="10">
        <f t="shared" si="9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41997.062326388885</v>
      </c>
      <c r="T1570" s="10">
        <f t="shared" si="9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8321</v>
      </c>
      <c r="R1571" t="s">
        <v>8343</v>
      </c>
      <c r="S1571" s="10">
        <f t="shared" si="98"/>
        <v>41419.679560185185</v>
      </c>
      <c r="T1571" s="10">
        <f t="shared" si="9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42468.771782407406</v>
      </c>
      <c r="T1572" s="10">
        <f t="shared" si="9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42174.769479166673</v>
      </c>
      <c r="T1573" s="10">
        <f t="shared" si="9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42428.999305555553</v>
      </c>
      <c r="T1574" s="10">
        <f t="shared" si="9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42826.165972222225</v>
      </c>
      <c r="T1575" s="10">
        <f t="shared" si="9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42052.927418981482</v>
      </c>
      <c r="T1576" s="10">
        <f t="shared" si="9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41829.524259259262</v>
      </c>
      <c r="T1577" s="10">
        <f t="shared" si="9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42185.879259259258</v>
      </c>
      <c r="T1578" s="10">
        <f t="shared" si="9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41114.847777777781</v>
      </c>
      <c r="T1579" s="10">
        <f t="shared" si="9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40423.083333333336</v>
      </c>
      <c r="T1580" s="10">
        <f t="shared" si="9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41514.996423611112</v>
      </c>
      <c r="T1581" s="10">
        <f t="shared" si="9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8321</v>
      </c>
      <c r="R1582" t="s">
        <v>8343</v>
      </c>
      <c r="S1582" s="10">
        <f t="shared" si="98"/>
        <v>41050.050069444449</v>
      </c>
      <c r="T1582" s="10">
        <f t="shared" si="9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42357.448958333334</v>
      </c>
      <c r="T1583" s="10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42303.888888888891</v>
      </c>
      <c r="T1584" s="10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41907.904988425929</v>
      </c>
      <c r="T1585" s="10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8337</v>
      </c>
      <c r="R1586" t="s">
        <v>8344</v>
      </c>
      <c r="S1586" s="10">
        <f t="shared" si="98"/>
        <v>41789.649317129632</v>
      </c>
      <c r="T1586" s="10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42729.458333333328</v>
      </c>
      <c r="T1587" s="10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8337</v>
      </c>
      <c r="R1588" t="s">
        <v>8344</v>
      </c>
      <c r="S1588" s="10">
        <f t="shared" si="98"/>
        <v>42099.062754629631</v>
      </c>
      <c r="T1588" s="10">
        <f t="shared" si="9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41986.950983796298</v>
      </c>
      <c r="T1589" s="10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8337</v>
      </c>
      <c r="R1590" t="s">
        <v>8344</v>
      </c>
      <c r="S1590" s="10">
        <f t="shared" si="98"/>
        <v>42035.841666666667</v>
      </c>
      <c r="T1590" s="10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8337</v>
      </c>
      <c r="R1591" t="s">
        <v>8344</v>
      </c>
      <c r="S1591" s="10">
        <f t="shared" si="98"/>
        <v>42286.984791666662</v>
      </c>
      <c r="T1591" s="10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42270.857222222221</v>
      </c>
      <c r="T1592" s="10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42463.68450231482</v>
      </c>
      <c r="T1593" s="10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8337</v>
      </c>
      <c r="R1594" t="s">
        <v>8344</v>
      </c>
      <c r="S1594" s="10">
        <f t="shared" si="98"/>
        <v>42091.031076388885</v>
      </c>
      <c r="T1594" s="10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42063.845543981486</v>
      </c>
      <c r="T1595" s="10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42505.681249999994</v>
      </c>
      <c r="T1596" s="10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41808.842361111114</v>
      </c>
      <c r="T1597" s="10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41986.471863425926</v>
      </c>
      <c r="T1598" s="10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8337</v>
      </c>
      <c r="R1599" t="s">
        <v>8344</v>
      </c>
      <c r="S1599" s="10">
        <f t="shared" si="98"/>
        <v>42633.354131944448</v>
      </c>
      <c r="T1599" s="10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42211.667337962965</v>
      </c>
      <c r="T1600" s="10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8337</v>
      </c>
      <c r="R1601" t="s">
        <v>8344</v>
      </c>
      <c r="S1601" s="10">
        <f t="shared" si="98"/>
        <v>42468.497407407413</v>
      </c>
      <c r="T1601" s="10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41835.21597222222</v>
      </c>
      <c r="T1602" s="10">
        <f t="shared" si="99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IFERROR((E1603/D1603),0)</f>
        <v>1.082492</v>
      </c>
      <c r="P1603" s="6">
        <f t="shared" ref="P1603:P1666" si="101">IFERROR(E1603/L1603,0)</f>
        <v>48.325535714285714</v>
      </c>
      <c r="Q1603" t="s">
        <v>8324</v>
      </c>
      <c r="R1603" t="s">
        <v>8325</v>
      </c>
      <c r="S1603" s="10">
        <f t="shared" ref="S1603:S1666" si="102">(((I1603/60)/60)/24)+DATE(1970,1,1)</f>
        <v>40668.092974537038</v>
      </c>
      <c r="T1603" s="10">
        <f t="shared" ref="T1603:T1666" si="103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40830.958333333336</v>
      </c>
      <c r="T1604" s="10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40936.169664351852</v>
      </c>
      <c r="T1605" s="10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40985.80364583333</v>
      </c>
      <c r="T1606" s="10">
        <f t="shared" si="10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40756.291666666664</v>
      </c>
      <c r="T1607" s="10">
        <f t="shared" si="10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40626.069884259261</v>
      </c>
      <c r="T1608" s="10">
        <f t="shared" si="10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41074.80846064815</v>
      </c>
      <c r="T1609" s="10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41640.226388888892</v>
      </c>
      <c r="T1610" s="10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40849.333333333336</v>
      </c>
      <c r="T1611" s="10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41258.924884259257</v>
      </c>
      <c r="T1612" s="10">
        <f t="shared" si="10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41430.00037037037</v>
      </c>
      <c r="T1613" s="10">
        <f t="shared" si="10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41276.874814814815</v>
      </c>
      <c r="T1614" s="10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41112.069467592592</v>
      </c>
      <c r="T1615" s="10">
        <f t="shared" si="10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41854.708333333336</v>
      </c>
      <c r="T1616" s="10">
        <f t="shared" si="10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40890.092546296299</v>
      </c>
      <c r="T1617" s="10">
        <f t="shared" si="10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41235.916666666664</v>
      </c>
      <c r="T1618" s="10">
        <f t="shared" si="10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41579.791666666664</v>
      </c>
      <c r="T1619" s="10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41341.654340277775</v>
      </c>
      <c r="T1620" s="10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41897.18618055556</v>
      </c>
      <c r="T1621" s="10">
        <f t="shared" si="10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41328.339583333334</v>
      </c>
      <c r="T1622" s="10">
        <f t="shared" si="10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41057.165972222225</v>
      </c>
      <c r="T1623" s="10">
        <f t="shared" si="10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41990.332638888889</v>
      </c>
      <c r="T1624" s="10">
        <f t="shared" si="10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41513.688530092593</v>
      </c>
      <c r="T1625" s="10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41283.367303240739</v>
      </c>
      <c r="T1626" s="10">
        <f t="shared" si="10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41163.699687500004</v>
      </c>
      <c r="T1627" s="10">
        <f t="shared" si="10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41609.889664351853</v>
      </c>
      <c r="T1628" s="10">
        <f t="shared" si="10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41239.207638888889</v>
      </c>
      <c r="T1629" s="10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41807.737060185187</v>
      </c>
      <c r="T1630" s="10">
        <f t="shared" si="10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41690.867280092592</v>
      </c>
      <c r="T1631" s="10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40970.290972222225</v>
      </c>
      <c r="T1632" s="10">
        <f t="shared" si="10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41194.859502314815</v>
      </c>
      <c r="T1633" s="10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40810.340902777774</v>
      </c>
      <c r="T1634" s="10">
        <f t="shared" si="10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40924.208333333336</v>
      </c>
      <c r="T1635" s="10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40696.249305555553</v>
      </c>
      <c r="T1636" s="10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42562.868761574078</v>
      </c>
      <c r="T1637" s="10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40706.166666666664</v>
      </c>
      <c r="T1638" s="10">
        <f t="shared" si="10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40178.98541666667</v>
      </c>
      <c r="T1639" s="10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41333.892361111109</v>
      </c>
      <c r="T1640" s="10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40971.652372685188</v>
      </c>
      <c r="T1641" s="10">
        <f t="shared" si="10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40393.082638888889</v>
      </c>
      <c r="T1642" s="10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41992.596574074079</v>
      </c>
      <c r="T1643" s="10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40708.024618055555</v>
      </c>
      <c r="T1644" s="10">
        <f t="shared" si="10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41176.824212962965</v>
      </c>
      <c r="T1645" s="10">
        <f t="shared" si="10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41235.101388888892</v>
      </c>
      <c r="T1646" s="10">
        <f t="shared" si="10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41535.617361111108</v>
      </c>
      <c r="T1647" s="10">
        <f t="shared" si="10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41865.757638888892</v>
      </c>
      <c r="T1648" s="10">
        <f t="shared" si="10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41069.409456018519</v>
      </c>
      <c r="T1649" s="10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40622.662986111114</v>
      </c>
      <c r="T1650" s="10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41782.684664351851</v>
      </c>
      <c r="T1651" s="10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41556.435613425929</v>
      </c>
      <c r="T1652" s="10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40659.290972222225</v>
      </c>
      <c r="T1653" s="10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41602.534641203703</v>
      </c>
      <c r="T1654" s="10">
        <f t="shared" si="10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40657.834444444445</v>
      </c>
      <c r="T1655" s="10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41017.890740740739</v>
      </c>
      <c r="T1656" s="10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41004.750231481477</v>
      </c>
      <c r="T1657" s="10">
        <f t="shared" si="10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41256.928842592592</v>
      </c>
      <c r="T1658" s="10">
        <f t="shared" si="10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41053.782037037039</v>
      </c>
      <c r="T1659" s="10">
        <f t="shared" si="10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41261.597222222219</v>
      </c>
      <c r="T1660" s="10">
        <f t="shared" si="10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41625.5</v>
      </c>
      <c r="T1661" s="10">
        <f t="shared" si="10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42490.915972222225</v>
      </c>
      <c r="T1662" s="10">
        <f t="shared" si="10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42386.875</v>
      </c>
      <c r="T1663" s="10">
        <f t="shared" si="10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40908.239999999998</v>
      </c>
      <c r="T1664" s="10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42036.02207175926</v>
      </c>
      <c r="T1665" s="10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40984.165972222225</v>
      </c>
      <c r="T1666" s="10">
        <f t="shared" si="103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IFERROR((E1667/D1667),0)</f>
        <v>1.1945714285714286</v>
      </c>
      <c r="P1667" s="6">
        <f t="shared" ref="P1667:P1730" si="105">IFERROR(E1667/L1667,0)</f>
        <v>44.956989247311824</v>
      </c>
      <c r="Q1667" t="s">
        <v>8324</v>
      </c>
      <c r="R1667" t="s">
        <v>8345</v>
      </c>
      <c r="S1667" s="10">
        <f t="shared" ref="S1667:S1730" si="106">(((I1667/60)/60)/24)+DATE(1970,1,1)</f>
        <v>40596.125</v>
      </c>
      <c r="T1667" s="10">
        <f t="shared" ref="T1667:T1730" si="107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41361.211493055554</v>
      </c>
      <c r="T1668" s="10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41709.290972222225</v>
      </c>
      <c r="T1669" s="10">
        <f t="shared" si="10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40875.191423611112</v>
      </c>
      <c r="T1670" s="10">
        <f t="shared" si="10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42521.885138888887</v>
      </c>
      <c r="T1671" s="10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40364.166666666664</v>
      </c>
      <c r="T1672" s="10">
        <f t="shared" si="10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42583.54414351852</v>
      </c>
      <c r="T1673" s="10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41064.656597222223</v>
      </c>
      <c r="T1674" s="10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42069.878379629634</v>
      </c>
      <c r="T1675" s="10">
        <f t="shared" si="10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42600.290972222225</v>
      </c>
      <c r="T1676" s="10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40832.918749999997</v>
      </c>
      <c r="T1677" s="10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41020.165972222225</v>
      </c>
      <c r="T1678" s="10">
        <f t="shared" si="10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42476.249305555553</v>
      </c>
      <c r="T1679" s="10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41676.854988425926</v>
      </c>
      <c r="T1680" s="10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40746.068807870368</v>
      </c>
      <c r="T1681" s="10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41832.757719907408</v>
      </c>
      <c r="T1682" s="10">
        <f t="shared" si="10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42823.083333333328</v>
      </c>
      <c r="T1683" s="10">
        <f t="shared" si="10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8324</v>
      </c>
      <c r="R1684" t="s">
        <v>8346</v>
      </c>
      <c r="S1684" s="10">
        <f t="shared" si="106"/>
        <v>42839.171990740739</v>
      </c>
      <c r="T1684" s="10">
        <f t="shared" si="10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42832.781689814816</v>
      </c>
      <c r="T1685" s="10">
        <f t="shared" si="10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42811.773622685185</v>
      </c>
      <c r="T1686" s="10">
        <f t="shared" si="10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42818.208599537036</v>
      </c>
      <c r="T1687" s="10">
        <f t="shared" si="10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42852.802303240736</v>
      </c>
      <c r="T1688" s="10">
        <f t="shared" si="10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42835.84375</v>
      </c>
      <c r="T1689" s="10">
        <f t="shared" si="10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42834.492986111116</v>
      </c>
      <c r="T1690" s="10">
        <f t="shared" si="10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42810.900810185187</v>
      </c>
      <c r="T1691" s="10">
        <f t="shared" si="10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42831.389374999999</v>
      </c>
      <c r="T1692" s="10">
        <f t="shared" si="10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42828.041666666672</v>
      </c>
      <c r="T1693" s="10">
        <f t="shared" si="10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42820.999305555553</v>
      </c>
      <c r="T1694" s="10">
        <f t="shared" si="10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42834.833333333328</v>
      </c>
      <c r="T1695" s="10">
        <f t="shared" si="10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42821.191666666666</v>
      </c>
      <c r="T1696" s="10">
        <f t="shared" si="10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42835.041666666672</v>
      </c>
      <c r="T1697" s="10">
        <f t="shared" si="10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8324</v>
      </c>
      <c r="R1698" t="s">
        <v>8346</v>
      </c>
      <c r="S1698" s="10">
        <f t="shared" si="106"/>
        <v>42826.027905092589</v>
      </c>
      <c r="T1698" s="10">
        <f t="shared" si="10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42834.991296296299</v>
      </c>
      <c r="T1699" s="10">
        <f t="shared" si="10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8324</v>
      </c>
      <c r="R1700" t="s">
        <v>8346</v>
      </c>
      <c r="S1700" s="10">
        <f t="shared" si="106"/>
        <v>42820.147916666669</v>
      </c>
      <c r="T1700" s="10">
        <f t="shared" si="10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42836.863946759258</v>
      </c>
      <c r="T1701" s="10">
        <f t="shared" si="10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42826.166666666672</v>
      </c>
      <c r="T1702" s="10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42019.664409722223</v>
      </c>
      <c r="T1703" s="10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42093.828125</v>
      </c>
      <c r="T1704" s="10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42247.281678240746</v>
      </c>
      <c r="T1705" s="10">
        <f t="shared" si="10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42051.139733796299</v>
      </c>
      <c r="T1706" s="10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8324</v>
      </c>
      <c r="R1707" t="s">
        <v>8346</v>
      </c>
      <c r="S1707" s="10">
        <f t="shared" si="106"/>
        <v>42256.666666666672</v>
      </c>
      <c r="T1707" s="10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8324</v>
      </c>
      <c r="R1708" t="s">
        <v>8346</v>
      </c>
      <c r="S1708" s="10">
        <f t="shared" si="106"/>
        <v>42239.306388888886</v>
      </c>
      <c r="T1708" s="10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42457.679340277777</v>
      </c>
      <c r="T1709" s="10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8324</v>
      </c>
      <c r="R1710" t="s">
        <v>8346</v>
      </c>
      <c r="S1710" s="10">
        <f t="shared" si="106"/>
        <v>42491.866967592592</v>
      </c>
      <c r="T1710" s="10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41882.818749999999</v>
      </c>
      <c r="T1711" s="10">
        <f t="shared" si="10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42387.541666666672</v>
      </c>
      <c r="T1712" s="10">
        <f t="shared" si="10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41883.646226851852</v>
      </c>
      <c r="T1713" s="10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8324</v>
      </c>
      <c r="R1714" t="s">
        <v>8346</v>
      </c>
      <c r="S1714" s="10">
        <f t="shared" si="106"/>
        <v>42185.913807870369</v>
      </c>
      <c r="T1714" s="10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41917.801064814819</v>
      </c>
      <c r="T1715" s="10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42125.918530092589</v>
      </c>
      <c r="T1716" s="10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42094.140277777777</v>
      </c>
      <c r="T1717" s="10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42713.619201388887</v>
      </c>
      <c r="T1718" s="10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42481.166666666672</v>
      </c>
      <c r="T1719" s="10">
        <f t="shared" si="10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42504.207638888889</v>
      </c>
      <c r="T1720" s="10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41899.534618055557</v>
      </c>
      <c r="T1721" s="10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41952.824895833335</v>
      </c>
      <c r="T1722" s="10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8324</v>
      </c>
      <c r="R1723" t="s">
        <v>8346</v>
      </c>
      <c r="S1723" s="10">
        <f t="shared" si="106"/>
        <v>42349.461377314816</v>
      </c>
      <c r="T1723" s="10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42463.006944444445</v>
      </c>
      <c r="T1724" s="10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42186.25</v>
      </c>
      <c r="T1725" s="10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41942.932430555556</v>
      </c>
      <c r="T1726" s="10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41875.968159722222</v>
      </c>
      <c r="T1727" s="10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41817.919722222221</v>
      </c>
      <c r="T1728" s="10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42099.458333333328</v>
      </c>
      <c r="T1729" s="10">
        <f t="shared" si="10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42298.625856481478</v>
      </c>
      <c r="T1730" s="10">
        <f t="shared" si="107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IFERROR((E1731/D1731),0)</f>
        <v>0</v>
      </c>
      <c r="P1731" s="6">
        <f t="shared" ref="P1731:P1794" si="109">IFERROR(E1731/L1731,0)</f>
        <v>0</v>
      </c>
      <c r="Q1731" t="s">
        <v>8324</v>
      </c>
      <c r="R1731" t="s">
        <v>8346</v>
      </c>
      <c r="S1731" s="10">
        <f t="shared" ref="S1731:S1794" si="110">(((I1731/60)/60)/24)+DATE(1970,1,1)</f>
        <v>42531.052152777775</v>
      </c>
      <c r="T1731" s="10">
        <f t="shared" ref="T1731:T1794" si="111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8324</v>
      </c>
      <c r="R1732" t="s">
        <v>8346</v>
      </c>
      <c r="S1732" s="10">
        <f t="shared" si="110"/>
        <v>42302.087766203709</v>
      </c>
      <c r="T1732" s="10">
        <f t="shared" si="111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8324</v>
      </c>
      <c r="R1733" t="s">
        <v>8346</v>
      </c>
      <c r="S1733" s="10">
        <f t="shared" si="110"/>
        <v>42166.625</v>
      </c>
      <c r="T1733" s="10">
        <f t="shared" si="111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8324</v>
      </c>
      <c r="R1734" t="s">
        <v>8346</v>
      </c>
      <c r="S1734" s="10">
        <f t="shared" si="110"/>
        <v>42385.208333333328</v>
      </c>
      <c r="T1734" s="10">
        <f t="shared" si="111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8324</v>
      </c>
      <c r="R1735" t="s">
        <v>8346</v>
      </c>
      <c r="S1735" s="10">
        <f t="shared" si="110"/>
        <v>42626.895833333328</v>
      </c>
      <c r="T1735" s="10">
        <f t="shared" si="111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42132.036527777775</v>
      </c>
      <c r="T1736" s="10">
        <f t="shared" si="111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42589.814178240747</v>
      </c>
      <c r="T1737" s="10">
        <f t="shared" si="111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42316.90315972222</v>
      </c>
      <c r="T1738" s="10">
        <f t="shared" si="111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42205.948981481488</v>
      </c>
      <c r="T1739" s="10">
        <f t="shared" si="111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41914.874328703707</v>
      </c>
      <c r="T1740" s="10">
        <f t="shared" si="111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42494.832546296297</v>
      </c>
      <c r="T1741" s="10">
        <f t="shared" si="111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8324</v>
      </c>
      <c r="R1742" t="s">
        <v>8346</v>
      </c>
      <c r="S1742" s="10">
        <f t="shared" si="110"/>
        <v>42201.817384259266</v>
      </c>
      <c r="T1742" s="10">
        <f t="shared" si="111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42165.628136574072</v>
      </c>
      <c r="T1743" s="10">
        <f t="shared" si="111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42742.875</v>
      </c>
      <c r="T1744" s="10">
        <f t="shared" si="111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42609.165972222225</v>
      </c>
      <c r="T1745" s="10">
        <f t="shared" si="111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42071.563391203701</v>
      </c>
      <c r="T1746" s="10">
        <f t="shared" si="111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42726.083333333328</v>
      </c>
      <c r="T1747" s="10">
        <f t="shared" si="111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42698.083333333328</v>
      </c>
      <c r="T1748" s="10">
        <f t="shared" si="111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42321.625</v>
      </c>
      <c r="T1749" s="10">
        <f t="shared" si="111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42249.950729166667</v>
      </c>
      <c r="T1750" s="10">
        <f t="shared" si="111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42795.791666666672</v>
      </c>
      <c r="T1751" s="10">
        <f t="shared" si="111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42479.836851851855</v>
      </c>
      <c r="T1752" s="10">
        <f t="shared" si="111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42082.739849537036</v>
      </c>
      <c r="T1753" s="10">
        <f t="shared" si="111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42657.253263888888</v>
      </c>
      <c r="T1754" s="10">
        <f t="shared" si="111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42450.707962962959</v>
      </c>
      <c r="T1755" s="10">
        <f t="shared" si="111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42097.835104166668</v>
      </c>
      <c r="T1756" s="10">
        <f t="shared" si="111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42282.788900462961</v>
      </c>
      <c r="T1757" s="10">
        <f t="shared" si="111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42611.167465277773</v>
      </c>
      <c r="T1758" s="10">
        <f t="shared" si="111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42763.811805555553</v>
      </c>
      <c r="T1759" s="10">
        <f t="shared" si="111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42565.955925925926</v>
      </c>
      <c r="T1760" s="10">
        <f t="shared" si="111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42088.787372685183</v>
      </c>
      <c r="T1761" s="10">
        <f t="shared" si="111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42425.67260416667</v>
      </c>
      <c r="T1762" s="10">
        <f t="shared" si="111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42259.567824074074</v>
      </c>
      <c r="T1763" s="10">
        <f t="shared" si="111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42440.982002314813</v>
      </c>
      <c r="T1764" s="10">
        <f t="shared" si="111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42666.868518518517</v>
      </c>
      <c r="T1765" s="10">
        <f t="shared" si="111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41854.485868055555</v>
      </c>
      <c r="T1766" s="10">
        <f t="shared" si="111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41864.980462962965</v>
      </c>
      <c r="T1767" s="10">
        <f t="shared" si="111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8337</v>
      </c>
      <c r="R1768" t="s">
        <v>8338</v>
      </c>
      <c r="S1768" s="10">
        <f t="shared" si="110"/>
        <v>41876.859814814816</v>
      </c>
      <c r="T1768" s="10">
        <f t="shared" si="111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41854.658379629633</v>
      </c>
      <c r="T1769" s="10">
        <f t="shared" si="111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41909.560694444444</v>
      </c>
      <c r="T1770" s="10">
        <f t="shared" si="111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42017.818969907406</v>
      </c>
      <c r="T1771" s="10">
        <f t="shared" si="111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41926.780023148152</v>
      </c>
      <c r="T1772" s="10">
        <f t="shared" si="111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41935.979629629634</v>
      </c>
      <c r="T1773" s="10">
        <f t="shared" si="111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41826.718009259261</v>
      </c>
      <c r="T1774" s="10">
        <f t="shared" si="111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42023.760393518518</v>
      </c>
      <c r="T1775" s="10">
        <f t="shared" si="111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41972.624305555553</v>
      </c>
      <c r="T1776" s="10">
        <f t="shared" si="111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41936.976388888892</v>
      </c>
      <c r="T1777" s="10">
        <f t="shared" si="111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41941.95684027778</v>
      </c>
      <c r="T1778" s="10">
        <f t="shared" si="111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42055.357094907406</v>
      </c>
      <c r="T1779" s="10">
        <f t="shared" si="111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42090.821701388893</v>
      </c>
      <c r="T1780" s="10">
        <f t="shared" si="111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42615.691898148143</v>
      </c>
      <c r="T1781" s="10">
        <f t="shared" si="111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42553.600810185191</v>
      </c>
      <c r="T1782" s="10">
        <f t="shared" si="111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42628.617418981477</v>
      </c>
      <c r="T1783" s="10">
        <f t="shared" si="111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42421.575104166666</v>
      </c>
      <c r="T1784" s="10">
        <f t="shared" si="111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42145.949976851851</v>
      </c>
      <c r="T1785" s="10">
        <f t="shared" si="111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42035.142361111109</v>
      </c>
      <c r="T1786" s="10">
        <f t="shared" si="111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41928</v>
      </c>
      <c r="T1787" s="10">
        <f t="shared" si="111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41988.550659722227</v>
      </c>
      <c r="T1788" s="10">
        <f t="shared" si="111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42098.613854166666</v>
      </c>
      <c r="T1789" s="10">
        <f t="shared" si="111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41943.94840277778</v>
      </c>
      <c r="T1790" s="10">
        <f t="shared" si="111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42016.250034722223</v>
      </c>
      <c r="T1791" s="10">
        <f t="shared" si="111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42040.674513888895</v>
      </c>
      <c r="T1792" s="10">
        <f t="shared" si="111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42033.740335648152</v>
      </c>
      <c r="T1793" s="10">
        <f t="shared" si="111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42226.290972222225</v>
      </c>
      <c r="T1794" s="10">
        <f t="shared" si="111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IFERROR((E1795/D1795),0)</f>
        <v>1.3333333333333334E-2</v>
      </c>
      <c r="P1795" s="6">
        <f t="shared" ref="P1795:P1858" si="113">IFERROR(E1795/L1795,0)</f>
        <v>20</v>
      </c>
      <c r="Q1795" t="s">
        <v>8337</v>
      </c>
      <c r="R1795" t="s">
        <v>8338</v>
      </c>
      <c r="S1795" s="10">
        <f t="shared" ref="S1795:S1858" si="114">(((I1795/60)/60)/24)+DATE(1970,1,1)</f>
        <v>41970.933333333334</v>
      </c>
      <c r="T1795" s="10">
        <f t="shared" ref="T1795:T1858" si="115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42046.551180555558</v>
      </c>
      <c r="T1796" s="10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42657.666666666672</v>
      </c>
      <c r="T1797" s="10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42575.439421296294</v>
      </c>
      <c r="T1798" s="10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42719.56931712963</v>
      </c>
      <c r="T1799" s="10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42404.32677083333</v>
      </c>
      <c r="T1800" s="10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41954.884351851855</v>
      </c>
      <c r="T1801" s="10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42653.606134259258</v>
      </c>
      <c r="T1802" s="10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42353.506944444445</v>
      </c>
      <c r="T1803" s="10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42182.915972222225</v>
      </c>
      <c r="T1804" s="10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42049.071550925932</v>
      </c>
      <c r="T1805" s="10">
        <f t="shared" si="115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42322.719953703709</v>
      </c>
      <c r="T1806" s="10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42279.75</v>
      </c>
      <c r="T1807" s="10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41912.638298611113</v>
      </c>
      <c r="T1808" s="10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41910.068437499998</v>
      </c>
      <c r="T1809" s="10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42777.680902777778</v>
      </c>
      <c r="T1810" s="10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42064.907858796301</v>
      </c>
      <c r="T1811" s="10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41872.91002314815</v>
      </c>
      <c r="T1812" s="10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41936.166666666664</v>
      </c>
      <c r="T1813" s="10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42554.318703703699</v>
      </c>
      <c r="T1814" s="10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8337</v>
      </c>
      <c r="R1815" t="s">
        <v>8338</v>
      </c>
      <c r="S1815" s="10">
        <f t="shared" si="114"/>
        <v>41859.889027777775</v>
      </c>
      <c r="T1815" s="10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42063.314074074078</v>
      </c>
      <c r="T1816" s="10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8337</v>
      </c>
      <c r="R1817" t="s">
        <v>8338</v>
      </c>
      <c r="S1817" s="10">
        <f t="shared" si="114"/>
        <v>42186.906678240746</v>
      </c>
      <c r="T1817" s="10">
        <f t="shared" si="115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42576.791666666672</v>
      </c>
      <c r="T1818" s="10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42765.290972222225</v>
      </c>
      <c r="T1819" s="10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8337</v>
      </c>
      <c r="R1820" t="s">
        <v>8338</v>
      </c>
      <c r="S1820" s="10">
        <f t="shared" si="114"/>
        <v>42097.192708333328</v>
      </c>
      <c r="T1820" s="10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41850.752268518518</v>
      </c>
      <c r="T1821" s="10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42095.042708333334</v>
      </c>
      <c r="T1822" s="10">
        <f t="shared" si="115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40971.319062499999</v>
      </c>
      <c r="T1823" s="10">
        <f t="shared" si="115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41670.792361111111</v>
      </c>
      <c r="T1824" s="10">
        <f t="shared" si="115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41206.684907407405</v>
      </c>
      <c r="T1825" s="10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41647.088888888888</v>
      </c>
      <c r="T1826" s="10">
        <f t="shared" si="115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41466.83452546296</v>
      </c>
      <c r="T1827" s="10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41687.923807870371</v>
      </c>
      <c r="T1828" s="10">
        <f t="shared" si="115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40605.325937499998</v>
      </c>
      <c r="T1829" s="10">
        <f t="shared" si="115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41768.916666666664</v>
      </c>
      <c r="T1830" s="10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40564.916666666664</v>
      </c>
      <c r="T1831" s="10">
        <f t="shared" si="115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41694.684108796297</v>
      </c>
      <c r="T1832" s="10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41041.996099537035</v>
      </c>
      <c r="T1833" s="10">
        <f t="shared" si="11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40606.539664351854</v>
      </c>
      <c r="T1834" s="10">
        <f t="shared" si="11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41335.332638888889</v>
      </c>
      <c r="T1835" s="10">
        <f t="shared" si="11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42028.964062500003</v>
      </c>
      <c r="T1836" s="10">
        <f t="shared" si="11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42460.660543981481</v>
      </c>
      <c r="T1837" s="10">
        <f t="shared" si="11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41322.809363425928</v>
      </c>
      <c r="T1838" s="10">
        <f t="shared" si="11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40986.006192129629</v>
      </c>
      <c r="T1839" s="10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40817.125</v>
      </c>
      <c r="T1840" s="10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42644.722013888888</v>
      </c>
      <c r="T1841" s="10">
        <f t="shared" si="11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41401.207638888889</v>
      </c>
      <c r="T1842" s="10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41779.207638888889</v>
      </c>
      <c r="T1843" s="10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42065.249305555553</v>
      </c>
      <c r="T1844" s="10">
        <f t="shared" si="11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40594.994837962964</v>
      </c>
      <c r="T1845" s="10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40705.125</v>
      </c>
      <c r="T1846" s="10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42538.204861111109</v>
      </c>
      <c r="T1847" s="10">
        <f t="shared" si="11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41258.650196759263</v>
      </c>
      <c r="T1848" s="10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42115.236481481479</v>
      </c>
      <c r="T1849" s="10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40755.290972222225</v>
      </c>
      <c r="T1850" s="10">
        <f t="shared" si="11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41199.845590277779</v>
      </c>
      <c r="T1851" s="10">
        <f t="shared" si="11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41830.959490740745</v>
      </c>
      <c r="T1852" s="10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41848.041666666664</v>
      </c>
      <c r="T1853" s="10">
        <f t="shared" si="11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42119</v>
      </c>
      <c r="T1854" s="10">
        <f t="shared" si="11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41227.102048611108</v>
      </c>
      <c r="T1855" s="10">
        <f t="shared" si="11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41418.021261574075</v>
      </c>
      <c r="T1856" s="10">
        <f t="shared" si="11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41645.538657407407</v>
      </c>
      <c r="T1857" s="10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41838.854999999996</v>
      </c>
      <c r="T1858" s="10">
        <f t="shared" si="115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IFERROR((E1859/D1859),0)</f>
        <v>1</v>
      </c>
      <c r="P1859" s="6">
        <f t="shared" ref="P1859:P1922" si="117">IFERROR(E1859/L1859,0)</f>
        <v>136.36363636363637</v>
      </c>
      <c r="Q1859" t="s">
        <v>8324</v>
      </c>
      <c r="R1859" t="s">
        <v>8325</v>
      </c>
      <c r="S1859" s="10">
        <f t="shared" ref="S1859:S1922" si="118">(((I1859/60)/60)/24)+DATE(1970,1,1)</f>
        <v>41894.76866898148</v>
      </c>
      <c r="T1859" s="10">
        <f t="shared" ref="T1859:T1922" si="119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40893.242141203707</v>
      </c>
      <c r="T1860" s="10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40808.770011574074</v>
      </c>
      <c r="T1861" s="10">
        <f t="shared" si="11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41676.709305555552</v>
      </c>
      <c r="T1862" s="10">
        <f t="shared" si="11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8332</v>
      </c>
      <c r="R1863" t="s">
        <v>8334</v>
      </c>
      <c r="S1863" s="10">
        <f t="shared" si="118"/>
        <v>42030.300243055557</v>
      </c>
      <c r="T1863" s="10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42802.3125</v>
      </c>
      <c r="T1864" s="10">
        <f t="shared" si="11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41802.797280092593</v>
      </c>
      <c r="T1865" s="10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41763.716435185182</v>
      </c>
      <c r="T1866" s="10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42680.409108796302</v>
      </c>
      <c r="T1867" s="10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42795.166666666672</v>
      </c>
      <c r="T1868" s="10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42679.924907407403</v>
      </c>
      <c r="T1869" s="10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42353.332638888889</v>
      </c>
      <c r="T1870" s="10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8332</v>
      </c>
      <c r="R1871" t="s">
        <v>8334</v>
      </c>
      <c r="S1871" s="10">
        <f t="shared" si="118"/>
        <v>42739.002881944441</v>
      </c>
      <c r="T1871" s="10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42400.178472222222</v>
      </c>
      <c r="T1872" s="10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41963.825243055559</v>
      </c>
      <c r="T1873" s="10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42185.129652777774</v>
      </c>
      <c r="T1874" s="10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42193.697916666672</v>
      </c>
      <c r="T1875" s="10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42549.969131944439</v>
      </c>
      <c r="T1876" s="10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42588.899398148147</v>
      </c>
      <c r="T1877" s="10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8332</v>
      </c>
      <c r="R1878" t="s">
        <v>8334</v>
      </c>
      <c r="S1878" s="10">
        <f t="shared" si="118"/>
        <v>41806.284780092588</v>
      </c>
      <c r="T1878" s="10">
        <f t="shared" si="11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8332</v>
      </c>
      <c r="R1879" t="s">
        <v>8334</v>
      </c>
      <c r="S1879" s="10">
        <f t="shared" si="118"/>
        <v>42064.029224537036</v>
      </c>
      <c r="T1879" s="10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8332</v>
      </c>
      <c r="R1880" t="s">
        <v>8334</v>
      </c>
      <c r="S1880" s="10">
        <f t="shared" si="118"/>
        <v>41803.008738425924</v>
      </c>
      <c r="T1880" s="10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42443.607974537037</v>
      </c>
      <c r="T1881" s="10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42459.525231481486</v>
      </c>
      <c r="T1882" s="10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42073.110983796301</v>
      </c>
      <c r="T1883" s="10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41100.991666666669</v>
      </c>
      <c r="T1884" s="10">
        <f t="shared" si="11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41007.906342592592</v>
      </c>
      <c r="T1885" s="10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41240.5</v>
      </c>
      <c r="T1886" s="10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41131.916666666664</v>
      </c>
      <c r="T1887" s="10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41955.94835648148</v>
      </c>
      <c r="T1888" s="10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42341.895833333328</v>
      </c>
      <c r="T1889" s="10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40330.207638888889</v>
      </c>
      <c r="T1890" s="10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41344.751689814817</v>
      </c>
      <c r="T1891" s="10">
        <f t="shared" si="11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41258.786203703705</v>
      </c>
      <c r="T1892" s="10">
        <f t="shared" si="11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40381.25</v>
      </c>
      <c r="T1893" s="10">
        <f t="shared" si="11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40701.637511574074</v>
      </c>
      <c r="T1894" s="10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40649.165972222225</v>
      </c>
      <c r="T1895" s="10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40951.904895833337</v>
      </c>
      <c r="T1896" s="10">
        <f t="shared" si="11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42297.746782407412</v>
      </c>
      <c r="T1897" s="10">
        <f t="shared" si="11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41011.710243055553</v>
      </c>
      <c r="T1898" s="10">
        <f t="shared" si="11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41702.875</v>
      </c>
      <c r="T1899" s="10">
        <f t="shared" si="11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42401.75</v>
      </c>
      <c r="T1900" s="10">
        <f t="shared" si="11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42088.90006944444</v>
      </c>
      <c r="T1901" s="10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41188.415972222225</v>
      </c>
      <c r="T1902" s="10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42146.541666666672</v>
      </c>
      <c r="T1903" s="10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42067.789895833332</v>
      </c>
      <c r="T1904" s="10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42762.770729166667</v>
      </c>
      <c r="T1905" s="10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42371.685428240744</v>
      </c>
      <c r="T1906" s="10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41889.925856481481</v>
      </c>
      <c r="T1907" s="10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42544.671099537038</v>
      </c>
      <c r="T1908" s="10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41782.587094907409</v>
      </c>
      <c r="T1909" s="10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42733.917824074073</v>
      </c>
      <c r="T1910" s="10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41935.429155092592</v>
      </c>
      <c r="T1911" s="10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42308.947916666672</v>
      </c>
      <c r="T1912" s="10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41860.033958333333</v>
      </c>
      <c r="T1913" s="10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42159.226388888885</v>
      </c>
      <c r="T1914" s="10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41920.511319444442</v>
      </c>
      <c r="T1915" s="10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41944.165972222225</v>
      </c>
      <c r="T1916" s="10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41884.04886574074</v>
      </c>
      <c r="T1917" s="10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42681.758969907409</v>
      </c>
      <c r="T1918" s="10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42776.270057870366</v>
      </c>
      <c r="T1919" s="10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41863.789942129632</v>
      </c>
      <c r="T1920" s="10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42143.875567129624</v>
      </c>
      <c r="T1921" s="10">
        <f t="shared" si="11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42298.958333333328</v>
      </c>
      <c r="T1922" s="10">
        <f t="shared" si="11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IFERROR((E1923/D1923),0)</f>
        <v>1.3680000000000001</v>
      </c>
      <c r="P1923" s="6">
        <f t="shared" ref="P1923:P1986" si="121">IFERROR(E1923/L1923,0)</f>
        <v>54</v>
      </c>
      <c r="Q1923" t="s">
        <v>8324</v>
      </c>
      <c r="R1923" t="s">
        <v>8328</v>
      </c>
      <c r="S1923" s="10">
        <f t="shared" ref="S1923:S1986" si="122">(((I1923/60)/60)/24)+DATE(1970,1,1)</f>
        <v>41104.221562500003</v>
      </c>
      <c r="T1923" s="10">
        <f t="shared" ref="T1923:T1986" si="123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41620.255868055552</v>
      </c>
      <c r="T1924" s="10">
        <f t="shared" si="12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40813.207638888889</v>
      </c>
      <c r="T1925" s="10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41654.814583333333</v>
      </c>
      <c r="T1926" s="10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41558</v>
      </c>
      <c r="T1927" s="10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40484.018055555556</v>
      </c>
      <c r="T1928" s="10">
        <f t="shared" si="12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40976.207638888889</v>
      </c>
      <c r="T1929" s="10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41401.648078703707</v>
      </c>
      <c r="T1930" s="10">
        <f t="shared" si="12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40729.021597222221</v>
      </c>
      <c r="T1931" s="10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41462.558819444443</v>
      </c>
      <c r="T1932" s="10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41051.145833333336</v>
      </c>
      <c r="T1933" s="10">
        <f t="shared" si="12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40932.809872685182</v>
      </c>
      <c r="T1934" s="10">
        <f t="shared" si="12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41909.130868055552</v>
      </c>
      <c r="T1935" s="10">
        <f t="shared" si="12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40902.208333333336</v>
      </c>
      <c r="T1936" s="10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41811.207638888889</v>
      </c>
      <c r="T1937" s="10">
        <f t="shared" si="12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40883.249305555553</v>
      </c>
      <c r="T1938" s="10">
        <f t="shared" si="12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41075.165972222225</v>
      </c>
      <c r="T1939" s="10">
        <f t="shared" si="12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41457.208333333336</v>
      </c>
      <c r="T1940" s="10">
        <f t="shared" si="12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41343.943379629629</v>
      </c>
      <c r="T1941" s="10">
        <f t="shared" si="12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40709.165972222225</v>
      </c>
      <c r="T1942" s="10">
        <f t="shared" si="12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41774.290868055556</v>
      </c>
      <c r="T1943" s="10">
        <f t="shared" si="12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40728.828009259261</v>
      </c>
      <c r="T1944" s="10">
        <f t="shared" si="12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42593.269861111112</v>
      </c>
      <c r="T1945" s="10">
        <f t="shared" si="12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41760.584374999999</v>
      </c>
      <c r="T1946" s="10">
        <f t="shared" si="12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42197.251828703709</v>
      </c>
      <c r="T1947" s="10">
        <f t="shared" si="12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41749.108344907407</v>
      </c>
      <c r="T1948" s="10">
        <f t="shared" si="12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40140.249305555553</v>
      </c>
      <c r="T1949" s="10">
        <f t="shared" si="12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42527.709722222222</v>
      </c>
      <c r="T1950" s="10">
        <f t="shared" si="12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41830.423043981478</v>
      </c>
      <c r="T1951" s="10">
        <f t="shared" si="12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40655.181400462963</v>
      </c>
      <c r="T1952" s="10">
        <f t="shared" si="12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42681.462233796294</v>
      </c>
      <c r="T1953" s="10">
        <f t="shared" si="12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41563.60665509259</v>
      </c>
      <c r="T1954" s="10">
        <f t="shared" si="12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40970.125</v>
      </c>
      <c r="T1955" s="10">
        <f t="shared" si="12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42441.208333333328</v>
      </c>
      <c r="T1956" s="10">
        <f t="shared" si="12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41052.791666666664</v>
      </c>
      <c r="T1957" s="10">
        <f t="shared" si="12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42112.882002314815</v>
      </c>
      <c r="T1958" s="10">
        <f t="shared" si="12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41209.098530092589</v>
      </c>
      <c r="T1959" s="10">
        <f t="shared" si="12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41356.94630787037</v>
      </c>
      <c r="T1960" s="10">
        <f t="shared" si="12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41913</v>
      </c>
      <c r="T1961" s="10">
        <f t="shared" si="12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41994.362743055557</v>
      </c>
      <c r="T1962" s="10">
        <f t="shared" si="12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41188.165972222225</v>
      </c>
      <c r="T1963" s="10">
        <f t="shared" si="12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41772.780509259261</v>
      </c>
      <c r="T1964" s="10">
        <f t="shared" si="12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41898.429791666669</v>
      </c>
      <c r="T1965" s="10">
        <f t="shared" si="12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42482.272824074069</v>
      </c>
      <c r="T1966" s="10">
        <f t="shared" si="12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40920.041666666664</v>
      </c>
      <c r="T1967" s="10">
        <f t="shared" si="12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41865.540486111109</v>
      </c>
      <c r="T1968" s="10">
        <f t="shared" si="12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41760.663530092592</v>
      </c>
      <c r="T1969" s="10">
        <f t="shared" si="12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42707.628645833334</v>
      </c>
      <c r="T1970" s="10">
        <f t="shared" si="12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42587.792453703703</v>
      </c>
      <c r="T1971" s="10">
        <f t="shared" si="12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41384.151631944449</v>
      </c>
      <c r="T1972" s="10">
        <f t="shared" si="12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41593.166666666664</v>
      </c>
      <c r="T1973" s="10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41231.053749999999</v>
      </c>
      <c r="T1974" s="10">
        <f t="shared" si="12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42588.291666666672</v>
      </c>
      <c r="T1975" s="10">
        <f t="shared" si="12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41505.334131944444</v>
      </c>
      <c r="T1976" s="10">
        <f t="shared" si="12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41343.755219907405</v>
      </c>
      <c r="T1977" s="10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41468.899594907409</v>
      </c>
      <c r="T1978" s="10">
        <f t="shared" si="12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42357.332638888889</v>
      </c>
      <c r="T1979" s="10">
        <f t="shared" si="12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41072.291666666664</v>
      </c>
      <c r="T1980" s="10">
        <f t="shared" si="12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42327.207638888889</v>
      </c>
      <c r="T1981" s="10">
        <f t="shared" si="12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42463.500717592593</v>
      </c>
      <c r="T1982" s="10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41829.725289351853</v>
      </c>
      <c r="T1983" s="10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8337</v>
      </c>
      <c r="R1984" t="s">
        <v>8349</v>
      </c>
      <c r="S1984" s="10">
        <f t="shared" si="122"/>
        <v>42708.628321759257</v>
      </c>
      <c r="T1984" s="10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42615.291666666672</v>
      </c>
      <c r="T1985" s="10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41973.831956018519</v>
      </c>
      <c r="T1986" s="10">
        <f t="shared" si="123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IFERROR((E1987/D1987),0)</f>
        <v>3.1875000000000001E-2</v>
      </c>
      <c r="P1987" s="6">
        <f t="shared" ref="P1987:P2050" si="125">IFERROR(E1987/L1987,0)</f>
        <v>12.75</v>
      </c>
      <c r="Q1987" t="s">
        <v>8337</v>
      </c>
      <c r="R1987" t="s">
        <v>8349</v>
      </c>
      <c r="S1987" s="10">
        <f t="shared" ref="S1987:S2050" si="126">(((I1987/60)/60)/24)+DATE(1970,1,1)</f>
        <v>42584.958333333328</v>
      </c>
      <c r="T1987" s="10">
        <f t="shared" ref="T1987:T2050" si="127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42443.392164351855</v>
      </c>
      <c r="T1988" s="10">
        <f t="shared" si="12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42064.639768518522</v>
      </c>
      <c r="T1989" s="10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42236.763217592597</v>
      </c>
      <c r="T1990" s="10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42715.680648148147</v>
      </c>
      <c r="T1991" s="10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42413.195972222224</v>
      </c>
      <c r="T1992" s="10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42188.89335648148</v>
      </c>
      <c r="T1993" s="10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42053.143414351856</v>
      </c>
      <c r="T1994" s="10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8337</v>
      </c>
      <c r="R1995" t="s">
        <v>8349</v>
      </c>
      <c r="S1995" s="10">
        <f t="shared" si="126"/>
        <v>42359.58839120371</v>
      </c>
      <c r="T1995" s="10">
        <f t="shared" si="12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8337</v>
      </c>
      <c r="R1996" t="s">
        <v>8349</v>
      </c>
      <c r="S1996" s="10">
        <f t="shared" si="126"/>
        <v>42711.047939814816</v>
      </c>
      <c r="T1996" s="10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42201.902037037042</v>
      </c>
      <c r="T1997" s="10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8337</v>
      </c>
      <c r="R1998" t="s">
        <v>8349</v>
      </c>
      <c r="S1998" s="10">
        <f t="shared" si="126"/>
        <v>41830.819571759261</v>
      </c>
      <c r="T1998" s="10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8337</v>
      </c>
      <c r="R1999" t="s">
        <v>8349</v>
      </c>
      <c r="S1999" s="10">
        <f t="shared" si="126"/>
        <v>41877.930694444447</v>
      </c>
      <c r="T1999" s="10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41852.118495370371</v>
      </c>
      <c r="T2000" s="10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41956.524398148147</v>
      </c>
      <c r="T2001" s="10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42375.951539351852</v>
      </c>
      <c r="T2002" s="10">
        <f t="shared" si="12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42167.833333333328</v>
      </c>
      <c r="T2003" s="10">
        <f t="shared" si="12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42758.71230324074</v>
      </c>
      <c r="T2004" s="10">
        <f t="shared" si="12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40361.958333333336</v>
      </c>
      <c r="T2005" s="10">
        <f t="shared" si="12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41830.604895833334</v>
      </c>
      <c r="T2006" s="10">
        <f t="shared" si="12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41563.165972222225</v>
      </c>
      <c r="T2007" s="10">
        <f t="shared" si="12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41976.542187500003</v>
      </c>
      <c r="T2008" s="10">
        <f t="shared" si="12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40414.166666666664</v>
      </c>
      <c r="T2009" s="10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40805.604421296295</v>
      </c>
      <c r="T2010" s="10">
        <f t="shared" si="12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42697.365081018521</v>
      </c>
      <c r="T2011" s="10">
        <f t="shared" si="12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42600.996423611112</v>
      </c>
      <c r="T2012" s="10">
        <f t="shared" si="12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42380.958333333328</v>
      </c>
      <c r="T2013" s="10">
        <f t="shared" si="12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42040.822233796294</v>
      </c>
      <c r="T2014" s="10">
        <f t="shared" si="12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42559.960810185185</v>
      </c>
      <c r="T2015" s="10">
        <f t="shared" si="12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41358.172905092593</v>
      </c>
      <c r="T2016" s="10">
        <f t="shared" si="12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40795.876886574071</v>
      </c>
      <c r="T2017" s="10">
        <f t="shared" si="12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41342.88077546296</v>
      </c>
      <c r="T2018" s="10">
        <f t="shared" si="127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40992.166666666664</v>
      </c>
      <c r="T2019" s="10">
        <f t="shared" si="12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42229.365844907406</v>
      </c>
      <c r="T2020" s="10">
        <f t="shared" si="12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42635.70857638889</v>
      </c>
      <c r="T2021" s="10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41773.961111111108</v>
      </c>
      <c r="T2022" s="10">
        <f t="shared" si="127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41906.070567129631</v>
      </c>
      <c r="T2023" s="10">
        <f t="shared" si="12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42532.569120370375</v>
      </c>
      <c r="T2024" s="10">
        <f t="shared" si="127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42166.420752314814</v>
      </c>
      <c r="T2025" s="10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41134.125</v>
      </c>
      <c r="T2026" s="10">
        <f t="shared" si="127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42166.184560185182</v>
      </c>
      <c r="T2027" s="10">
        <f t="shared" si="127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41750.165972222225</v>
      </c>
      <c r="T2028" s="10">
        <f t="shared" si="127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42093.772210648152</v>
      </c>
      <c r="T2029" s="10">
        <f t="shared" si="127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40252.913194444445</v>
      </c>
      <c r="T2030" s="10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41878.021770833337</v>
      </c>
      <c r="T2031" s="10">
        <f t="shared" si="127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41242.996481481481</v>
      </c>
      <c r="T2032" s="10">
        <f t="shared" si="127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42013.041666666672</v>
      </c>
      <c r="T2033" s="10">
        <f t="shared" si="127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42719.208333333328</v>
      </c>
      <c r="T2034" s="10">
        <f t="shared" si="127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41755.082384259258</v>
      </c>
      <c r="T2035" s="10">
        <f t="shared" si="127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42131.290277777778</v>
      </c>
      <c r="T2036" s="10">
        <f t="shared" si="127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42357.041666666672</v>
      </c>
      <c r="T2037" s="10">
        <f t="shared" si="127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41768.864803240744</v>
      </c>
      <c r="T2038" s="10">
        <f t="shared" si="127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41638.251770833333</v>
      </c>
      <c r="T2039" s="10">
        <f t="shared" si="127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41456.75</v>
      </c>
      <c r="T2040" s="10">
        <f t="shared" si="127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42705.207638888889</v>
      </c>
      <c r="T2041" s="10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41593.968784722223</v>
      </c>
      <c r="T2042" s="10">
        <f t="shared" si="127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42684.567442129628</v>
      </c>
      <c r="T2043" s="10">
        <f t="shared" si="127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42391.708032407405</v>
      </c>
      <c r="T2044" s="10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42715.207638888889</v>
      </c>
      <c r="T2045" s="10">
        <f t="shared" si="127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42168.684189814812</v>
      </c>
      <c r="T2046" s="10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41099.088506944441</v>
      </c>
      <c r="T2047" s="10">
        <f t="shared" si="127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41417.171805555554</v>
      </c>
      <c r="T2048" s="10">
        <f t="shared" si="127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42111</v>
      </c>
      <c r="T2049" s="10">
        <f t="shared" si="127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41417.651516203703</v>
      </c>
      <c r="T2050" s="10">
        <f t="shared" si="127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IFERROR((E2051/D2051),0)</f>
        <v>1.2019070000000001</v>
      </c>
      <c r="P2051" s="6">
        <f t="shared" ref="P2051:P2114" si="129">IFERROR(E2051/L2051,0)</f>
        <v>80.991037735849048</v>
      </c>
      <c r="Q2051" t="s">
        <v>8318</v>
      </c>
      <c r="R2051" t="s">
        <v>8348</v>
      </c>
      <c r="S2051" s="10">
        <f t="shared" ref="S2051:S2114" si="130">(((I2051/60)/60)/24)+DATE(1970,1,1)</f>
        <v>41610.957638888889</v>
      </c>
      <c r="T2051" s="10">
        <f t="shared" ref="T2051:T2114" si="131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42155.071504629625</v>
      </c>
      <c r="T2052" s="10">
        <f t="shared" si="131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41634.022418981483</v>
      </c>
      <c r="T2053" s="10">
        <f t="shared" si="131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42420.08394675926</v>
      </c>
      <c r="T2054" s="10">
        <f t="shared" si="131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42333.659155092595</v>
      </c>
      <c r="T2055" s="10">
        <f t="shared" si="131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41761.520949074074</v>
      </c>
      <c r="T2056" s="10">
        <f t="shared" si="131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41976.166666666672</v>
      </c>
      <c r="T2057" s="10">
        <f t="shared" si="131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41381.76090277778</v>
      </c>
      <c r="T2058" s="10">
        <f t="shared" si="131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42426.494583333333</v>
      </c>
      <c r="T2059" s="10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42065.833333333328</v>
      </c>
      <c r="T2060" s="10">
        <f t="shared" si="131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42400.915972222225</v>
      </c>
      <c r="T2061" s="10">
        <f t="shared" si="131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41843.642939814818</v>
      </c>
      <c r="T2062" s="10">
        <f t="shared" si="131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42735.764513888891</v>
      </c>
      <c r="T2063" s="10">
        <f t="shared" si="131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42453.341412037036</v>
      </c>
      <c r="T2064" s="10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42505.73265046296</v>
      </c>
      <c r="T2065" s="10">
        <f t="shared" si="131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41425.5</v>
      </c>
      <c r="T2066" s="10">
        <f t="shared" si="131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41633.333668981482</v>
      </c>
      <c r="T2067" s="10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41874.771793981483</v>
      </c>
      <c r="T2068" s="10">
        <f t="shared" si="131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42148.853888888887</v>
      </c>
      <c r="T2069" s="10">
        <f t="shared" si="131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42663.841608796298</v>
      </c>
      <c r="T2070" s="10">
        <f t="shared" si="131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42371.972118055557</v>
      </c>
      <c r="T2071" s="10">
        <f t="shared" si="131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42549.6565162037</v>
      </c>
      <c r="T2072" s="10">
        <f t="shared" si="131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42645.278749999998</v>
      </c>
      <c r="T2073" s="10">
        <f t="shared" si="131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42497.581388888888</v>
      </c>
      <c r="T2074" s="10">
        <f t="shared" si="131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42132.668032407411</v>
      </c>
      <c r="T2075" s="10">
        <f t="shared" si="131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42496.826180555552</v>
      </c>
      <c r="T2076" s="10">
        <f t="shared" si="131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41480.681574074071</v>
      </c>
      <c r="T2077" s="10">
        <f t="shared" si="131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41843.880659722221</v>
      </c>
      <c r="T2078" s="10">
        <f t="shared" si="131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42160.875</v>
      </c>
      <c r="T2079" s="10">
        <f t="shared" si="131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42722.771493055552</v>
      </c>
      <c r="T2080" s="10">
        <f t="shared" si="131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42180.791666666672</v>
      </c>
      <c r="T2081" s="10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42319.998842592591</v>
      </c>
      <c r="T2082" s="10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41045.207638888889</v>
      </c>
      <c r="T2083" s="10">
        <f t="shared" si="131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40871.161990740737</v>
      </c>
      <c r="T2084" s="10">
        <f t="shared" si="131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41064.72216435185</v>
      </c>
      <c r="T2085" s="10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41763.290972222225</v>
      </c>
      <c r="T2086" s="10">
        <f t="shared" si="131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41105.835497685184</v>
      </c>
      <c r="T2087" s="10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40891.207638888889</v>
      </c>
      <c r="T2088" s="10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40794.204375000001</v>
      </c>
      <c r="T2089" s="10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40432.165972222225</v>
      </c>
      <c r="T2090" s="10">
        <f t="shared" si="131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41488.076319444444</v>
      </c>
      <c r="T2091" s="10">
        <f t="shared" si="131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41329.381423611114</v>
      </c>
      <c r="T2092" s="10">
        <f t="shared" si="131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40603.833333333336</v>
      </c>
      <c r="T2093" s="10">
        <f t="shared" si="131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40823.707546296297</v>
      </c>
      <c r="T2094" s="10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41265.896203703705</v>
      </c>
      <c r="T2095" s="10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40973.125</v>
      </c>
      <c r="T2096" s="10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40818.733483796292</v>
      </c>
      <c r="T2097" s="10">
        <f t="shared" si="131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41208.165972222225</v>
      </c>
      <c r="T2098" s="10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40878.626562500001</v>
      </c>
      <c r="T2099" s="10">
        <f t="shared" si="131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40976.11383101852</v>
      </c>
      <c r="T2100" s="10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42187.152777777781</v>
      </c>
      <c r="T2101" s="10">
        <f t="shared" si="131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41090.165972222225</v>
      </c>
      <c r="T2102" s="10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40952.149467592593</v>
      </c>
      <c r="T2103" s="10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40668.868611111109</v>
      </c>
      <c r="T2104" s="10">
        <f t="shared" si="131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41222.7966087963</v>
      </c>
      <c r="T2105" s="10">
        <f t="shared" si="131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41425</v>
      </c>
      <c r="T2106" s="10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41964.166666666672</v>
      </c>
      <c r="T2107" s="10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41300.21497685185</v>
      </c>
      <c r="T2108" s="10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41955.752233796295</v>
      </c>
      <c r="T2109" s="10">
        <f t="shared" si="131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41162.163194444445</v>
      </c>
      <c r="T2110" s="10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42190.708530092597</v>
      </c>
      <c r="T2111" s="10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41787.207638888889</v>
      </c>
      <c r="T2112" s="10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40770.041666666664</v>
      </c>
      <c r="T2113" s="10">
        <f t="shared" si="131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41379.928159722222</v>
      </c>
      <c r="T2114" s="10">
        <f t="shared" si="131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IFERROR((E2115/D2115),0)</f>
        <v>1.0485714285714285</v>
      </c>
      <c r="P2115" s="6">
        <f t="shared" ref="P2115:P2178" si="133">IFERROR(E2115/L2115,0)</f>
        <v>68.598130841121488</v>
      </c>
      <c r="Q2115" t="s">
        <v>8324</v>
      </c>
      <c r="R2115" t="s">
        <v>8328</v>
      </c>
      <c r="S2115" s="10">
        <f t="shared" ref="S2115:S2178" si="134">(((I2115/60)/60)/24)+DATE(1970,1,1)</f>
        <v>41905.86546296296</v>
      </c>
      <c r="T2115" s="10">
        <f t="shared" ref="T2115:T2178" si="135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40521.207638888889</v>
      </c>
      <c r="T2116" s="10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40594.081030092595</v>
      </c>
      <c r="T2117" s="10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41184.777812500004</v>
      </c>
      <c r="T2118" s="10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42304.207638888889</v>
      </c>
      <c r="T2119" s="10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40748.839537037034</v>
      </c>
      <c r="T2120" s="10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41137.130150462966</v>
      </c>
      <c r="T2121" s="10">
        <f t="shared" si="135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41640.964537037034</v>
      </c>
      <c r="T2122" s="10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42746.7424537037</v>
      </c>
      <c r="T2123" s="10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42742.300567129627</v>
      </c>
      <c r="T2124" s="10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40252.290972222225</v>
      </c>
      <c r="T2125" s="10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40512.208333333336</v>
      </c>
      <c r="T2126" s="10">
        <f t="shared" si="135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42221.023530092592</v>
      </c>
      <c r="T2127" s="10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41981.973229166666</v>
      </c>
      <c r="T2128" s="10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42075.463692129633</v>
      </c>
      <c r="T2129" s="10">
        <f t="shared" si="135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41903.772789351853</v>
      </c>
      <c r="T2130" s="10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42439.024305555555</v>
      </c>
      <c r="T2131" s="10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41867.086377314816</v>
      </c>
      <c r="T2132" s="10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42197.207071759258</v>
      </c>
      <c r="T2133" s="10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41673.487175925926</v>
      </c>
      <c r="T2134" s="10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40657.290972222225</v>
      </c>
      <c r="T2135" s="10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41391.886469907404</v>
      </c>
      <c r="T2136" s="10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41186.963344907403</v>
      </c>
      <c r="T2137" s="10">
        <f t="shared" si="135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41566.509097222224</v>
      </c>
      <c r="T2138" s="10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41978.771168981482</v>
      </c>
      <c r="T2139" s="10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41587.054849537039</v>
      </c>
      <c r="T2140" s="10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42677.750092592592</v>
      </c>
      <c r="T2141" s="10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41285.833611111113</v>
      </c>
      <c r="T2142" s="10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8332</v>
      </c>
      <c r="R2143" t="s">
        <v>8333</v>
      </c>
      <c r="S2143" s="10">
        <f t="shared" si="134"/>
        <v>41957.277303240742</v>
      </c>
      <c r="T2143" s="10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42368.701504629629</v>
      </c>
      <c r="T2144" s="10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40380.791666666664</v>
      </c>
      <c r="T2145" s="10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41531.546759259261</v>
      </c>
      <c r="T2146" s="10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41605.279097222221</v>
      </c>
      <c r="T2147" s="10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42411.679513888885</v>
      </c>
      <c r="T2148" s="10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41959.337361111116</v>
      </c>
      <c r="T2149" s="10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42096.691921296297</v>
      </c>
      <c r="T2150" s="10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8332</v>
      </c>
      <c r="R2151" t="s">
        <v>8333</v>
      </c>
      <c r="S2151" s="10">
        <f t="shared" si="134"/>
        <v>40390</v>
      </c>
      <c r="T2151" s="10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42564.284710648149</v>
      </c>
      <c r="T2152" s="10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42550.847384259265</v>
      </c>
      <c r="T2153" s="10">
        <f t="shared" si="13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41713.790613425925</v>
      </c>
      <c r="T2154" s="10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42014.332638888889</v>
      </c>
      <c r="T2155" s="10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41667.632256944446</v>
      </c>
      <c r="T2156" s="10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42460.70584490741</v>
      </c>
      <c r="T2157" s="10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41533.85423611111</v>
      </c>
      <c r="T2158" s="10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42727.332638888889</v>
      </c>
      <c r="T2159" s="10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41309.853865740741</v>
      </c>
      <c r="T2160" s="10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40740.731180555551</v>
      </c>
      <c r="T2161" s="10">
        <f t="shared" si="13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41048.711863425924</v>
      </c>
      <c r="T2162" s="10">
        <f t="shared" si="13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42270.852534722217</v>
      </c>
      <c r="T2163" s="10">
        <f t="shared" si="135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41844.766099537039</v>
      </c>
      <c r="T2164" s="10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42163.159722222219</v>
      </c>
      <c r="T2165" s="10">
        <f t="shared" si="13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42546.165972222225</v>
      </c>
      <c r="T2166" s="10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42468.625405092593</v>
      </c>
      <c r="T2167" s="10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41978.879837962959</v>
      </c>
      <c r="T2168" s="10">
        <f t="shared" si="13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41167.066400462965</v>
      </c>
      <c r="T2169" s="10">
        <f t="shared" si="13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42776.208333333328</v>
      </c>
      <c r="T2170" s="10">
        <f t="shared" si="13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42796.700821759259</v>
      </c>
      <c r="T2171" s="10">
        <f t="shared" si="13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42238.750254629631</v>
      </c>
      <c r="T2172" s="10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42177.208333333328</v>
      </c>
      <c r="T2173" s="10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42112.580092592587</v>
      </c>
      <c r="T2174" s="10">
        <f t="shared" si="135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41527.165972222225</v>
      </c>
      <c r="T2175" s="10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42495.542905092589</v>
      </c>
      <c r="T2176" s="10">
        <f t="shared" si="13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42572.009097222224</v>
      </c>
      <c r="T2177" s="10">
        <f t="shared" si="13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42126.633206018523</v>
      </c>
      <c r="T2178" s="10">
        <f t="shared" si="135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IFERROR((E2179/D2179),0)</f>
        <v>1.0012000000000001</v>
      </c>
      <c r="P2179" s="6">
        <f t="shared" ref="P2179:P2242" si="137">IFERROR(E2179/L2179,0)</f>
        <v>65.868421052631575</v>
      </c>
      <c r="Q2179" t="s">
        <v>8324</v>
      </c>
      <c r="R2179" t="s">
        <v>8325</v>
      </c>
      <c r="S2179" s="10">
        <f t="shared" ref="S2179:S2242" si="138">(((I2179/60)/60)/24)+DATE(1970,1,1)</f>
        <v>42527.250775462962</v>
      </c>
      <c r="T2179" s="10">
        <f t="shared" ref="T2179:T2242" si="139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42753.63653935185</v>
      </c>
      <c r="T2180" s="10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42105.171203703707</v>
      </c>
      <c r="T2181" s="10">
        <f t="shared" si="13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42321.711435185185</v>
      </c>
      <c r="T2182" s="10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42787.005243055552</v>
      </c>
      <c r="T2183" s="10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41914.900752314818</v>
      </c>
      <c r="T2184" s="10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42775.208333333328</v>
      </c>
      <c r="T2185" s="10">
        <f t="shared" si="13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42394.666666666672</v>
      </c>
      <c r="T2186" s="10">
        <f t="shared" si="13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41359.349988425929</v>
      </c>
      <c r="T2187" s="10">
        <f t="shared" si="13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42620.083333333328</v>
      </c>
      <c r="T2188" s="10">
        <f t="shared" si="13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42097.165972222225</v>
      </c>
      <c r="T2189" s="10">
        <f t="shared" si="13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42668.708333333328</v>
      </c>
      <c r="T2190" s="10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42481.916666666672</v>
      </c>
      <c r="T2191" s="10">
        <f t="shared" si="13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42452.290972222225</v>
      </c>
      <c r="T2192" s="10">
        <f t="shared" si="13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42780.833645833336</v>
      </c>
      <c r="T2193" s="10">
        <f t="shared" si="13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42719.958333333328</v>
      </c>
      <c r="T2194" s="10">
        <f t="shared" si="13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42695.207638888889</v>
      </c>
      <c r="T2195" s="10">
        <f t="shared" si="13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42455.716319444444</v>
      </c>
      <c r="T2196" s="10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42227.771990740745</v>
      </c>
      <c r="T2197" s="10">
        <f t="shared" si="13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42706.291666666672</v>
      </c>
      <c r="T2198" s="10">
        <f t="shared" si="13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42063.584016203706</v>
      </c>
      <c r="T2199" s="10">
        <f t="shared" si="13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42322.555555555555</v>
      </c>
      <c r="T2200" s="10">
        <f t="shared" si="13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42292.416643518518</v>
      </c>
      <c r="T2201" s="10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42191.125</v>
      </c>
      <c r="T2202" s="10">
        <f t="shared" si="13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41290.846817129634</v>
      </c>
      <c r="T2203" s="10">
        <f t="shared" si="13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41214.849166666667</v>
      </c>
      <c r="T2204" s="10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42271.85974537037</v>
      </c>
      <c r="T2205" s="10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41342.311562499999</v>
      </c>
      <c r="T2206" s="10">
        <f t="shared" si="13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41061.82163194444</v>
      </c>
      <c r="T2207" s="10">
        <f t="shared" si="13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41015.257222222222</v>
      </c>
      <c r="T2208" s="10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41594.235798611109</v>
      </c>
      <c r="T2209" s="10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41006.166666666664</v>
      </c>
      <c r="T2210" s="10">
        <f t="shared" si="13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41743.958333333336</v>
      </c>
      <c r="T2211" s="10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41013.73333333333</v>
      </c>
      <c r="T2212" s="10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41739.290972222225</v>
      </c>
      <c r="T2213" s="10">
        <f t="shared" si="13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41582.041666666664</v>
      </c>
      <c r="T2214" s="10">
        <f t="shared" si="13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42139.826145833329</v>
      </c>
      <c r="T2215" s="10">
        <f t="shared" si="13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41676.792222222226</v>
      </c>
      <c r="T2216" s="10">
        <f t="shared" si="13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40981.290972222225</v>
      </c>
      <c r="T2217" s="10">
        <f t="shared" si="13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42208.751678240747</v>
      </c>
      <c r="T2218" s="10">
        <f t="shared" si="13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42310.333333333328</v>
      </c>
      <c r="T2219" s="10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41150</v>
      </c>
      <c r="T2220" s="10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42235.718888888892</v>
      </c>
      <c r="T2221" s="10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41482.060601851852</v>
      </c>
      <c r="T2222" s="10">
        <f t="shared" si="13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42483</v>
      </c>
      <c r="T2223" s="10">
        <f t="shared" si="13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40936.787581018521</v>
      </c>
      <c r="T2224" s="10">
        <f t="shared" si="13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42182.640833333338</v>
      </c>
      <c r="T2225" s="10">
        <f t="shared" si="13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42672.791666666672</v>
      </c>
      <c r="T2226" s="10">
        <f t="shared" si="13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41903.79184027778</v>
      </c>
      <c r="T2227" s="10">
        <f t="shared" si="13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42412.207638888889</v>
      </c>
      <c r="T2228" s="10">
        <f t="shared" si="13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41591.849016203705</v>
      </c>
      <c r="T2229" s="10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42232.278194444443</v>
      </c>
      <c r="T2230" s="10">
        <f t="shared" si="13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41520.166666666664</v>
      </c>
      <c r="T2231" s="10">
        <f t="shared" si="13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41754.881099537037</v>
      </c>
      <c r="T2232" s="10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41450.208333333336</v>
      </c>
      <c r="T2233" s="10">
        <f t="shared" si="13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41839.125</v>
      </c>
      <c r="T2234" s="10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42352</v>
      </c>
      <c r="T2235" s="10">
        <f t="shared" si="13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42740.824618055558</v>
      </c>
      <c r="T2236" s="10">
        <f t="shared" si="13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42091.980451388896</v>
      </c>
      <c r="T2237" s="10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42401.617164351846</v>
      </c>
      <c r="T2238" s="10">
        <f t="shared" si="13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41955.332638888889</v>
      </c>
      <c r="T2239" s="10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42804.621712962966</v>
      </c>
      <c r="T2240" s="10">
        <f t="shared" si="13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41609.168055555558</v>
      </c>
      <c r="T2241" s="10">
        <f t="shared" si="13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42482.825740740736</v>
      </c>
      <c r="T2242" s="10">
        <f t="shared" si="13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IFERROR((E2243/D2243),0)</f>
        <v>8.0640000000000001</v>
      </c>
      <c r="P2243" s="6">
        <f t="shared" ref="P2243:P2306" si="141">IFERROR(E2243/L2243,0)</f>
        <v>49.472392638036808</v>
      </c>
      <c r="Q2243" t="s">
        <v>8332</v>
      </c>
      <c r="R2243" t="s">
        <v>8350</v>
      </c>
      <c r="S2243" s="10">
        <f t="shared" ref="S2243:S2306" si="142">(((I2243/60)/60)/24)+DATE(1970,1,1)</f>
        <v>42796.827546296292</v>
      </c>
      <c r="T2243" s="10">
        <f t="shared" ref="T2243:T2306" si="143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41605.126388888886</v>
      </c>
      <c r="T2244" s="10">
        <f t="shared" si="14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42807.125</v>
      </c>
      <c r="T2245" s="10">
        <f t="shared" si="14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42659.854166666672</v>
      </c>
      <c r="T2246" s="10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41691.75</v>
      </c>
      <c r="T2247" s="10">
        <f t="shared" si="14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42251.79178240741</v>
      </c>
      <c r="T2248" s="10">
        <f t="shared" si="14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42214.666261574079</v>
      </c>
      <c r="T2249" s="10">
        <f t="shared" si="14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42718.875902777778</v>
      </c>
      <c r="T2250" s="10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41366.661631944444</v>
      </c>
      <c r="T2251" s="10">
        <f t="shared" si="14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42707.0471412037</v>
      </c>
      <c r="T2252" s="10">
        <f t="shared" si="14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41867.34579861111</v>
      </c>
      <c r="T2253" s="10">
        <f t="shared" si="14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42588.327986111108</v>
      </c>
      <c r="T2254" s="10">
        <f t="shared" si="14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42326.672997685186</v>
      </c>
      <c r="T2255" s="10">
        <f t="shared" si="14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42759.647777777776</v>
      </c>
      <c r="T2256" s="10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42497.951979166668</v>
      </c>
      <c r="T2257" s="10">
        <f t="shared" si="14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42696.451921296291</v>
      </c>
      <c r="T2258" s="10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42540.958333333328</v>
      </c>
      <c r="T2259" s="10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42166.75100694444</v>
      </c>
      <c r="T2260" s="10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42712.804814814815</v>
      </c>
      <c r="T2261" s="10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41724.975115740745</v>
      </c>
      <c r="T2262" s="10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42780.724768518514</v>
      </c>
      <c r="T2263" s="10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41961</v>
      </c>
      <c r="T2264" s="10">
        <f t="shared" si="14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42035.832326388889</v>
      </c>
      <c r="T2265" s="10">
        <f t="shared" si="14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42513.125</v>
      </c>
      <c r="T2266" s="10">
        <f t="shared" si="14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42696.853090277778</v>
      </c>
      <c r="T2267" s="10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42487.083333333328</v>
      </c>
      <c r="T2268" s="10">
        <f t="shared" si="14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41994.041666666672</v>
      </c>
      <c r="T2269" s="10">
        <f t="shared" si="14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42806.082349537035</v>
      </c>
      <c r="T2270" s="10">
        <f t="shared" si="14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42801.208333333328</v>
      </c>
      <c r="T2271" s="10">
        <f t="shared" si="14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42745.915972222225</v>
      </c>
      <c r="T2272" s="10">
        <f t="shared" si="14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42714.000046296293</v>
      </c>
      <c r="T2273" s="10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42345.699490740735</v>
      </c>
      <c r="T2274" s="10">
        <f t="shared" si="14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42806.507430555561</v>
      </c>
      <c r="T2275" s="10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41693.500659722224</v>
      </c>
      <c r="T2276" s="10">
        <f t="shared" si="14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41995.616655092599</v>
      </c>
      <c r="T2277" s="10">
        <f t="shared" si="14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41644.651493055557</v>
      </c>
      <c r="T2278" s="10">
        <f t="shared" si="14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40966.678506944445</v>
      </c>
      <c r="T2279" s="10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42372.957638888889</v>
      </c>
      <c r="T2280" s="10">
        <f t="shared" si="14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42039.166666666672</v>
      </c>
      <c r="T2281" s="10">
        <f t="shared" si="14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42264.624895833331</v>
      </c>
      <c r="T2282" s="10">
        <f t="shared" si="14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40749.284722222219</v>
      </c>
      <c r="T2283" s="10">
        <f t="shared" si="14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42383.17460648148</v>
      </c>
      <c r="T2284" s="10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41038.083379629628</v>
      </c>
      <c r="T2285" s="10">
        <f t="shared" si="14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40614.166666666664</v>
      </c>
      <c r="T2286" s="10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41089.185682870368</v>
      </c>
      <c r="T2287" s="10">
        <f t="shared" si="14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41523.165972222225</v>
      </c>
      <c r="T2288" s="10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41813.667361111111</v>
      </c>
      <c r="T2289" s="10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41086.75</v>
      </c>
      <c r="T2290" s="10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41614.973611111112</v>
      </c>
      <c r="T2291" s="10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40148.708333333336</v>
      </c>
      <c r="T2292" s="10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41022.166666666664</v>
      </c>
      <c r="T2293" s="10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41017.697638888887</v>
      </c>
      <c r="T2294" s="10">
        <f t="shared" si="14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41177.165972222225</v>
      </c>
      <c r="T2295" s="10">
        <f t="shared" si="14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41294.72314814815</v>
      </c>
      <c r="T2296" s="10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41300.954351851848</v>
      </c>
      <c r="T2297" s="10">
        <f t="shared" si="14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40962.731782407405</v>
      </c>
      <c r="T2298" s="10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40982.165972222225</v>
      </c>
      <c r="T2299" s="10">
        <f t="shared" si="14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41724.798993055556</v>
      </c>
      <c r="T2300" s="10">
        <f t="shared" si="14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40580.032511574071</v>
      </c>
      <c r="T2301" s="10">
        <f t="shared" si="14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41088.727037037039</v>
      </c>
      <c r="T2302" s="10">
        <f t="shared" si="14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41446.146944444445</v>
      </c>
      <c r="T2303" s="10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41639.291666666664</v>
      </c>
      <c r="T2304" s="10">
        <f t="shared" si="14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40890.152731481481</v>
      </c>
      <c r="T2305" s="10">
        <f t="shared" si="14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40544.207638888889</v>
      </c>
      <c r="T2306" s="10">
        <f t="shared" si="143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IFERROR((E2307/D2307),0)</f>
        <v>1.0122777777777778</v>
      </c>
      <c r="P2307" s="6">
        <f t="shared" ref="P2307:P2370" si="145">IFERROR(E2307/L2307,0)</f>
        <v>109.10778443113773</v>
      </c>
      <c r="Q2307" t="s">
        <v>8324</v>
      </c>
      <c r="R2307" t="s">
        <v>8328</v>
      </c>
      <c r="S2307" s="10">
        <f t="shared" ref="S2307:S2370" si="146">(((I2307/60)/60)/24)+DATE(1970,1,1)</f>
        <v>41859.75</v>
      </c>
      <c r="T2307" s="10">
        <f t="shared" ref="T2307:T2370" si="147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40978.16815972222</v>
      </c>
      <c r="T2308" s="10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41034.802407407406</v>
      </c>
      <c r="T2309" s="10">
        <f t="shared" si="14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41880.041666666664</v>
      </c>
      <c r="T2310" s="10">
        <f t="shared" si="14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41342.987696759257</v>
      </c>
      <c r="T2311" s="10">
        <f t="shared" si="14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41354.752488425926</v>
      </c>
      <c r="T2312" s="10">
        <f t="shared" si="14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41766.004502314812</v>
      </c>
      <c r="T2313" s="10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41747.958333333336</v>
      </c>
      <c r="T2314" s="10">
        <f t="shared" si="14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41032.958634259259</v>
      </c>
      <c r="T2315" s="10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41067.551585648151</v>
      </c>
      <c r="T2316" s="10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41034.72619212963</v>
      </c>
      <c r="T2317" s="10">
        <f t="shared" si="14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40156.76666666667</v>
      </c>
      <c r="T2318" s="10">
        <f t="shared" si="14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40224.208333333336</v>
      </c>
      <c r="T2319" s="10">
        <f t="shared" si="14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40082.165972222225</v>
      </c>
      <c r="T2320" s="10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41623.082002314812</v>
      </c>
      <c r="T2321" s="10">
        <f t="shared" si="14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41731.775462962964</v>
      </c>
      <c r="T2322" s="10">
        <f t="shared" si="14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42829.21876157407</v>
      </c>
      <c r="T2323" s="10">
        <f t="shared" si="14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42834.853807870371</v>
      </c>
      <c r="T2324" s="10">
        <f t="shared" si="14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42814.755173611105</v>
      </c>
      <c r="T2325" s="10">
        <f t="shared" si="14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42820.843576388885</v>
      </c>
      <c r="T2326" s="10">
        <f t="shared" si="14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42823.980682870373</v>
      </c>
      <c r="T2327" s="10">
        <f t="shared" si="14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42855.708333333328</v>
      </c>
      <c r="T2328" s="10">
        <f t="shared" si="14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41877.917129629634</v>
      </c>
      <c r="T2329" s="10">
        <f t="shared" si="14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42169.781678240746</v>
      </c>
      <c r="T2330" s="10">
        <f t="shared" si="14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41837.624374999999</v>
      </c>
      <c r="T2331" s="10">
        <f t="shared" si="14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42363</v>
      </c>
      <c r="T2332" s="10">
        <f t="shared" si="14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41869.005671296298</v>
      </c>
      <c r="T2333" s="10">
        <f t="shared" si="14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42041.628136574072</v>
      </c>
      <c r="T2334" s="10">
        <f t="shared" si="14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41788.743055555555</v>
      </c>
      <c r="T2335" s="10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41948.731944444444</v>
      </c>
      <c r="T2336" s="10">
        <f t="shared" si="14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41801.572256944448</v>
      </c>
      <c r="T2337" s="10">
        <f t="shared" si="14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41706.924710648149</v>
      </c>
      <c r="T2338" s="10">
        <f t="shared" si="14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41816.640543981484</v>
      </c>
      <c r="T2339" s="10">
        <f t="shared" si="14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41819.896805555552</v>
      </c>
      <c r="T2340" s="10">
        <f t="shared" si="14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42723.332638888889</v>
      </c>
      <c r="T2341" s="10">
        <f t="shared" si="14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42673.642800925925</v>
      </c>
      <c r="T2342" s="10">
        <f t="shared" si="14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8318</v>
      </c>
      <c r="R2343" t="s">
        <v>8319</v>
      </c>
      <c r="S2343" s="10">
        <f t="shared" si="146"/>
        <v>42197.813703703709</v>
      </c>
      <c r="T2343" s="10">
        <f t="shared" si="14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8318</v>
      </c>
      <c r="R2344" t="s">
        <v>8319</v>
      </c>
      <c r="S2344" s="10">
        <f t="shared" si="146"/>
        <v>41918.208333333336</v>
      </c>
      <c r="T2344" s="10">
        <f t="shared" si="14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42377.82430555555</v>
      </c>
      <c r="T2345" s="10">
        <f t="shared" si="14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42545.727650462963</v>
      </c>
      <c r="T2346" s="10">
        <f t="shared" si="14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8318</v>
      </c>
      <c r="R2347" t="s">
        <v>8319</v>
      </c>
      <c r="S2347" s="10">
        <f t="shared" si="146"/>
        <v>42094.985416666663</v>
      </c>
      <c r="T2347" s="10">
        <f t="shared" si="14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42660.79896990741</v>
      </c>
      <c r="T2348" s="10">
        <f t="shared" si="14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42607.607361111113</v>
      </c>
      <c r="T2349" s="10">
        <f t="shared" si="147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42420.932152777779</v>
      </c>
      <c r="T2350" s="10">
        <f t="shared" si="14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8318</v>
      </c>
      <c r="R2351" t="s">
        <v>8319</v>
      </c>
      <c r="S2351" s="10">
        <f t="shared" si="146"/>
        <v>42227.775787037041</v>
      </c>
      <c r="T2351" s="10">
        <f t="shared" si="14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8318</v>
      </c>
      <c r="R2352" t="s">
        <v>8319</v>
      </c>
      <c r="S2352" s="10">
        <f t="shared" si="146"/>
        <v>42738.842245370368</v>
      </c>
      <c r="T2352" s="10">
        <f t="shared" si="14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42124.101145833338</v>
      </c>
      <c r="T2353" s="10">
        <f t="shared" si="14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8318</v>
      </c>
      <c r="R2354" t="s">
        <v>8319</v>
      </c>
      <c r="S2354" s="10">
        <f t="shared" si="146"/>
        <v>42161.633703703701</v>
      </c>
      <c r="T2354" s="10">
        <f t="shared" si="14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8318</v>
      </c>
      <c r="R2355" t="s">
        <v>8319</v>
      </c>
      <c r="S2355" s="10">
        <f t="shared" si="146"/>
        <v>42115.676180555558</v>
      </c>
      <c r="T2355" s="10">
        <f t="shared" si="14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42014.722916666666</v>
      </c>
      <c r="T2356" s="10">
        <f t="shared" si="14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42126.918240740735</v>
      </c>
      <c r="T2357" s="10">
        <f t="shared" si="147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8318</v>
      </c>
      <c r="R2358" t="s">
        <v>8319</v>
      </c>
      <c r="S2358" s="10">
        <f t="shared" si="146"/>
        <v>42160.78361111111</v>
      </c>
      <c r="T2358" s="10">
        <f t="shared" si="14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8318</v>
      </c>
      <c r="R2359" t="s">
        <v>8319</v>
      </c>
      <c r="S2359" s="10">
        <f t="shared" si="146"/>
        <v>42294.620115740734</v>
      </c>
      <c r="T2359" s="10">
        <f t="shared" si="147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8318</v>
      </c>
      <c r="R2360" t="s">
        <v>8319</v>
      </c>
      <c r="S2360" s="10">
        <f t="shared" si="146"/>
        <v>42035.027083333334</v>
      </c>
      <c r="T2360" s="10">
        <f t="shared" si="14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42219.649583333332</v>
      </c>
      <c r="T2361" s="10">
        <f t="shared" si="14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42407.70694444445</v>
      </c>
      <c r="T2362" s="10">
        <f t="shared" si="14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8318</v>
      </c>
      <c r="R2363" t="s">
        <v>8319</v>
      </c>
      <c r="S2363" s="10">
        <f t="shared" si="146"/>
        <v>42490.916666666672</v>
      </c>
      <c r="T2363" s="10">
        <f t="shared" si="14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41984.688310185185</v>
      </c>
      <c r="T2364" s="10">
        <f t="shared" si="14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8318</v>
      </c>
      <c r="R2365" t="s">
        <v>8319</v>
      </c>
      <c r="S2365" s="10">
        <f t="shared" si="146"/>
        <v>42367.011574074073</v>
      </c>
      <c r="T2365" s="10">
        <f t="shared" si="14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8318</v>
      </c>
      <c r="R2366" t="s">
        <v>8319</v>
      </c>
      <c r="S2366" s="10">
        <f t="shared" si="146"/>
        <v>42303.934675925921</v>
      </c>
      <c r="T2366" s="10">
        <f t="shared" si="14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8318</v>
      </c>
      <c r="R2367" t="s">
        <v>8319</v>
      </c>
      <c r="S2367" s="10">
        <f t="shared" si="146"/>
        <v>42386.958333333328</v>
      </c>
      <c r="T2367" s="10">
        <f t="shared" si="14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42298.531631944439</v>
      </c>
      <c r="T2368" s="10">
        <f t="shared" si="14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42485.928425925929</v>
      </c>
      <c r="T2369" s="10">
        <f t="shared" si="14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42108.680150462969</v>
      </c>
      <c r="T2370" s="10">
        <f t="shared" si="147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IFERROR((E2371/D2371),0)</f>
        <v>0</v>
      </c>
      <c r="P2371" s="6">
        <f t="shared" ref="P2371:P2434" si="149">IFERROR(E2371/L2371,0)</f>
        <v>0</v>
      </c>
      <c r="Q2371" t="s">
        <v>8318</v>
      </c>
      <c r="R2371" t="s">
        <v>8319</v>
      </c>
      <c r="S2371" s="10">
        <f t="shared" ref="S2371:S2434" si="150">(((I2371/60)/60)/24)+DATE(1970,1,1)</f>
        <v>42410.812627314815</v>
      </c>
      <c r="T2371" s="10">
        <f t="shared" ref="T2371:T2434" si="151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41991.18913194444</v>
      </c>
      <c r="T2372" s="10">
        <f t="shared" si="151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8318</v>
      </c>
      <c r="R2373" t="s">
        <v>8319</v>
      </c>
      <c r="S2373" s="10">
        <f t="shared" si="150"/>
        <v>42180.777731481481</v>
      </c>
      <c r="T2373" s="10">
        <f t="shared" si="151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42118.069108796291</v>
      </c>
      <c r="T2374" s="10">
        <f t="shared" si="151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42245.662314814821</v>
      </c>
      <c r="T2375" s="10">
        <f t="shared" si="151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42047.843287037031</v>
      </c>
      <c r="T2376" s="10">
        <f t="shared" si="151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8318</v>
      </c>
      <c r="R2377" t="s">
        <v>8319</v>
      </c>
      <c r="S2377" s="10">
        <f t="shared" si="150"/>
        <v>42622.836076388892</v>
      </c>
      <c r="T2377" s="10">
        <f t="shared" si="151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42348.925532407404</v>
      </c>
      <c r="T2378" s="10">
        <f t="shared" si="151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8318</v>
      </c>
      <c r="R2379" t="s">
        <v>8319</v>
      </c>
      <c r="S2379" s="10">
        <f t="shared" si="150"/>
        <v>42699.911840277782</v>
      </c>
      <c r="T2379" s="10">
        <f t="shared" si="151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8318</v>
      </c>
      <c r="R2380" t="s">
        <v>8319</v>
      </c>
      <c r="S2380" s="10">
        <f t="shared" si="150"/>
        <v>42242.013078703705</v>
      </c>
      <c r="T2380" s="10">
        <f t="shared" si="151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8318</v>
      </c>
      <c r="R2381" t="s">
        <v>8319</v>
      </c>
      <c r="S2381" s="10">
        <f t="shared" si="150"/>
        <v>42282.016388888893</v>
      </c>
      <c r="T2381" s="10">
        <f t="shared" si="151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42278.793310185181</v>
      </c>
      <c r="T2382" s="10">
        <f t="shared" si="151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42104.935740740737</v>
      </c>
      <c r="T2383" s="10">
        <f t="shared" si="151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42220.187534722223</v>
      </c>
      <c r="T2384" s="10">
        <f t="shared" si="151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42057.056793981479</v>
      </c>
      <c r="T2385" s="10">
        <f t="shared" si="151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41957.109293981484</v>
      </c>
      <c r="T2386" s="10">
        <f t="shared" si="151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42221.70175925926</v>
      </c>
      <c r="T2387" s="10">
        <f t="shared" si="151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8318</v>
      </c>
      <c r="R2388" t="s">
        <v>8319</v>
      </c>
      <c r="S2388" s="10">
        <f t="shared" si="150"/>
        <v>42014.838240740741</v>
      </c>
      <c r="T2388" s="10">
        <f t="shared" si="151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42573.626620370371</v>
      </c>
      <c r="T2389" s="10">
        <f t="shared" si="151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42019.811805555553</v>
      </c>
      <c r="T2390" s="10">
        <f t="shared" si="151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42210.915972222225</v>
      </c>
      <c r="T2391" s="10">
        <f t="shared" si="151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8318</v>
      </c>
      <c r="R2392" t="s">
        <v>8319</v>
      </c>
      <c r="S2392" s="10">
        <f t="shared" si="150"/>
        <v>42008.262314814812</v>
      </c>
      <c r="T2392" s="10">
        <f t="shared" si="151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42094.752824074079</v>
      </c>
      <c r="T2393" s="10">
        <f t="shared" si="151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8318</v>
      </c>
      <c r="R2394" t="s">
        <v>8319</v>
      </c>
      <c r="S2394" s="10">
        <f t="shared" si="150"/>
        <v>42306.120636574073</v>
      </c>
      <c r="T2394" s="10">
        <f t="shared" si="151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42224.648344907408</v>
      </c>
      <c r="T2395" s="10">
        <f t="shared" si="151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42061.362187499995</v>
      </c>
      <c r="T2396" s="10">
        <f t="shared" si="151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8318</v>
      </c>
      <c r="R2397" t="s">
        <v>8319</v>
      </c>
      <c r="S2397" s="10">
        <f t="shared" si="150"/>
        <v>42745.372916666667</v>
      </c>
      <c r="T2397" s="10">
        <f t="shared" si="151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42292.849050925928</v>
      </c>
      <c r="T2398" s="10">
        <f t="shared" si="151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8318</v>
      </c>
      <c r="R2399" t="s">
        <v>8319</v>
      </c>
      <c r="S2399" s="10">
        <f t="shared" si="150"/>
        <v>42006.88490740741</v>
      </c>
      <c r="T2399" s="10">
        <f t="shared" si="151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8318</v>
      </c>
      <c r="R2400" t="s">
        <v>8319</v>
      </c>
      <c r="S2400" s="10">
        <f t="shared" si="150"/>
        <v>42187.916481481487</v>
      </c>
      <c r="T2400" s="10">
        <f t="shared" si="151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8318</v>
      </c>
      <c r="R2401" t="s">
        <v>8319</v>
      </c>
      <c r="S2401" s="10">
        <f t="shared" si="150"/>
        <v>41991.853078703702</v>
      </c>
      <c r="T2401" s="10">
        <f t="shared" si="151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8318</v>
      </c>
      <c r="R2402" t="s">
        <v>8319</v>
      </c>
      <c r="S2402" s="10">
        <f t="shared" si="150"/>
        <v>42474.268101851849</v>
      </c>
      <c r="T2402" s="10">
        <f t="shared" si="151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42434.822870370372</v>
      </c>
      <c r="T2403" s="10">
        <f t="shared" si="151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42137.679756944446</v>
      </c>
      <c r="T2404" s="10">
        <f t="shared" si="151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42459.840949074074</v>
      </c>
      <c r="T2405" s="10">
        <f t="shared" si="151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8335</v>
      </c>
      <c r="R2406" t="s">
        <v>8336</v>
      </c>
      <c r="S2406" s="10">
        <f t="shared" si="150"/>
        <v>42372.03943287037</v>
      </c>
      <c r="T2406" s="10">
        <f t="shared" si="151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42616.585358796292</v>
      </c>
      <c r="T2407" s="10">
        <f t="shared" si="151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42023.110995370371</v>
      </c>
      <c r="T2408" s="10">
        <f t="shared" si="151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42105.25</v>
      </c>
      <c r="T2409" s="10">
        <f t="shared" si="151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41949.182372685187</v>
      </c>
      <c r="T2410" s="10">
        <f t="shared" si="151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42234.875868055555</v>
      </c>
      <c r="T2411" s="10">
        <f t="shared" si="151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8335</v>
      </c>
      <c r="R2412" t="s">
        <v>8336</v>
      </c>
      <c r="S2412" s="10">
        <f t="shared" si="150"/>
        <v>42254.408275462964</v>
      </c>
      <c r="T2412" s="10">
        <f t="shared" si="151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42241.732430555552</v>
      </c>
      <c r="T2413" s="10">
        <f t="shared" si="151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8335</v>
      </c>
      <c r="R2414" t="s">
        <v>8336</v>
      </c>
      <c r="S2414" s="10">
        <f t="shared" si="150"/>
        <v>42700.778622685189</v>
      </c>
      <c r="T2414" s="10">
        <f t="shared" si="151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41790.979166666664</v>
      </c>
      <c r="T2415" s="10">
        <f t="shared" si="151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42238.165972222225</v>
      </c>
      <c r="T2416" s="10">
        <f t="shared" si="151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42566.862800925926</v>
      </c>
      <c r="T2417" s="10">
        <f t="shared" si="151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42077.625</v>
      </c>
      <c r="T2418" s="10">
        <f t="shared" si="151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8335</v>
      </c>
      <c r="R2419" t="s">
        <v>8336</v>
      </c>
      <c r="S2419" s="10">
        <f t="shared" si="150"/>
        <v>41861.884108796294</v>
      </c>
      <c r="T2419" s="10">
        <f t="shared" si="151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42087.815324074079</v>
      </c>
      <c r="T2420" s="10">
        <f t="shared" si="151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8335</v>
      </c>
      <c r="R2421" t="s">
        <v>8336</v>
      </c>
      <c r="S2421" s="10">
        <f t="shared" si="150"/>
        <v>42053.738298611104</v>
      </c>
      <c r="T2421" s="10">
        <f t="shared" si="151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41953.070543981477</v>
      </c>
      <c r="T2422" s="10">
        <f t="shared" si="151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42056.687453703707</v>
      </c>
      <c r="T2423" s="10">
        <f t="shared" si="151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42074.683287037042</v>
      </c>
      <c r="T2424" s="10">
        <f t="shared" si="151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42004.704745370371</v>
      </c>
      <c r="T2425" s="10">
        <f t="shared" si="151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41939.892453703702</v>
      </c>
      <c r="T2426" s="10">
        <f t="shared" si="151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42517.919444444444</v>
      </c>
      <c r="T2427" s="10">
        <f t="shared" si="151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8335</v>
      </c>
      <c r="R2428" t="s">
        <v>8336</v>
      </c>
      <c r="S2428" s="10">
        <f t="shared" si="150"/>
        <v>42224.170046296291</v>
      </c>
      <c r="T2428" s="10">
        <f t="shared" si="151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42452.277002314819</v>
      </c>
      <c r="T2429" s="10">
        <f t="shared" si="151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42075.742488425924</v>
      </c>
      <c r="T2430" s="10">
        <f t="shared" si="151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42771.697222222225</v>
      </c>
      <c r="T2431" s="10">
        <f t="shared" si="151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42412.130833333329</v>
      </c>
      <c r="T2432" s="10">
        <f t="shared" si="151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42549.099687499998</v>
      </c>
      <c r="T2433" s="10">
        <f t="shared" si="151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42071.218715277777</v>
      </c>
      <c r="T2434" s="10">
        <f t="shared" si="151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IFERROR((E2435/D2435),0)</f>
        <v>0</v>
      </c>
      <c r="P2435" s="6">
        <f t="shared" ref="P2435:P2498" si="153">IFERROR(E2435/L2435,0)</f>
        <v>0</v>
      </c>
      <c r="Q2435" t="s">
        <v>8335</v>
      </c>
      <c r="R2435" t="s">
        <v>8336</v>
      </c>
      <c r="S2435" s="10">
        <f t="shared" ref="S2435:S2498" si="154">(((I2435/60)/60)/24)+DATE(1970,1,1)</f>
        <v>42427.89980324074</v>
      </c>
      <c r="T2435" s="10">
        <f t="shared" ref="T2435:T2498" si="155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42220.18604166666</v>
      </c>
      <c r="T2436" s="10">
        <f t="shared" si="155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42282.277615740735</v>
      </c>
      <c r="T2437" s="10">
        <f t="shared" si="155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42398.615393518514</v>
      </c>
      <c r="T2438" s="10">
        <f t="shared" si="155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8335</v>
      </c>
      <c r="R2439" t="s">
        <v>8336</v>
      </c>
      <c r="S2439" s="10">
        <f t="shared" si="154"/>
        <v>42080.75</v>
      </c>
      <c r="T2439" s="10">
        <f t="shared" si="155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42345.956736111111</v>
      </c>
      <c r="T2440" s="10">
        <f t="shared" si="155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8335</v>
      </c>
      <c r="R2441" t="s">
        <v>8336</v>
      </c>
      <c r="S2441" s="10">
        <f t="shared" si="154"/>
        <v>42295.818622685183</v>
      </c>
      <c r="T2441" s="10">
        <f t="shared" si="155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42413.899456018517</v>
      </c>
      <c r="T2442" s="10">
        <f t="shared" si="155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42208.207638888889</v>
      </c>
      <c r="T2443" s="10">
        <f t="shared" si="155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42082.625324074077</v>
      </c>
      <c r="T2444" s="10">
        <f t="shared" si="155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41866.625254629631</v>
      </c>
      <c r="T2445" s="10">
        <f t="shared" si="155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42515.754525462966</v>
      </c>
      <c r="T2446" s="10">
        <f t="shared" si="155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42273.190057870372</v>
      </c>
      <c r="T2447" s="10">
        <f t="shared" si="155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42700.64434027778</v>
      </c>
      <c r="T2448" s="10">
        <f t="shared" si="155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42686.166666666672</v>
      </c>
      <c r="T2449" s="10">
        <f t="shared" si="155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42613.233333333337</v>
      </c>
      <c r="T2450" s="10">
        <f t="shared" si="155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41973.184201388889</v>
      </c>
      <c r="T2451" s="10">
        <f t="shared" si="155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41940.132638888892</v>
      </c>
      <c r="T2452" s="10">
        <f t="shared" si="155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42799.908449074079</v>
      </c>
      <c r="T2453" s="10">
        <f t="shared" si="155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42367.958333333328</v>
      </c>
      <c r="T2454" s="10">
        <f t="shared" si="155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42768.692233796297</v>
      </c>
      <c r="T2455" s="10">
        <f t="shared" si="155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42805.201481481476</v>
      </c>
      <c r="T2456" s="10">
        <f t="shared" si="155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42480.781828703708</v>
      </c>
      <c r="T2457" s="10">
        <f t="shared" si="155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42791.961099537039</v>
      </c>
      <c r="T2458" s="10">
        <f t="shared" si="155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42453.560833333337</v>
      </c>
      <c r="T2459" s="10">
        <f t="shared" si="155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42530.791666666672</v>
      </c>
      <c r="T2460" s="10">
        <f t="shared" si="155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42452.595891203702</v>
      </c>
      <c r="T2461" s="10">
        <f t="shared" si="155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42738.178472222222</v>
      </c>
      <c r="T2462" s="10">
        <f t="shared" si="155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40817.125</v>
      </c>
      <c r="T2463" s="10">
        <f t="shared" si="155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41109.186296296299</v>
      </c>
      <c r="T2464" s="10">
        <f t="shared" si="155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41380.791666666664</v>
      </c>
      <c r="T2465" s="10">
        <f t="shared" si="155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42277.811805555553</v>
      </c>
      <c r="T2466" s="10">
        <f t="shared" si="155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41175.719305555554</v>
      </c>
      <c r="T2467" s="10">
        <f t="shared" si="155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41403.102465277778</v>
      </c>
      <c r="T2468" s="10">
        <f t="shared" si="155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41039.708333333336</v>
      </c>
      <c r="T2469" s="10">
        <f t="shared" si="155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41210.208333333336</v>
      </c>
      <c r="T2470" s="10">
        <f t="shared" si="155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40582.429733796293</v>
      </c>
      <c r="T2471" s="10">
        <f t="shared" si="155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41053.07471064815</v>
      </c>
      <c r="T2472" s="10">
        <f t="shared" si="155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40933.992962962962</v>
      </c>
      <c r="T2473" s="10">
        <f t="shared" si="155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40425.043749999997</v>
      </c>
      <c r="T2474" s="10">
        <f t="shared" si="15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41223.790150462963</v>
      </c>
      <c r="T2475" s="10">
        <f t="shared" si="155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40462.011296296296</v>
      </c>
      <c r="T2476" s="10">
        <f t="shared" si="15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40369.916666666664</v>
      </c>
      <c r="T2477" s="10">
        <f t="shared" si="155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41946.370023148149</v>
      </c>
      <c r="T2478" s="10">
        <f t="shared" si="155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41133.691493055558</v>
      </c>
      <c r="T2479" s="10">
        <f t="shared" si="155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41287.950381944444</v>
      </c>
      <c r="T2480" s="10">
        <f t="shared" si="155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41118.083333333336</v>
      </c>
      <c r="T2481" s="10">
        <f t="shared" si="15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42287.936157407406</v>
      </c>
      <c r="T2482" s="10">
        <f t="shared" si="15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41029.645925925928</v>
      </c>
      <c r="T2483" s="10">
        <f t="shared" si="15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40756.782210648147</v>
      </c>
      <c r="T2484" s="10">
        <f t="shared" si="15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41030.708368055559</v>
      </c>
      <c r="T2485" s="10">
        <f t="shared" si="15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40801.916701388887</v>
      </c>
      <c r="T2486" s="10">
        <f t="shared" si="15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40828.998599537037</v>
      </c>
      <c r="T2487" s="10">
        <f t="shared" si="155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41021.708055555559</v>
      </c>
      <c r="T2488" s="10">
        <f t="shared" si="15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41056.083298611113</v>
      </c>
      <c r="T2489" s="10">
        <f t="shared" si="15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40863.674861111111</v>
      </c>
      <c r="T2490" s="10">
        <f t="shared" si="15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41403.690266203703</v>
      </c>
      <c r="T2491" s="10">
        <f t="shared" si="155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41083.227731481478</v>
      </c>
      <c r="T2492" s="10">
        <f t="shared" si="155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40559.07708333333</v>
      </c>
      <c r="T2493" s="10">
        <f t="shared" si="155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41076.415972222225</v>
      </c>
      <c r="T2494" s="10">
        <f t="shared" si="155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41393.168287037035</v>
      </c>
      <c r="T2495" s="10">
        <f t="shared" si="15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41052.645185185182</v>
      </c>
      <c r="T2496" s="10">
        <f t="shared" si="155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41066.946469907409</v>
      </c>
      <c r="T2497" s="10">
        <f t="shared" si="155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41362.954768518517</v>
      </c>
      <c r="T2498" s="10">
        <f t="shared" si="155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IFERROR((E2499/D2499),0)</f>
        <v>1.127715</v>
      </c>
      <c r="P2499" s="6">
        <f t="shared" ref="P2499:P2562" si="157">IFERROR(E2499/L2499,0)</f>
        <v>80.551071428571419</v>
      </c>
      <c r="Q2499" t="s">
        <v>8324</v>
      </c>
      <c r="R2499" t="s">
        <v>8328</v>
      </c>
      <c r="S2499" s="10">
        <f t="shared" ref="S2499:S2562" si="158">(((I2499/60)/60)/24)+DATE(1970,1,1)</f>
        <v>40760.878912037035</v>
      </c>
      <c r="T2499" s="10">
        <f t="shared" ref="T2499:T2562" si="159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42031.967442129629</v>
      </c>
      <c r="T2500" s="10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41274.75</v>
      </c>
      <c r="T2501" s="10">
        <f t="shared" si="159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41083.772858796299</v>
      </c>
      <c r="T2502" s="10">
        <f t="shared" si="15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42274.776666666665</v>
      </c>
      <c r="T2503" s="10">
        <f t="shared" si="15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41903.825439814813</v>
      </c>
      <c r="T2504" s="10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8335</v>
      </c>
      <c r="R2505" t="s">
        <v>8352</v>
      </c>
      <c r="S2505" s="10">
        <f t="shared" si="158"/>
        <v>42528.879166666666</v>
      </c>
      <c r="T2505" s="10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8335</v>
      </c>
      <c r="R2506" t="s">
        <v>8352</v>
      </c>
      <c r="S2506" s="10">
        <f t="shared" si="158"/>
        <v>41958.057106481487</v>
      </c>
      <c r="T2506" s="10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8335</v>
      </c>
      <c r="R2507" t="s">
        <v>8352</v>
      </c>
      <c r="S2507" s="10">
        <f t="shared" si="158"/>
        <v>42077.014074074075</v>
      </c>
      <c r="T2507" s="10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42280.875</v>
      </c>
      <c r="T2508" s="10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8335</v>
      </c>
      <c r="R2509" t="s">
        <v>8352</v>
      </c>
      <c r="S2509" s="10">
        <f t="shared" si="158"/>
        <v>42135.072962962964</v>
      </c>
      <c r="T2509" s="10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8335</v>
      </c>
      <c r="R2510" t="s">
        <v>8352</v>
      </c>
      <c r="S2510" s="10">
        <f t="shared" si="158"/>
        <v>41865.951782407406</v>
      </c>
      <c r="T2510" s="10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42114.767928240741</v>
      </c>
      <c r="T2511" s="10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42138.997361111105</v>
      </c>
      <c r="T2512" s="10">
        <f t="shared" si="15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8335</v>
      </c>
      <c r="R2513" t="s">
        <v>8352</v>
      </c>
      <c r="S2513" s="10">
        <f t="shared" si="158"/>
        <v>42401.446909722217</v>
      </c>
      <c r="T2513" s="10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8335</v>
      </c>
      <c r="R2514" t="s">
        <v>8352</v>
      </c>
      <c r="S2514" s="10">
        <f t="shared" si="158"/>
        <v>41986.876863425925</v>
      </c>
      <c r="T2514" s="10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8335</v>
      </c>
      <c r="R2515" t="s">
        <v>8352</v>
      </c>
      <c r="S2515" s="10">
        <f t="shared" si="158"/>
        <v>42792.00681712963</v>
      </c>
      <c r="T2515" s="10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41871.389780092592</v>
      </c>
      <c r="T2516" s="10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42057.839733796296</v>
      </c>
      <c r="T2517" s="10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8335</v>
      </c>
      <c r="R2518" t="s">
        <v>8352</v>
      </c>
      <c r="S2518" s="10">
        <f t="shared" si="158"/>
        <v>41972.6950462963</v>
      </c>
      <c r="T2518" s="10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42082.760763888888</v>
      </c>
      <c r="T2519" s="10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8335</v>
      </c>
      <c r="R2520" t="s">
        <v>8352</v>
      </c>
      <c r="S2520" s="10">
        <f t="shared" si="158"/>
        <v>41956.722546296296</v>
      </c>
      <c r="T2520" s="10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41839.155138888891</v>
      </c>
      <c r="T2521" s="10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8335</v>
      </c>
      <c r="R2522" t="s">
        <v>8352</v>
      </c>
      <c r="S2522" s="10">
        <f t="shared" si="158"/>
        <v>42658.806249999994</v>
      </c>
      <c r="T2522" s="10">
        <f t="shared" si="15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42290.967835648145</v>
      </c>
      <c r="T2523" s="10">
        <f t="shared" si="15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42482.619444444441</v>
      </c>
      <c r="T2524" s="10">
        <f t="shared" si="15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41961.017268518524</v>
      </c>
      <c r="T2525" s="10">
        <f t="shared" si="15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41994.1875</v>
      </c>
      <c r="T2526" s="10">
        <f t="shared" si="15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41088.844571759262</v>
      </c>
      <c r="T2527" s="10">
        <f t="shared" si="159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41981.207638888889</v>
      </c>
      <c r="T2528" s="10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41565.165972222225</v>
      </c>
      <c r="T2529" s="10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42236.458333333328</v>
      </c>
      <c r="T2530" s="10">
        <f t="shared" si="15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40993.0390625</v>
      </c>
      <c r="T2531" s="10">
        <f t="shared" si="15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42114.201388888891</v>
      </c>
      <c r="T2532" s="10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42231.165972222225</v>
      </c>
      <c r="T2533" s="10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41137.849143518521</v>
      </c>
      <c r="T2534" s="10">
        <f t="shared" si="15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41334.750787037039</v>
      </c>
      <c r="T2535" s="10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40179.25</v>
      </c>
      <c r="T2536" s="10">
        <f t="shared" si="159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41974.832696759258</v>
      </c>
      <c r="T2537" s="10">
        <f t="shared" si="15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41485.106087962966</v>
      </c>
      <c r="T2538" s="10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40756.648784722223</v>
      </c>
      <c r="T2539" s="10">
        <f t="shared" si="15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41329.207638888889</v>
      </c>
      <c r="T2540" s="10">
        <f t="shared" si="15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42037.902222222227</v>
      </c>
      <c r="T2541" s="10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40845.675011574072</v>
      </c>
      <c r="T2542" s="10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41543.449282407404</v>
      </c>
      <c r="T2543" s="10">
        <f t="shared" si="159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41548.165972222225</v>
      </c>
      <c r="T2544" s="10">
        <f t="shared" si="15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40545.125</v>
      </c>
      <c r="T2545" s="10">
        <f t="shared" si="15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41098.520474537036</v>
      </c>
      <c r="T2546" s="10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42062.020833333328</v>
      </c>
      <c r="T2547" s="10">
        <f t="shared" si="159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41552.208333333336</v>
      </c>
      <c r="T2548" s="10">
        <f t="shared" si="159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41003.731516203705</v>
      </c>
      <c r="T2549" s="10">
        <f t="shared" si="15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42643.185416666667</v>
      </c>
      <c r="T2550" s="10">
        <f t="shared" si="159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41425.708333333336</v>
      </c>
      <c r="T2551" s="10">
        <f t="shared" si="15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42285.165972222225</v>
      </c>
      <c r="T2552" s="10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40989.866666666669</v>
      </c>
      <c r="T2553" s="10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42799.809965277775</v>
      </c>
      <c r="T2554" s="10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41173.199155092596</v>
      </c>
      <c r="T2555" s="10">
        <f t="shared" si="159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42156.165972222225</v>
      </c>
      <c r="T2556" s="10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41057.655011574076</v>
      </c>
      <c r="T2557" s="10">
        <f t="shared" si="15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41267.991400462961</v>
      </c>
      <c r="T2558" s="10">
        <f t="shared" si="15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41774.745208333334</v>
      </c>
      <c r="T2559" s="10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42125.582638888889</v>
      </c>
      <c r="T2560" s="10">
        <f t="shared" si="159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40862.817361111112</v>
      </c>
      <c r="T2561" s="10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42069.951087962967</v>
      </c>
      <c r="T2562" s="10">
        <f t="shared" si="159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IFERROR((E2563/D2563),0)</f>
        <v>0</v>
      </c>
      <c r="P2563" s="6">
        <f t="shared" ref="P2563:P2626" si="161">IFERROR(E2563/L2563,0)</f>
        <v>0</v>
      </c>
      <c r="Q2563" t="s">
        <v>8335</v>
      </c>
      <c r="R2563" t="s">
        <v>8336</v>
      </c>
      <c r="S2563" s="10">
        <f t="shared" ref="S2563:S2626" si="162">(((I2563/60)/60)/24)+DATE(1970,1,1)</f>
        <v>42290.528807870374</v>
      </c>
      <c r="T2563" s="10">
        <f t="shared" ref="T2563:T2626" si="163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42654.524756944447</v>
      </c>
      <c r="T2564" s="10">
        <f t="shared" si="16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8335</v>
      </c>
      <c r="R2565" t="s">
        <v>8336</v>
      </c>
      <c r="S2565" s="10">
        <f t="shared" si="162"/>
        <v>42215.139479166668</v>
      </c>
      <c r="T2565" s="10">
        <f t="shared" si="16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8335</v>
      </c>
      <c r="R2566" t="s">
        <v>8336</v>
      </c>
      <c r="S2566" s="10">
        <f t="shared" si="162"/>
        <v>41852.040497685186</v>
      </c>
      <c r="T2566" s="10">
        <f t="shared" si="16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42499.868055555555</v>
      </c>
      <c r="T2567" s="10">
        <f t="shared" si="16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8335</v>
      </c>
      <c r="R2568" t="s">
        <v>8336</v>
      </c>
      <c r="S2568" s="10">
        <f t="shared" si="162"/>
        <v>41872.980879629627</v>
      </c>
      <c r="T2568" s="10">
        <f t="shared" si="16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42117.878912037035</v>
      </c>
      <c r="T2569" s="10">
        <f t="shared" si="16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42614.666597222225</v>
      </c>
      <c r="T2570" s="10">
        <f t="shared" si="16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42264.105462962965</v>
      </c>
      <c r="T2571" s="10">
        <f t="shared" si="16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42774.903182870374</v>
      </c>
      <c r="T2572" s="10">
        <f t="shared" si="16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42509.341678240744</v>
      </c>
      <c r="T2573" s="10">
        <f t="shared" si="16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8335</v>
      </c>
      <c r="R2574" t="s">
        <v>8336</v>
      </c>
      <c r="S2574" s="10">
        <f t="shared" si="162"/>
        <v>42107.119409722218</v>
      </c>
      <c r="T2574" s="10">
        <f t="shared" si="16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8335</v>
      </c>
      <c r="R2575" t="s">
        <v>8336</v>
      </c>
      <c r="S2575" s="10">
        <f t="shared" si="162"/>
        <v>41874.592002314814</v>
      </c>
      <c r="T2575" s="10">
        <f t="shared" si="16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8335</v>
      </c>
      <c r="R2576" t="s">
        <v>8336</v>
      </c>
      <c r="S2576" s="10">
        <f t="shared" si="162"/>
        <v>42508.825752314813</v>
      </c>
      <c r="T2576" s="10">
        <f t="shared" si="16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8335</v>
      </c>
      <c r="R2577" t="s">
        <v>8336</v>
      </c>
      <c r="S2577" s="10">
        <f t="shared" si="162"/>
        <v>42016.108726851846</v>
      </c>
      <c r="T2577" s="10">
        <f t="shared" si="16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8335</v>
      </c>
      <c r="R2578" t="s">
        <v>8336</v>
      </c>
      <c r="S2578" s="10">
        <f t="shared" si="162"/>
        <v>42104.968136574069</v>
      </c>
      <c r="T2578" s="10">
        <f t="shared" si="16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8335</v>
      </c>
      <c r="R2579" t="s">
        <v>8336</v>
      </c>
      <c r="S2579" s="10">
        <f t="shared" si="162"/>
        <v>41855.820567129631</v>
      </c>
      <c r="T2579" s="10">
        <f t="shared" si="16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8335</v>
      </c>
      <c r="R2580" t="s">
        <v>8336</v>
      </c>
      <c r="S2580" s="10">
        <f t="shared" si="162"/>
        <v>42286.708333333328</v>
      </c>
      <c r="T2580" s="10">
        <f t="shared" si="16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41897.829895833333</v>
      </c>
      <c r="T2581" s="10">
        <f t="shared" si="16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42140.125</v>
      </c>
      <c r="T2582" s="10">
        <f t="shared" si="16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42324.670115740737</v>
      </c>
      <c r="T2583" s="10">
        <f t="shared" si="16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42672.988819444443</v>
      </c>
      <c r="T2584" s="10">
        <f t="shared" si="16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42079.727777777778</v>
      </c>
      <c r="T2585" s="10">
        <f t="shared" si="16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8335</v>
      </c>
      <c r="R2586" t="s">
        <v>8336</v>
      </c>
      <c r="S2586" s="10">
        <f t="shared" si="162"/>
        <v>42170.173252314817</v>
      </c>
      <c r="T2586" s="10">
        <f t="shared" si="16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41825.963333333333</v>
      </c>
      <c r="T2587" s="10">
        <f t="shared" si="16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42363.330277777779</v>
      </c>
      <c r="T2588" s="10">
        <f t="shared" si="16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42368.675381944442</v>
      </c>
      <c r="T2589" s="10">
        <f t="shared" si="16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42094.551388888889</v>
      </c>
      <c r="T2590" s="10">
        <f t="shared" si="16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42452.494525462964</v>
      </c>
      <c r="T2591" s="10">
        <f t="shared" si="16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8335</v>
      </c>
      <c r="R2592" t="s">
        <v>8336</v>
      </c>
      <c r="S2592" s="10">
        <f t="shared" si="162"/>
        <v>42395.589085648149</v>
      </c>
      <c r="T2592" s="10">
        <f t="shared" si="16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42442.864861111113</v>
      </c>
      <c r="T2593" s="10">
        <f t="shared" si="16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41917.801168981481</v>
      </c>
      <c r="T2594" s="10">
        <f t="shared" si="16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8335</v>
      </c>
      <c r="R2595" t="s">
        <v>8336</v>
      </c>
      <c r="S2595" s="10">
        <f t="shared" si="162"/>
        <v>42119.84520833334</v>
      </c>
      <c r="T2595" s="10">
        <f t="shared" si="16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41858.967916666668</v>
      </c>
      <c r="T2596" s="10">
        <f t="shared" si="16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42790.244212962964</v>
      </c>
      <c r="T2597" s="10">
        <f t="shared" si="16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41858.664456018516</v>
      </c>
      <c r="T2598" s="10">
        <f t="shared" si="16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42540.341631944444</v>
      </c>
      <c r="T2599" s="10">
        <f t="shared" si="16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42270.840289351851</v>
      </c>
      <c r="T2600" s="10">
        <f t="shared" si="16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41854.754016203704</v>
      </c>
      <c r="T2601" s="10">
        <f t="shared" si="16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42454.858796296292</v>
      </c>
      <c r="T2602" s="10">
        <f t="shared" si="16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41165.165972222225</v>
      </c>
      <c r="T2603" s="10">
        <f t="shared" si="16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41955.888888888891</v>
      </c>
      <c r="T2604" s="10">
        <f t="shared" si="16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41631.912662037037</v>
      </c>
      <c r="T2605" s="10">
        <f t="shared" si="16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41028.051192129627</v>
      </c>
      <c r="T2606" s="10">
        <f t="shared" si="16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42538.541550925926</v>
      </c>
      <c r="T2607" s="10">
        <f t="shared" si="16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41758.712754629632</v>
      </c>
      <c r="T2608" s="10">
        <f t="shared" si="16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42228.083333333328</v>
      </c>
      <c r="T2609" s="10">
        <f t="shared" si="16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42809</v>
      </c>
      <c r="T2610" s="10">
        <f t="shared" si="16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41105.237858796296</v>
      </c>
      <c r="T2611" s="10">
        <f t="shared" si="16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42604.290972222225</v>
      </c>
      <c r="T2612" s="10">
        <f t="shared" si="16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42737.957638888889</v>
      </c>
      <c r="T2613" s="10">
        <f t="shared" si="16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42013.143171296295</v>
      </c>
      <c r="T2614" s="10">
        <f t="shared" si="16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41173.81821759259</v>
      </c>
      <c r="T2615" s="10">
        <f t="shared" si="16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41759.208333333336</v>
      </c>
      <c r="T2616" s="10">
        <f t="shared" si="16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42490.5</v>
      </c>
      <c r="T2617" s="10">
        <f t="shared" si="16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42241.99454861111</v>
      </c>
      <c r="T2618" s="10">
        <f t="shared" si="16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41932.874432870369</v>
      </c>
      <c r="T2619" s="10">
        <f t="shared" si="16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42339.834039351852</v>
      </c>
      <c r="T2620" s="10">
        <f t="shared" si="16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42300.458333333328</v>
      </c>
      <c r="T2621" s="10">
        <f t="shared" si="16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42288.041666666672</v>
      </c>
      <c r="T2622" s="10">
        <f t="shared" si="16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42145.74754629629</v>
      </c>
      <c r="T2623" s="10">
        <f t="shared" si="16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42734.74324074074</v>
      </c>
      <c r="T2624" s="10">
        <f t="shared" si="16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42706.256550925929</v>
      </c>
      <c r="T2625" s="10">
        <f t="shared" si="16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41165.42155092593</v>
      </c>
      <c r="T2626" s="10">
        <f t="shared" si="163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IFERROR((E2627/D2627),0)</f>
        <v>9.56</v>
      </c>
      <c r="P2627" s="6">
        <f t="shared" ref="P2627:P2690" si="165">IFERROR(E2627/L2627,0)</f>
        <v>27.576923076923077</v>
      </c>
      <c r="Q2627" t="s">
        <v>8318</v>
      </c>
      <c r="R2627" t="s">
        <v>8354</v>
      </c>
      <c r="S2627" s="10">
        <f t="shared" ref="S2627:S2690" si="166">(((I2627/60)/60)/24)+DATE(1970,1,1)</f>
        <v>42683.851944444439</v>
      </c>
      <c r="T2627" s="10">
        <f t="shared" ref="T2627:T2690" si="167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42158.628113425926</v>
      </c>
      <c r="T2628" s="10">
        <f t="shared" si="16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42334.871076388896</v>
      </c>
      <c r="T2629" s="10">
        <f t="shared" si="16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41973.966053240743</v>
      </c>
      <c r="T2630" s="10">
        <f t="shared" si="16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42138.538449074069</v>
      </c>
      <c r="T2631" s="10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42551.416666666672</v>
      </c>
      <c r="T2632" s="10">
        <f t="shared" si="16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42246.169293981482</v>
      </c>
      <c r="T2633" s="10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42519.061793981484</v>
      </c>
      <c r="T2634" s="10">
        <f t="shared" si="16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41697.958333333336</v>
      </c>
      <c r="T2635" s="10">
        <f t="shared" si="16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42642.656493055561</v>
      </c>
      <c r="T2636" s="10">
        <f t="shared" si="167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42072.909270833334</v>
      </c>
      <c r="T2637" s="10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42659.041666666672</v>
      </c>
      <c r="T2638" s="10">
        <f t="shared" si="16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42655.549479166672</v>
      </c>
      <c r="T2639" s="10">
        <f t="shared" si="16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42019.913136574076</v>
      </c>
      <c r="T2640" s="10">
        <f t="shared" si="16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42054.86513888889</v>
      </c>
      <c r="T2641" s="10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42163.160578703704</v>
      </c>
      <c r="T2642" s="10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41897.839583333334</v>
      </c>
      <c r="T2643" s="10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8318</v>
      </c>
      <c r="R2644" t="s">
        <v>8354</v>
      </c>
      <c r="S2644" s="10">
        <f t="shared" si="166"/>
        <v>42566.289583333331</v>
      </c>
      <c r="T2644" s="10">
        <f t="shared" si="16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42725.332638888889</v>
      </c>
      <c r="T2645" s="10">
        <f t="shared" si="167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42804.792071759264</v>
      </c>
      <c r="T2646" s="10">
        <f t="shared" si="16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41951.884293981479</v>
      </c>
      <c r="T2647" s="10">
        <f t="shared" si="16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42256.313298611116</v>
      </c>
      <c r="T2648" s="10">
        <f t="shared" si="16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42230.261793981481</v>
      </c>
      <c r="T2649" s="10">
        <f t="shared" si="16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42438.714814814812</v>
      </c>
      <c r="T2650" s="10">
        <f t="shared" si="16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42401.99700231482</v>
      </c>
      <c r="T2651" s="10">
        <f t="shared" si="16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42725.624340277776</v>
      </c>
      <c r="T2652" s="10">
        <f t="shared" si="16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42355.805659722217</v>
      </c>
      <c r="T2653" s="10">
        <f t="shared" si="167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41983.158854166672</v>
      </c>
      <c r="T2654" s="10">
        <f t="shared" si="16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41803.166666666664</v>
      </c>
      <c r="T2655" s="10">
        <f t="shared" si="16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42115.559328703705</v>
      </c>
      <c r="T2656" s="10">
        <f t="shared" si="167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42409.833333333328</v>
      </c>
      <c r="T2657" s="10">
        <f t="shared" si="16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42806.791666666672</v>
      </c>
      <c r="T2658" s="10">
        <f t="shared" si="167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42585.0625</v>
      </c>
      <c r="T2659" s="10">
        <f t="shared" si="16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42581.884189814817</v>
      </c>
      <c r="T2660" s="10">
        <f t="shared" si="167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42112.069560185191</v>
      </c>
      <c r="T2661" s="10">
        <f t="shared" si="167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42332.754837962959</v>
      </c>
      <c r="T2662" s="10">
        <f t="shared" si="16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41572.958449074074</v>
      </c>
      <c r="T2663" s="10">
        <f t="shared" si="16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42237.746678240743</v>
      </c>
      <c r="T2664" s="10">
        <f t="shared" si="167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42251.625</v>
      </c>
      <c r="T2665" s="10">
        <f t="shared" si="167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42347.290972222225</v>
      </c>
      <c r="T2666" s="10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42128.895532407405</v>
      </c>
      <c r="T2667" s="10">
        <f t="shared" si="167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42272.875</v>
      </c>
      <c r="T2668" s="10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42410.926111111112</v>
      </c>
      <c r="T2669" s="10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42317.60555555555</v>
      </c>
      <c r="T2670" s="10">
        <f t="shared" si="167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42379.035833333335</v>
      </c>
      <c r="T2671" s="10">
        <f t="shared" si="167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41849.020601851851</v>
      </c>
      <c r="T2672" s="10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41992.818055555559</v>
      </c>
      <c r="T2673" s="10">
        <f t="shared" si="167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42366.25</v>
      </c>
      <c r="T2674" s="10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41941.947916666664</v>
      </c>
      <c r="T2675" s="10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42556.207638888889</v>
      </c>
      <c r="T2676" s="10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41953.899178240739</v>
      </c>
      <c r="T2677" s="10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42512.624699074076</v>
      </c>
      <c r="T2678" s="10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41823.029432870368</v>
      </c>
      <c r="T2679" s="10">
        <f t="shared" si="167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42271.798206018517</v>
      </c>
      <c r="T2680" s="10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42063.001087962963</v>
      </c>
      <c r="T2681" s="10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42466.170034722221</v>
      </c>
      <c r="T2682" s="10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41830.895254629628</v>
      </c>
      <c r="T2683" s="10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41965.249305555553</v>
      </c>
      <c r="T2684" s="10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42064.75509259259</v>
      </c>
      <c r="T2685" s="10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41860.914641203701</v>
      </c>
      <c r="T2686" s="10">
        <f t="shared" si="167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42121.654282407413</v>
      </c>
      <c r="T2687" s="10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8335</v>
      </c>
      <c r="R2688" t="s">
        <v>8336</v>
      </c>
      <c r="S2688" s="10">
        <f t="shared" si="166"/>
        <v>41912.974803240737</v>
      </c>
      <c r="T2688" s="10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8335</v>
      </c>
      <c r="R2689" t="s">
        <v>8336</v>
      </c>
      <c r="S2689" s="10">
        <f t="shared" si="166"/>
        <v>42184.64025462963</v>
      </c>
      <c r="T2689" s="10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42059.125</v>
      </c>
      <c r="T2690" s="10">
        <f t="shared" si="167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IFERROR((E2691/D2691),0)</f>
        <v>2.8571428571428571E-5</v>
      </c>
      <c r="P2691" s="6">
        <f t="shared" ref="P2691:P2754" si="169">IFERROR(E2691/L2691,0)</f>
        <v>1</v>
      </c>
      <c r="Q2691" t="s">
        <v>8335</v>
      </c>
      <c r="R2691" t="s">
        <v>8336</v>
      </c>
      <c r="S2691" s="10">
        <f t="shared" ref="S2691:S2754" si="170">(((I2691/60)/60)/24)+DATE(1970,1,1)</f>
        <v>42581.961689814809</v>
      </c>
      <c r="T2691" s="10">
        <f t="shared" ref="T2691:T2754" si="171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42158.105046296296</v>
      </c>
      <c r="T2692" s="10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42134.724039351851</v>
      </c>
      <c r="T2693" s="10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42088.292361111111</v>
      </c>
      <c r="T2694" s="10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41864.138495370367</v>
      </c>
      <c r="T2695" s="10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41908.140497685185</v>
      </c>
      <c r="T2696" s="10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42108.14025462963</v>
      </c>
      <c r="T2697" s="10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41998.844444444447</v>
      </c>
      <c r="T2698" s="10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42218.916666666672</v>
      </c>
      <c r="T2699" s="10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41817.898240740738</v>
      </c>
      <c r="T2700" s="10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8335</v>
      </c>
      <c r="R2701" t="s">
        <v>8336</v>
      </c>
      <c r="S2701" s="10">
        <f t="shared" si="170"/>
        <v>41859.896562499998</v>
      </c>
      <c r="T2701" s="10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41900.87467592593</v>
      </c>
      <c r="T2702" s="10">
        <f t="shared" si="171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42832.733032407406</v>
      </c>
      <c r="T2703" s="10">
        <f t="shared" si="171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42830.760150462964</v>
      </c>
      <c r="T2704" s="10">
        <f t="shared" si="171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42816.648495370369</v>
      </c>
      <c r="T2705" s="10">
        <f t="shared" si="171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42830.820763888885</v>
      </c>
      <c r="T2706" s="10">
        <f t="shared" si="171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42818.874513888892</v>
      </c>
      <c r="T2707" s="10">
        <f t="shared" si="171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41928.290972222225</v>
      </c>
      <c r="T2708" s="10">
        <f t="shared" si="171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41421.290972222225</v>
      </c>
      <c r="T2709" s="10">
        <f t="shared" si="171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42572.698217592595</v>
      </c>
      <c r="T2710" s="10">
        <f t="shared" si="171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42647.165972222225</v>
      </c>
      <c r="T2711" s="10">
        <f t="shared" si="171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41860.083333333336</v>
      </c>
      <c r="T2712" s="10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41810.917361111111</v>
      </c>
      <c r="T2713" s="10">
        <f t="shared" si="171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41468.75</v>
      </c>
      <c r="T2714" s="10">
        <f t="shared" si="171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42362.653749999998</v>
      </c>
      <c r="T2715" s="10">
        <f t="shared" si="171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42657.958333333328</v>
      </c>
      <c r="T2716" s="10">
        <f t="shared" si="171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42421.398472222223</v>
      </c>
      <c r="T2717" s="10">
        <f t="shared" si="171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42285.333252314813</v>
      </c>
      <c r="T2718" s="10">
        <f t="shared" si="171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41979.956585648149</v>
      </c>
      <c r="T2719" s="10">
        <f t="shared" si="171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42493.958333333328</v>
      </c>
      <c r="T2720" s="10">
        <f t="shared" si="171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42477.989513888882</v>
      </c>
      <c r="T2721" s="10">
        <f t="shared" si="171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42685.507557870369</v>
      </c>
      <c r="T2722" s="10">
        <f t="shared" si="171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41523.791666666664</v>
      </c>
      <c r="T2723" s="10">
        <f t="shared" si="171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42764.857094907406</v>
      </c>
      <c r="T2724" s="10">
        <f t="shared" si="171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42004.880648148144</v>
      </c>
      <c r="T2725" s="10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42231.32707175926</v>
      </c>
      <c r="T2726" s="10">
        <f t="shared" si="171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42795.744618055556</v>
      </c>
      <c r="T2727" s="10">
        <f t="shared" si="171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42482.579988425925</v>
      </c>
      <c r="T2728" s="10">
        <f t="shared" si="171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42223.676655092597</v>
      </c>
      <c r="T2729" s="10">
        <f t="shared" si="171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42368.59993055556</v>
      </c>
      <c r="T2730" s="10">
        <f t="shared" si="171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42125.240706018521</v>
      </c>
      <c r="T2731" s="10">
        <f t="shared" si="171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41386.541377314818</v>
      </c>
      <c r="T2732" s="10">
        <f t="shared" si="171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41930.166666666664</v>
      </c>
      <c r="T2733" s="10">
        <f t="shared" si="171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41422</v>
      </c>
      <c r="T2734" s="10">
        <f t="shared" si="171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42104.231180555551</v>
      </c>
      <c r="T2735" s="10">
        <f t="shared" si="171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42656.915972222225</v>
      </c>
      <c r="T2736" s="10">
        <f t="shared" si="171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41346.833333333336</v>
      </c>
      <c r="T2737" s="10">
        <f t="shared" si="171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41752.666354166664</v>
      </c>
      <c r="T2738" s="10">
        <f t="shared" si="171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41654.791666666664</v>
      </c>
      <c r="T2739" s="10">
        <f t="shared" si="171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42680.143564814818</v>
      </c>
      <c r="T2740" s="10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41764.887928240743</v>
      </c>
      <c r="T2741" s="10">
        <f t="shared" si="171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42074.99018518519</v>
      </c>
      <c r="T2742" s="10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41932.088194444441</v>
      </c>
      <c r="T2743" s="10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41044.719756944447</v>
      </c>
      <c r="T2744" s="10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8321</v>
      </c>
      <c r="R2745" t="s">
        <v>8357</v>
      </c>
      <c r="S2745" s="10">
        <f t="shared" si="170"/>
        <v>42662.328784722224</v>
      </c>
      <c r="T2745" s="10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40968.062476851854</v>
      </c>
      <c r="T2746" s="10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41104.988055555557</v>
      </c>
      <c r="T2747" s="10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41880.781377314815</v>
      </c>
      <c r="T2748" s="10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41076.131944444445</v>
      </c>
      <c r="T2749" s="10">
        <f t="shared" si="171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42615.7106712963</v>
      </c>
      <c r="T2750" s="10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42098.757372685184</v>
      </c>
      <c r="T2751" s="10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8321</v>
      </c>
      <c r="R2752" t="s">
        <v>8357</v>
      </c>
      <c r="S2752" s="10">
        <f t="shared" si="170"/>
        <v>41090.833333333336</v>
      </c>
      <c r="T2752" s="10">
        <f t="shared" si="171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8321</v>
      </c>
      <c r="R2753" t="s">
        <v>8357</v>
      </c>
      <c r="S2753" s="10">
        <f t="shared" si="170"/>
        <v>41807.887060185189</v>
      </c>
      <c r="T2753" s="10">
        <f t="shared" si="171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40895.765092592592</v>
      </c>
      <c r="T2754" s="10">
        <f t="shared" si="171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IFERROR((E2755/D2755),0)</f>
        <v>0.19</v>
      </c>
      <c r="P2755" s="6">
        <f t="shared" ref="P2755:P2818" si="173">IFERROR(E2755/L2755,0)</f>
        <v>47.5</v>
      </c>
      <c r="Q2755" t="s">
        <v>8321</v>
      </c>
      <c r="R2755" t="s">
        <v>8357</v>
      </c>
      <c r="S2755" s="10">
        <f t="shared" ref="S2755:S2818" si="174">(((I2755/60)/60)/24)+DATE(1970,1,1)</f>
        <v>41147.900729166664</v>
      </c>
      <c r="T2755" s="10">
        <f t="shared" ref="T2755:T2818" si="175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8321</v>
      </c>
      <c r="R2756" t="s">
        <v>8357</v>
      </c>
      <c r="S2756" s="10">
        <f t="shared" si="174"/>
        <v>41893.636006944449</v>
      </c>
      <c r="T2756" s="10">
        <f t="shared" si="175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42102.790821759263</v>
      </c>
      <c r="T2757" s="10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41650.90047453704</v>
      </c>
      <c r="T2758" s="10">
        <f t="shared" si="175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42588.65662037037</v>
      </c>
      <c r="T2759" s="10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42653.441932870366</v>
      </c>
      <c r="T2760" s="10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42567.36650462963</v>
      </c>
      <c r="T2761" s="10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8321</v>
      </c>
      <c r="R2762" t="s">
        <v>8357</v>
      </c>
      <c r="S2762" s="10">
        <f t="shared" si="174"/>
        <v>41445.461319444446</v>
      </c>
      <c r="T2762" s="10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41277.063576388886</v>
      </c>
      <c r="T2763" s="10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40986.995312500003</v>
      </c>
      <c r="T2764" s="10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41418.579675925925</v>
      </c>
      <c r="T2765" s="10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41059.791666666664</v>
      </c>
      <c r="T2766" s="10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8321</v>
      </c>
      <c r="R2767" t="s">
        <v>8357</v>
      </c>
      <c r="S2767" s="10">
        <f t="shared" si="174"/>
        <v>41210.579027777778</v>
      </c>
      <c r="T2767" s="10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40766.668032407404</v>
      </c>
      <c r="T2768" s="10">
        <f t="shared" si="175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42232.958912037036</v>
      </c>
      <c r="T2769" s="10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40997.573182870372</v>
      </c>
      <c r="T2770" s="10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41795.826273148145</v>
      </c>
      <c r="T2771" s="10">
        <f t="shared" si="175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41716.663541666669</v>
      </c>
      <c r="T2772" s="10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8321</v>
      </c>
      <c r="R2773" t="s">
        <v>8357</v>
      </c>
      <c r="S2773" s="10">
        <f t="shared" si="174"/>
        <v>41306.708333333336</v>
      </c>
      <c r="T2773" s="10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8321</v>
      </c>
      <c r="R2774" t="s">
        <v>8357</v>
      </c>
      <c r="S2774" s="10">
        <f t="shared" si="174"/>
        <v>41552.869143518517</v>
      </c>
      <c r="T2774" s="10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42484.86482638889</v>
      </c>
      <c r="T2775" s="10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41341.126481481479</v>
      </c>
      <c r="T2776" s="10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40893.013356481482</v>
      </c>
      <c r="T2777" s="10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42167.297175925924</v>
      </c>
      <c r="T2778" s="10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42202.669027777782</v>
      </c>
      <c r="T2779" s="10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41876.978078703702</v>
      </c>
      <c r="T2780" s="10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42330.627557870372</v>
      </c>
      <c r="T2781" s="10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8321</v>
      </c>
      <c r="R2782" t="s">
        <v>8357</v>
      </c>
      <c r="S2782" s="10">
        <f t="shared" si="174"/>
        <v>42804.447777777779</v>
      </c>
      <c r="T2782" s="10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42047.291666666672</v>
      </c>
      <c r="T2783" s="10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42052.207638888889</v>
      </c>
      <c r="T2784" s="10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42117.535254629634</v>
      </c>
      <c r="T2785" s="10">
        <f t="shared" si="175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41941.787534722222</v>
      </c>
      <c r="T2786" s="10">
        <f t="shared" si="175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42587.875</v>
      </c>
      <c r="T2787" s="10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41829.569212962961</v>
      </c>
      <c r="T2788" s="10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41838.198518518519</v>
      </c>
      <c r="T2789" s="10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42580.701886574068</v>
      </c>
      <c r="T2790" s="10">
        <f t="shared" si="175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42075.166666666672</v>
      </c>
      <c r="T2791" s="10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42046.938692129625</v>
      </c>
      <c r="T2792" s="10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42622.166666666672</v>
      </c>
      <c r="T2793" s="10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42228.231006944443</v>
      </c>
      <c r="T2794" s="10">
        <f t="shared" si="17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42206.419039351851</v>
      </c>
      <c r="T2795" s="10">
        <f t="shared" si="17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42432.791666666672</v>
      </c>
      <c r="T2796" s="10">
        <f t="shared" si="17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41796.958333333336</v>
      </c>
      <c r="T2797" s="10">
        <f t="shared" si="17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41825.528101851851</v>
      </c>
      <c r="T2798" s="10">
        <f t="shared" si="17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41828.94027777778</v>
      </c>
      <c r="T2799" s="10">
        <f t="shared" si="17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42216.666666666672</v>
      </c>
      <c r="T2800" s="10">
        <f t="shared" si="17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42538.666666666672</v>
      </c>
      <c r="T2801" s="10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42008.552847222221</v>
      </c>
      <c r="T2802" s="10">
        <f t="shared" si="17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41922.458333333336</v>
      </c>
      <c r="T2803" s="10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42222.64707175926</v>
      </c>
      <c r="T2804" s="10">
        <f t="shared" si="17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42201</v>
      </c>
      <c r="T2805" s="10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41911.453587962962</v>
      </c>
      <c r="T2806" s="10">
        <f t="shared" si="17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42238.505474537036</v>
      </c>
      <c r="T2807" s="10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42221.458333333328</v>
      </c>
      <c r="T2808" s="10">
        <f t="shared" si="17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42184.873124999998</v>
      </c>
      <c r="T2809" s="10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42238.84646990741</v>
      </c>
      <c r="T2810" s="10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42459.610416666663</v>
      </c>
      <c r="T2811" s="10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41791.165972222225</v>
      </c>
      <c r="T2812" s="10">
        <f t="shared" si="17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42058.496562500004</v>
      </c>
      <c r="T2813" s="10">
        <f t="shared" si="17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42100.166666666672</v>
      </c>
      <c r="T2814" s="10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42718.742604166662</v>
      </c>
      <c r="T2815" s="10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42133.399479166663</v>
      </c>
      <c r="T2816" s="10">
        <f t="shared" si="17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42589.776724537034</v>
      </c>
      <c r="T2817" s="10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42218.666666666672</v>
      </c>
      <c r="T2818" s="10">
        <f t="shared" si="175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IFERROR((E2819/D2819),0)</f>
        <v>1.3</v>
      </c>
      <c r="P2819" s="6">
        <f t="shared" ref="P2819:P2882" si="177">IFERROR(E2819/L2819,0)</f>
        <v>23.636363636363637</v>
      </c>
      <c r="Q2819" t="s">
        <v>8316</v>
      </c>
      <c r="R2819" t="s">
        <v>8317</v>
      </c>
      <c r="S2819" s="10">
        <f t="shared" ref="S2819:S2882" si="178">(((I2819/60)/60)/24)+DATE(1970,1,1)</f>
        <v>42063.634976851856</v>
      </c>
      <c r="T2819" s="10">
        <f t="shared" ref="T2819:T2882" si="179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42270.598217592589</v>
      </c>
      <c r="T2820" s="10">
        <f t="shared" si="17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42169.525567129633</v>
      </c>
      <c r="T2821" s="10">
        <f t="shared" si="17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42426</v>
      </c>
      <c r="T2822" s="10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41905.922858796301</v>
      </c>
      <c r="T2823" s="10">
        <f t="shared" si="17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42090.642268518524</v>
      </c>
      <c r="T2824" s="10">
        <f t="shared" si="17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42094.957638888889</v>
      </c>
      <c r="T2825" s="10">
        <f t="shared" si="17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42168.071527777778</v>
      </c>
      <c r="T2826" s="10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42342.792662037042</v>
      </c>
      <c r="T2827" s="10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42195.291666666672</v>
      </c>
      <c r="T2828" s="10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42524.6875</v>
      </c>
      <c r="T2829" s="10">
        <f t="shared" si="17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42279.958333333328</v>
      </c>
      <c r="T2830" s="10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42523.434236111112</v>
      </c>
      <c r="T2831" s="10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41771.165972222225</v>
      </c>
      <c r="T2832" s="10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42201.824884259258</v>
      </c>
      <c r="T2833" s="10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41966.916666666672</v>
      </c>
      <c r="T2834" s="10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42288.083333333328</v>
      </c>
      <c r="T2835" s="10">
        <f t="shared" si="17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42034.959837962961</v>
      </c>
      <c r="T2836" s="10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42343</v>
      </c>
      <c r="T2837" s="10">
        <f t="shared" si="17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42784.207638888889</v>
      </c>
      <c r="T2838" s="10">
        <f t="shared" si="17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42347.950046296297</v>
      </c>
      <c r="T2839" s="10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41864.916666666664</v>
      </c>
      <c r="T2840" s="10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41876.207638888889</v>
      </c>
      <c r="T2841" s="10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42081.708333333328</v>
      </c>
      <c r="T2842" s="10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42351.781215277777</v>
      </c>
      <c r="T2843" s="10">
        <f t="shared" si="17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8316</v>
      </c>
      <c r="R2844" t="s">
        <v>8317</v>
      </c>
      <c r="S2844" s="10">
        <f t="shared" si="178"/>
        <v>41811.458333333336</v>
      </c>
      <c r="T2844" s="10">
        <f t="shared" si="17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8316</v>
      </c>
      <c r="R2845" t="s">
        <v>8317</v>
      </c>
      <c r="S2845" s="10">
        <f t="shared" si="178"/>
        <v>42534.166666666672</v>
      </c>
      <c r="T2845" s="10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42739.546064814815</v>
      </c>
      <c r="T2846" s="10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42163.016585648147</v>
      </c>
      <c r="T2847" s="10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8316</v>
      </c>
      <c r="R2848" t="s">
        <v>8317</v>
      </c>
      <c r="S2848" s="10">
        <f t="shared" si="178"/>
        <v>42153.692060185189</v>
      </c>
      <c r="T2848" s="10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8316</v>
      </c>
      <c r="R2849" t="s">
        <v>8317</v>
      </c>
      <c r="S2849" s="10">
        <f t="shared" si="178"/>
        <v>42513.806307870371</v>
      </c>
      <c r="T2849" s="10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42153.648831018523</v>
      </c>
      <c r="T2850" s="10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42483.428240740745</v>
      </c>
      <c r="T2851" s="10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41888.007071759261</v>
      </c>
      <c r="T2852" s="10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8316</v>
      </c>
      <c r="R2853" t="s">
        <v>8317</v>
      </c>
      <c r="S2853" s="10">
        <f t="shared" si="178"/>
        <v>42398.970138888893</v>
      </c>
      <c r="T2853" s="10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41811.045173611114</v>
      </c>
      <c r="T2854" s="10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8316</v>
      </c>
      <c r="R2855" t="s">
        <v>8317</v>
      </c>
      <c r="S2855" s="10">
        <f t="shared" si="178"/>
        <v>41896.190937499996</v>
      </c>
      <c r="T2855" s="10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42131.71665509259</v>
      </c>
      <c r="T2856" s="10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42398.981944444444</v>
      </c>
      <c r="T2857" s="10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42224.898611111115</v>
      </c>
      <c r="T2858" s="10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42786.75</v>
      </c>
      <c r="T2859" s="10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8316</v>
      </c>
      <c r="R2860" t="s">
        <v>8317</v>
      </c>
      <c r="S2860" s="10">
        <f t="shared" si="178"/>
        <v>41978.477777777778</v>
      </c>
      <c r="T2860" s="10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42293.362314814818</v>
      </c>
      <c r="T2861" s="10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42540.800648148142</v>
      </c>
      <c r="T2862" s="10">
        <f t="shared" si="17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42271.590833333335</v>
      </c>
      <c r="T2863" s="10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41814.789687500001</v>
      </c>
      <c r="T2864" s="10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41891.675034722226</v>
      </c>
      <c r="T2865" s="10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42202.554166666669</v>
      </c>
      <c r="T2866" s="10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8316</v>
      </c>
      <c r="R2867" t="s">
        <v>8317</v>
      </c>
      <c r="S2867" s="10">
        <f t="shared" si="178"/>
        <v>42010.114108796297</v>
      </c>
      <c r="T2867" s="10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42657.916666666672</v>
      </c>
      <c r="T2868" s="10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42555.166666666672</v>
      </c>
      <c r="T2869" s="10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42648.827013888891</v>
      </c>
      <c r="T2870" s="10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42570.593530092592</v>
      </c>
      <c r="T2871" s="10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41776.189409722225</v>
      </c>
      <c r="T2872" s="10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41994.738576388889</v>
      </c>
      <c r="T2873" s="10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8316</v>
      </c>
      <c r="R2874" t="s">
        <v>8317</v>
      </c>
      <c r="S2874" s="10">
        <f t="shared" si="178"/>
        <v>42175.11618055556</v>
      </c>
      <c r="T2874" s="10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42032.817488425921</v>
      </c>
      <c r="T2875" s="10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42752.84474537037</v>
      </c>
      <c r="T2876" s="10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42495.128391203703</v>
      </c>
      <c r="T2877" s="10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8316</v>
      </c>
      <c r="R2878" t="s">
        <v>8317</v>
      </c>
      <c r="S2878" s="10">
        <f t="shared" si="178"/>
        <v>42201.743969907402</v>
      </c>
      <c r="T2878" s="10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42704.708333333328</v>
      </c>
      <c r="T2879" s="10">
        <f t="shared" si="17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42188.615682870368</v>
      </c>
      <c r="T2880" s="10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42389.725243055553</v>
      </c>
      <c r="T2881" s="10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42236.711805555555</v>
      </c>
      <c r="T2882" s="10">
        <f t="shared" si="17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IFERROR((E2883/D2883),0)</f>
        <v>0</v>
      </c>
      <c r="P2883" s="6">
        <f t="shared" ref="P2883:P2946" si="181">IFERROR(E2883/L2883,0)</f>
        <v>0</v>
      </c>
      <c r="Q2883" t="s">
        <v>8316</v>
      </c>
      <c r="R2883" t="s">
        <v>8317</v>
      </c>
      <c r="S2883" s="10">
        <f t="shared" ref="S2883:S2946" si="182">(((I2883/60)/60)/24)+DATE(1970,1,1)</f>
        <v>41976.639305555553</v>
      </c>
      <c r="T2883" s="10">
        <f t="shared" ref="T2883:T2946" si="183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42491.596273148149</v>
      </c>
      <c r="T2884" s="10">
        <f t="shared" si="18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42406.207638888889</v>
      </c>
      <c r="T2885" s="10">
        <f t="shared" si="18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41978.727256944447</v>
      </c>
      <c r="T2886" s="10">
        <f t="shared" si="18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42077.034733796296</v>
      </c>
      <c r="T2887" s="10">
        <f t="shared" si="18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42266.165972222225</v>
      </c>
      <c r="T2888" s="10">
        <f t="shared" si="18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42015.427361111113</v>
      </c>
      <c r="T2889" s="10">
        <f t="shared" si="18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8316</v>
      </c>
      <c r="R2890" t="s">
        <v>8317</v>
      </c>
      <c r="S2890" s="10">
        <f t="shared" si="182"/>
        <v>41930.207638888889</v>
      </c>
      <c r="T2890" s="10">
        <f t="shared" si="18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41880.863252314812</v>
      </c>
      <c r="T2891" s="10">
        <f t="shared" si="18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41860.125</v>
      </c>
      <c r="T2892" s="10">
        <f t="shared" si="18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42475.84175925926</v>
      </c>
      <c r="T2893" s="10">
        <f t="shared" si="18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41876.875</v>
      </c>
      <c r="T2894" s="10">
        <f t="shared" si="18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42013.083333333328</v>
      </c>
      <c r="T2895" s="10">
        <f t="shared" si="18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8316</v>
      </c>
      <c r="R2896" t="s">
        <v>8317</v>
      </c>
      <c r="S2896" s="10">
        <f t="shared" si="182"/>
        <v>42097.944618055553</v>
      </c>
      <c r="T2896" s="10">
        <f t="shared" si="18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41812.875</v>
      </c>
      <c r="T2897" s="10">
        <f t="shared" si="18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42716.25</v>
      </c>
      <c r="T2898" s="10">
        <f t="shared" si="18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42288.645196759258</v>
      </c>
      <c r="T2899" s="10">
        <f t="shared" si="18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42308.664965277778</v>
      </c>
      <c r="T2900" s="10">
        <f t="shared" si="18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8316</v>
      </c>
      <c r="R2901" t="s">
        <v>8317</v>
      </c>
      <c r="S2901" s="10">
        <f t="shared" si="182"/>
        <v>42575.078217592592</v>
      </c>
      <c r="T2901" s="10">
        <f t="shared" si="18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41860.234166666669</v>
      </c>
      <c r="T2902" s="10">
        <f t="shared" si="18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42042.904386574075</v>
      </c>
      <c r="T2903" s="10">
        <f t="shared" si="18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42240.439768518518</v>
      </c>
      <c r="T2904" s="10">
        <f t="shared" si="18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42256.166874999995</v>
      </c>
      <c r="T2905" s="10">
        <f t="shared" si="18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41952.5</v>
      </c>
      <c r="T2906" s="10">
        <f t="shared" si="18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42620.056863425925</v>
      </c>
      <c r="T2907" s="10">
        <f t="shared" si="18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42217.041666666672</v>
      </c>
      <c r="T2908" s="10">
        <f t="shared" si="18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42504.877743055549</v>
      </c>
      <c r="T2909" s="10">
        <f t="shared" si="18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42529.731701388882</v>
      </c>
      <c r="T2910" s="10">
        <f t="shared" si="18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41968.823611111111</v>
      </c>
      <c r="T2911" s="10">
        <f t="shared" si="18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42167.841284722221</v>
      </c>
      <c r="T2912" s="10">
        <f t="shared" si="18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42182.768819444449</v>
      </c>
      <c r="T2913" s="10">
        <f t="shared" si="18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42384.131643518514</v>
      </c>
      <c r="T2914" s="10">
        <f t="shared" si="18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41888.922905092593</v>
      </c>
      <c r="T2915" s="10">
        <f t="shared" si="18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42077.865671296298</v>
      </c>
      <c r="T2916" s="10">
        <f t="shared" si="18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42445.356365740736</v>
      </c>
      <c r="T2917" s="10">
        <f t="shared" si="18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41778.476724537039</v>
      </c>
      <c r="T2918" s="10">
        <f t="shared" si="18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42263.234340277777</v>
      </c>
      <c r="T2919" s="10">
        <f t="shared" si="18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42306.629710648151</v>
      </c>
      <c r="T2920" s="10">
        <f t="shared" si="18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41856.61954861111</v>
      </c>
      <c r="T2921" s="10">
        <f t="shared" si="18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42088.750810185185</v>
      </c>
      <c r="T2922" s="10">
        <f t="shared" si="18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41907.886620370373</v>
      </c>
      <c r="T2923" s="10">
        <f t="shared" si="18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42142.874155092592</v>
      </c>
      <c r="T2924" s="10">
        <f t="shared" si="18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42028.125</v>
      </c>
      <c r="T2925" s="10">
        <f t="shared" si="18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42133.165972222225</v>
      </c>
      <c r="T2926" s="10">
        <f t="shared" si="18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41893.584120370368</v>
      </c>
      <c r="T2927" s="10">
        <f t="shared" si="18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42058.765960648147</v>
      </c>
      <c r="T2928" s="10">
        <f t="shared" si="18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41835.208333333336</v>
      </c>
      <c r="T2929" s="10">
        <f t="shared" si="18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42433.998217592598</v>
      </c>
      <c r="T2930" s="10">
        <f t="shared" si="18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41784.564328703702</v>
      </c>
      <c r="T2931" s="10">
        <f t="shared" si="18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42131.584074074075</v>
      </c>
      <c r="T2932" s="10">
        <f t="shared" si="18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41897.255555555559</v>
      </c>
      <c r="T2933" s="10">
        <f t="shared" si="18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42056.458333333328</v>
      </c>
      <c r="T2934" s="10">
        <f t="shared" si="18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42525.956631944442</v>
      </c>
      <c r="T2935" s="10">
        <f t="shared" si="18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41805.636157407411</v>
      </c>
      <c r="T2936" s="10">
        <f t="shared" si="18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42611.708333333328</v>
      </c>
      <c r="T2937" s="10">
        <f t="shared" si="18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41925.207638888889</v>
      </c>
      <c r="T2938" s="10">
        <f t="shared" si="18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41833.457326388889</v>
      </c>
      <c r="T2939" s="10">
        <f t="shared" si="18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42034.703865740739</v>
      </c>
      <c r="T2940" s="10">
        <f t="shared" si="18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41879.041666666664</v>
      </c>
      <c r="T2941" s="10">
        <f t="shared" si="18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42022.773356481484</v>
      </c>
      <c r="T2942" s="10">
        <f t="shared" si="18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42064.960127314815</v>
      </c>
      <c r="T2943" s="10">
        <f t="shared" si="18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42354.845833333333</v>
      </c>
      <c r="T2944" s="10">
        <f t="shared" si="18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8316</v>
      </c>
      <c r="R2945" t="s">
        <v>8356</v>
      </c>
      <c r="S2945" s="10">
        <f t="shared" si="182"/>
        <v>42107.129398148143</v>
      </c>
      <c r="T2945" s="10">
        <f t="shared" si="18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42162.9143287037</v>
      </c>
      <c r="T2946" s="10">
        <f t="shared" si="183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IFERROR((E2947/D2947),0)</f>
        <v>0</v>
      </c>
      <c r="P2947" s="6">
        <f t="shared" ref="P2947:P3010" si="185">IFERROR(E2947/L2947,0)</f>
        <v>0</v>
      </c>
      <c r="Q2947" t="s">
        <v>8316</v>
      </c>
      <c r="R2947" t="s">
        <v>8356</v>
      </c>
      <c r="S2947" s="10">
        <f t="shared" ref="S2947:S3010" si="186">(((I2947/60)/60)/24)+DATE(1970,1,1)</f>
        <v>42148.139583333337</v>
      </c>
      <c r="T2947" s="10">
        <f t="shared" ref="T2947:T3010" si="187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42597.531157407408</v>
      </c>
      <c r="T2948" s="10">
        <f t="shared" si="18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42698.715972222228</v>
      </c>
      <c r="T2949" s="10">
        <f t="shared" si="18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42157.649224537032</v>
      </c>
      <c r="T2950" s="10">
        <f t="shared" si="18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42327.864780092597</v>
      </c>
      <c r="T2951" s="10">
        <f t="shared" si="18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8316</v>
      </c>
      <c r="R2952" t="s">
        <v>8356</v>
      </c>
      <c r="S2952" s="10">
        <f t="shared" si="186"/>
        <v>42392.36518518519</v>
      </c>
      <c r="T2952" s="10">
        <f t="shared" si="18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41917.802928240737</v>
      </c>
      <c r="T2953" s="10">
        <f t="shared" si="18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42660.166666666672</v>
      </c>
      <c r="T2954" s="10">
        <f t="shared" si="18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42285.791909722218</v>
      </c>
      <c r="T2955" s="10">
        <f t="shared" si="18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8316</v>
      </c>
      <c r="R2956" t="s">
        <v>8356</v>
      </c>
      <c r="S2956" s="10">
        <f t="shared" si="186"/>
        <v>42810.541701388895</v>
      </c>
      <c r="T2956" s="10">
        <f t="shared" si="18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42171.741307870368</v>
      </c>
      <c r="T2957" s="10">
        <f t="shared" si="18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42494.958912037036</v>
      </c>
      <c r="T2958" s="10">
        <f t="shared" si="18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42090.969583333332</v>
      </c>
      <c r="T2959" s="10">
        <f t="shared" si="18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8316</v>
      </c>
      <c r="R2960" t="s">
        <v>8356</v>
      </c>
      <c r="S2960" s="10">
        <f t="shared" si="186"/>
        <v>42498.73746527778</v>
      </c>
      <c r="T2960" s="10">
        <f t="shared" si="18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8316</v>
      </c>
      <c r="R2961" t="s">
        <v>8356</v>
      </c>
      <c r="S2961" s="10">
        <f t="shared" si="186"/>
        <v>42528.008391203708</v>
      </c>
      <c r="T2961" s="10">
        <f t="shared" si="18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8316</v>
      </c>
      <c r="R2962" t="s">
        <v>8356</v>
      </c>
      <c r="S2962" s="10">
        <f t="shared" si="186"/>
        <v>41893.757210648146</v>
      </c>
      <c r="T2962" s="10">
        <f t="shared" si="18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42089.166666666672</v>
      </c>
      <c r="T2963" s="10">
        <f t="shared" si="18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42064.290972222225</v>
      </c>
      <c r="T2964" s="10">
        <f t="shared" si="18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42187.470185185186</v>
      </c>
      <c r="T2965" s="10">
        <f t="shared" si="18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41857.897222222222</v>
      </c>
      <c r="T2966" s="10">
        <f t="shared" si="18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42192.729548611111</v>
      </c>
      <c r="T2967" s="10">
        <f t="shared" si="18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42263.738564814819</v>
      </c>
      <c r="T2968" s="10">
        <f t="shared" si="18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42072.156157407408</v>
      </c>
      <c r="T2969" s="10">
        <f t="shared" si="18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42599.165972222225</v>
      </c>
      <c r="T2970" s="10">
        <f t="shared" si="18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42127.952083333337</v>
      </c>
      <c r="T2971" s="10">
        <f t="shared" si="18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41838.669571759259</v>
      </c>
      <c r="T2972" s="10">
        <f t="shared" si="18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41882.658310185187</v>
      </c>
      <c r="T2973" s="10">
        <f t="shared" si="18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42709.041666666672</v>
      </c>
      <c r="T2974" s="10">
        <f t="shared" si="18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42370.166666666672</v>
      </c>
      <c r="T2975" s="10">
        <f t="shared" si="18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41908.065972222219</v>
      </c>
      <c r="T2976" s="10">
        <f t="shared" si="18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41970.125</v>
      </c>
      <c r="T2977" s="10">
        <f t="shared" si="18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42442.5</v>
      </c>
      <c r="T2978" s="10">
        <f t="shared" si="18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42086.093055555553</v>
      </c>
      <c r="T2979" s="10">
        <f t="shared" si="18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41932.249305555553</v>
      </c>
      <c r="T2980" s="10">
        <f t="shared" si="18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42010.25</v>
      </c>
      <c r="T2981" s="10">
        <f t="shared" si="18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42240.083333333328</v>
      </c>
      <c r="T2982" s="10">
        <f t="shared" si="18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42270.559675925921</v>
      </c>
      <c r="T2983" s="10">
        <f t="shared" si="18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42411.686840277776</v>
      </c>
      <c r="T2984" s="10">
        <f t="shared" si="187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41954.674027777779</v>
      </c>
      <c r="T2985" s="10">
        <f t="shared" si="187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42606.278715277775</v>
      </c>
      <c r="T2986" s="10">
        <f t="shared" si="187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42674.166666666672</v>
      </c>
      <c r="T2987" s="10">
        <f t="shared" si="187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42491.458402777775</v>
      </c>
      <c r="T2988" s="10">
        <f t="shared" si="187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42656</v>
      </c>
      <c r="T2989" s="10">
        <f t="shared" si="18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42541.362048611118</v>
      </c>
      <c r="T2990" s="10">
        <f t="shared" si="187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42359.207638888889</v>
      </c>
      <c r="T2991" s="10">
        <f t="shared" si="187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42376.57430555555</v>
      </c>
      <c r="T2992" s="10">
        <f t="shared" si="187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42762.837152777778</v>
      </c>
      <c r="T2993" s="10">
        <f t="shared" si="18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42652.767476851848</v>
      </c>
      <c r="T2994" s="10">
        <f t="shared" si="18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42420.838738425926</v>
      </c>
      <c r="T2995" s="10">
        <f t="shared" si="187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41915.478842592594</v>
      </c>
      <c r="T2996" s="10">
        <f t="shared" si="187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42754.665173611109</v>
      </c>
      <c r="T2997" s="10">
        <f t="shared" si="187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42150.912500000006</v>
      </c>
      <c r="T2998" s="10">
        <f t="shared" si="187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42793.207638888889</v>
      </c>
      <c r="T2999" s="10">
        <f t="shared" si="187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41806.184027777781</v>
      </c>
      <c r="T3000" s="10">
        <f t="shared" si="18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42795.083333333328</v>
      </c>
      <c r="T3001" s="10">
        <f t="shared" si="187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42766.75</v>
      </c>
      <c r="T3002" s="10">
        <f t="shared" si="187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42564.895625000005</v>
      </c>
      <c r="T3003" s="10">
        <f t="shared" si="187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41269.83625</v>
      </c>
      <c r="T3004" s="10">
        <f t="shared" si="18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42430.249305555553</v>
      </c>
      <c r="T3005" s="10">
        <f t="shared" si="187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41958.922731481478</v>
      </c>
      <c r="T3006" s="10">
        <f t="shared" si="187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41918.674826388888</v>
      </c>
      <c r="T3007" s="10">
        <f t="shared" si="187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41987.756840277783</v>
      </c>
      <c r="T3008" s="10">
        <f t="shared" si="187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42119.216238425928</v>
      </c>
      <c r="T3009" s="10">
        <f t="shared" si="18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42390.212025462963</v>
      </c>
      <c r="T3010" s="10">
        <f t="shared" si="187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IFERROR((E3011/D3011),0)</f>
        <v>1.19756</v>
      </c>
      <c r="P3011" s="6">
        <f t="shared" ref="P3011:P3074" si="189">IFERROR(E3011/L3011,0)</f>
        <v>233.8984375</v>
      </c>
      <c r="Q3011" t="s">
        <v>8316</v>
      </c>
      <c r="R3011" t="s">
        <v>8356</v>
      </c>
      <c r="S3011" s="10">
        <f t="shared" ref="S3011:S3074" si="190">(((I3011/60)/60)/24)+DATE(1970,1,1)</f>
        <v>41969.611574074079</v>
      </c>
      <c r="T3011" s="10">
        <f t="shared" ref="T3011:T3074" si="191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42056.832395833335</v>
      </c>
      <c r="T3012" s="10">
        <f t="shared" si="191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42361.957638888889</v>
      </c>
      <c r="T3013" s="10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42045.702893518523</v>
      </c>
      <c r="T3014" s="10">
        <f t="shared" si="191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42176.836215277777</v>
      </c>
      <c r="T3015" s="10">
        <f t="shared" si="191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41948.208333333336</v>
      </c>
      <c r="T3016" s="10">
        <f t="shared" si="191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41801.166666666664</v>
      </c>
      <c r="T3017" s="10">
        <f t="shared" si="191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41838.548055555555</v>
      </c>
      <c r="T3018" s="10">
        <f t="shared" si="191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41871.850034722222</v>
      </c>
      <c r="T3019" s="10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42205.916666666672</v>
      </c>
      <c r="T3020" s="10">
        <f t="shared" si="191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41786.125</v>
      </c>
      <c r="T3021" s="10">
        <f t="shared" si="191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42230.846446759257</v>
      </c>
      <c r="T3022" s="10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42696.249305555553</v>
      </c>
      <c r="T3023" s="10">
        <f t="shared" si="191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42609.95380787037</v>
      </c>
      <c r="T3024" s="10">
        <f t="shared" si="191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42166.675763888896</v>
      </c>
      <c r="T3025" s="10">
        <f t="shared" si="191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41188.993923611109</v>
      </c>
      <c r="T3026" s="10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41789.666666666664</v>
      </c>
      <c r="T3027" s="10">
        <f t="shared" si="191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42797.459398148145</v>
      </c>
      <c r="T3028" s="10">
        <f t="shared" si="191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42083.662627314814</v>
      </c>
      <c r="T3029" s="10">
        <f t="shared" si="191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42597.264178240745</v>
      </c>
      <c r="T3030" s="10">
        <f t="shared" si="191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41961.190972222219</v>
      </c>
      <c r="T3031" s="10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42263.747349537036</v>
      </c>
      <c r="T3032" s="10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42657.882488425923</v>
      </c>
      <c r="T3033" s="10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42258.044664351852</v>
      </c>
      <c r="T3034" s="10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42600.110243055555</v>
      </c>
      <c r="T3035" s="10">
        <f t="shared" si="191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42675.165972222225</v>
      </c>
      <c r="T3036" s="10">
        <f t="shared" si="191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41398.560289351852</v>
      </c>
      <c r="T3037" s="10">
        <f t="shared" si="191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41502.499305555553</v>
      </c>
      <c r="T3038" s="10">
        <f t="shared" si="191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40453.207638888889</v>
      </c>
      <c r="T3039" s="10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42433.252280092594</v>
      </c>
      <c r="T3040" s="10">
        <f t="shared" si="191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41637.332638888889</v>
      </c>
      <c r="T3041" s="10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42181.958333333328</v>
      </c>
      <c r="T3042" s="10">
        <f t="shared" si="191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42389.868611111116</v>
      </c>
      <c r="T3043" s="10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42283.688043981485</v>
      </c>
      <c r="T3044" s="10">
        <f t="shared" si="191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42110.118055555555</v>
      </c>
      <c r="T3045" s="10">
        <f t="shared" si="191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42402.7268287037</v>
      </c>
      <c r="T3046" s="10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41873.155729166669</v>
      </c>
      <c r="T3047" s="10">
        <f t="shared" si="191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41892.202777777777</v>
      </c>
      <c r="T3048" s="10">
        <f t="shared" si="191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42487.552777777775</v>
      </c>
      <c r="T3049" s="10">
        <f t="shared" si="191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42004.890277777777</v>
      </c>
      <c r="T3050" s="10">
        <f t="shared" si="191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42169.014525462961</v>
      </c>
      <c r="T3051" s="10">
        <f t="shared" si="191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42495.16851851852</v>
      </c>
      <c r="T3052" s="10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42774.416030092587</v>
      </c>
      <c r="T3053" s="10">
        <f t="shared" si="191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42152.665972222225</v>
      </c>
      <c r="T3054" s="10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41914.165972222225</v>
      </c>
      <c r="T3055" s="10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8316</v>
      </c>
      <c r="R3056" t="s">
        <v>8356</v>
      </c>
      <c r="S3056" s="10">
        <f t="shared" si="190"/>
        <v>42065.044444444444</v>
      </c>
      <c r="T3056" s="10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42013.95821759259</v>
      </c>
      <c r="T3057" s="10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8316</v>
      </c>
      <c r="R3058" t="s">
        <v>8356</v>
      </c>
      <c r="S3058" s="10">
        <f t="shared" si="190"/>
        <v>41911.636388888888</v>
      </c>
      <c r="T3058" s="10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8316</v>
      </c>
      <c r="R3059" t="s">
        <v>8356</v>
      </c>
      <c r="S3059" s="10">
        <f t="shared" si="190"/>
        <v>42463.608923611115</v>
      </c>
      <c r="T3059" s="10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42510.374305555553</v>
      </c>
      <c r="T3060" s="10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41859.935717592591</v>
      </c>
      <c r="T3061" s="10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42275.274699074071</v>
      </c>
      <c r="T3062" s="10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8316</v>
      </c>
      <c r="R3063" t="s">
        <v>8356</v>
      </c>
      <c r="S3063" s="10">
        <f t="shared" si="190"/>
        <v>41864.784120370372</v>
      </c>
      <c r="T3063" s="10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42277.75</v>
      </c>
      <c r="T3064" s="10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42665.922893518517</v>
      </c>
      <c r="T3065" s="10">
        <f t="shared" si="191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42330.290972222225</v>
      </c>
      <c r="T3066" s="10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41850.055231481485</v>
      </c>
      <c r="T3067" s="10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42561.228437500002</v>
      </c>
      <c r="T3068" s="10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42256.938414351855</v>
      </c>
      <c r="T3069" s="10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42293.691574074073</v>
      </c>
      <c r="T3070" s="10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41987.833726851852</v>
      </c>
      <c r="T3071" s="10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42711.733437499999</v>
      </c>
      <c r="T3072" s="10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42115.249305555553</v>
      </c>
      <c r="T3073" s="10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42673.073611111111</v>
      </c>
      <c r="T3074" s="10">
        <f t="shared" si="191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IFERROR((E3075/D3075),0)</f>
        <v>2.3035714285714285E-4</v>
      </c>
      <c r="P3075" s="6">
        <f t="shared" ref="P3075:P3138" si="193">IFERROR(E3075/L3075,0)</f>
        <v>92.142857142857139</v>
      </c>
      <c r="Q3075" t="s">
        <v>8316</v>
      </c>
      <c r="R3075" t="s">
        <v>8356</v>
      </c>
      <c r="S3075" s="10">
        <f t="shared" ref="S3075:S3138" si="194">(((I3075/60)/60)/24)+DATE(1970,1,1)</f>
        <v>42169.804861111115</v>
      </c>
      <c r="T3075" s="10">
        <f t="shared" ref="T3075:T3138" si="195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42439.571284722217</v>
      </c>
      <c r="T3076" s="10">
        <f t="shared" si="195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42601.102314814809</v>
      </c>
      <c r="T3077" s="10">
        <f t="shared" si="195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42286.651886574073</v>
      </c>
      <c r="T3078" s="10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42796.956921296296</v>
      </c>
      <c r="T3079" s="10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42061.138831018514</v>
      </c>
      <c r="T3080" s="10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42085.671701388885</v>
      </c>
      <c r="T3081" s="10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42000.0699537037</v>
      </c>
      <c r="T3082" s="10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42267.181608796294</v>
      </c>
      <c r="T3083" s="10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8316</v>
      </c>
      <c r="R3084" t="s">
        <v>8356</v>
      </c>
      <c r="S3084" s="10">
        <f t="shared" si="194"/>
        <v>42323.96465277778</v>
      </c>
      <c r="T3084" s="10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41883.208333333336</v>
      </c>
      <c r="T3085" s="10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42129.783333333333</v>
      </c>
      <c r="T3086" s="10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42276.883784722217</v>
      </c>
      <c r="T3087" s="10">
        <f t="shared" si="195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42233.67082175926</v>
      </c>
      <c r="T3088" s="10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42725.192013888889</v>
      </c>
      <c r="T3089" s="10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42012.570138888885</v>
      </c>
      <c r="T3090" s="10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42560.082638888889</v>
      </c>
      <c r="T3091" s="10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42125.777141203704</v>
      </c>
      <c r="T3092" s="10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42596.948414351849</v>
      </c>
      <c r="T3093" s="10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42292.916666666672</v>
      </c>
      <c r="T3094" s="10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41791.165972222225</v>
      </c>
      <c r="T3095" s="10">
        <f t="shared" si="195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42267.795787037037</v>
      </c>
      <c r="T3096" s="10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42583.025231481486</v>
      </c>
      <c r="T3097" s="10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42144.825532407413</v>
      </c>
      <c r="T3098" s="10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42650.583333333328</v>
      </c>
      <c r="T3099" s="10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42408.01180555555</v>
      </c>
      <c r="T3100" s="10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42412.189710648148</v>
      </c>
      <c r="T3101" s="10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41932.622395833336</v>
      </c>
      <c r="T3102" s="10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42201.330555555556</v>
      </c>
      <c r="T3103" s="10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42605.340486111112</v>
      </c>
      <c r="T3104" s="10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42167.156319444446</v>
      </c>
      <c r="T3105" s="10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42038.083333333328</v>
      </c>
      <c r="T3106" s="10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41931.208333333336</v>
      </c>
      <c r="T3107" s="10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42263.916666666672</v>
      </c>
      <c r="T3108" s="10">
        <f t="shared" si="195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42135.814247685179</v>
      </c>
      <c r="T3109" s="10">
        <f t="shared" si="195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42122.638819444444</v>
      </c>
      <c r="T3110" s="10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41879.125115740739</v>
      </c>
      <c r="T3111" s="10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42785.031469907408</v>
      </c>
      <c r="T3112" s="10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41916.595138888886</v>
      </c>
      <c r="T3113" s="10">
        <f t="shared" si="1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42675.121921296297</v>
      </c>
      <c r="T3114" s="10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42111.731273148151</v>
      </c>
      <c r="T3115" s="10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8316</v>
      </c>
      <c r="R3116" t="s">
        <v>8356</v>
      </c>
      <c r="S3116" s="10">
        <f t="shared" si="194"/>
        <v>41903.632523148146</v>
      </c>
      <c r="T3116" s="10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42526.447071759263</v>
      </c>
      <c r="T3117" s="10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42095.515335648146</v>
      </c>
      <c r="T3118" s="10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42517.55</v>
      </c>
      <c r="T3119" s="10">
        <f t="shared" si="1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42553.649571759262</v>
      </c>
      <c r="T3120" s="10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42090.003842592589</v>
      </c>
      <c r="T3121" s="10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42495.900416666671</v>
      </c>
      <c r="T3122" s="10">
        <f t="shared" si="195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41908.679803240739</v>
      </c>
      <c r="T3123" s="10">
        <f t="shared" si="1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42683.973750000005</v>
      </c>
      <c r="T3124" s="10">
        <f t="shared" si="1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42560.993032407408</v>
      </c>
      <c r="T3125" s="10">
        <f t="shared" si="1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42037.780104166668</v>
      </c>
      <c r="T3126" s="10">
        <f t="shared" si="1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8316</v>
      </c>
      <c r="R3127" t="s">
        <v>8356</v>
      </c>
      <c r="S3127" s="10">
        <f t="shared" si="194"/>
        <v>42376.20685185185</v>
      </c>
      <c r="T3127" s="10">
        <f t="shared" si="1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42456.976412037038</v>
      </c>
      <c r="T3128" s="10">
        <f t="shared" si="195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8316</v>
      </c>
      <c r="R3129" t="s">
        <v>8356</v>
      </c>
      <c r="S3129" s="10">
        <f t="shared" si="194"/>
        <v>42064.856817129628</v>
      </c>
      <c r="T3129" s="10">
        <f t="shared" si="1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42810.784039351856</v>
      </c>
      <c r="T3130" s="10">
        <f t="shared" si="1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42843.801145833335</v>
      </c>
      <c r="T3131" s="10">
        <f t="shared" si="1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42839.207638888889</v>
      </c>
      <c r="T3132" s="10">
        <f t="shared" si="1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42833.537557870368</v>
      </c>
      <c r="T3133" s="10">
        <f t="shared" si="1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42846.308564814812</v>
      </c>
      <c r="T3134" s="10">
        <f t="shared" si="1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42818.523541666669</v>
      </c>
      <c r="T3135" s="10">
        <f t="shared" si="1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42821.678460648152</v>
      </c>
      <c r="T3136" s="10">
        <f t="shared" si="195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42829.151863425926</v>
      </c>
      <c r="T3137" s="10">
        <f t="shared" si="1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42825.957638888889</v>
      </c>
      <c r="T3138" s="10">
        <f t="shared" si="195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IFERROR((E3139/D3139),0)</f>
        <v>3.3333333333333333E-2</v>
      </c>
      <c r="P3139" s="6">
        <f t="shared" ref="P3139:P3202" si="197">IFERROR(E3139/L3139,0)</f>
        <v>50</v>
      </c>
      <c r="Q3139" t="s">
        <v>8316</v>
      </c>
      <c r="R3139" t="s">
        <v>8317</v>
      </c>
      <c r="S3139" s="10">
        <f t="shared" ref="S3139:S3202" si="198">(((I3139/60)/60)/24)+DATE(1970,1,1)</f>
        <v>42858.8</v>
      </c>
      <c r="T3139" s="10">
        <f t="shared" ref="T3139:T3202" si="199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8316</v>
      </c>
      <c r="R3140" t="s">
        <v>8317</v>
      </c>
      <c r="S3140" s="10">
        <f t="shared" si="198"/>
        <v>42828.645914351851</v>
      </c>
      <c r="T3140" s="10">
        <f t="shared" si="1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42819.189583333333</v>
      </c>
      <c r="T3141" s="10">
        <f t="shared" si="1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42832.677118055552</v>
      </c>
      <c r="T3142" s="10">
        <f t="shared" si="1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42841.833333333328</v>
      </c>
      <c r="T3143" s="10">
        <f t="shared" si="1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42813.471516203703</v>
      </c>
      <c r="T3144" s="10">
        <f t="shared" si="1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8316</v>
      </c>
      <c r="R3145" t="s">
        <v>8317</v>
      </c>
      <c r="S3145" s="10">
        <f t="shared" si="198"/>
        <v>42834.358287037037</v>
      </c>
      <c r="T3145" s="10">
        <f t="shared" si="1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42813.25</v>
      </c>
      <c r="T3146" s="10">
        <f t="shared" si="1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8316</v>
      </c>
      <c r="R3147" t="s">
        <v>8317</v>
      </c>
      <c r="S3147" s="10">
        <f t="shared" si="198"/>
        <v>42821.999236111107</v>
      </c>
      <c r="T3147" s="10">
        <f t="shared" si="1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42841.640810185185</v>
      </c>
      <c r="T3148" s="10">
        <f t="shared" si="1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41950.011053240742</v>
      </c>
      <c r="T3149" s="10">
        <f t="shared" si="199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41913.166666666664</v>
      </c>
      <c r="T3150" s="10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41250.083333333336</v>
      </c>
      <c r="T3151" s="10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40568.166666666664</v>
      </c>
      <c r="T3152" s="10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41892.83997685185</v>
      </c>
      <c r="T3153" s="10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41580.867673611108</v>
      </c>
      <c r="T3154" s="10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40664.207638888889</v>
      </c>
      <c r="T3155" s="10">
        <f t="shared" si="1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41000.834004629629</v>
      </c>
      <c r="T3156" s="10">
        <f t="shared" si="1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41263.499131944445</v>
      </c>
      <c r="T3157" s="10">
        <f t="shared" si="1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41061.953055555554</v>
      </c>
      <c r="T3158" s="10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41839.208333333336</v>
      </c>
      <c r="T3159" s="10">
        <f t="shared" si="1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41477.839722222219</v>
      </c>
      <c r="T3160" s="10">
        <f t="shared" si="199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40926.958333333336</v>
      </c>
      <c r="T3161" s="10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41864.207638888889</v>
      </c>
      <c r="T3162" s="10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41927.536134259259</v>
      </c>
      <c r="T3163" s="10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41827.083333333336</v>
      </c>
      <c r="T3164" s="10">
        <f t="shared" si="1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41805.753761574073</v>
      </c>
      <c r="T3165" s="10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41799.80572916667</v>
      </c>
      <c r="T3166" s="10">
        <f t="shared" si="199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40666.165972222225</v>
      </c>
      <c r="T3167" s="10">
        <f t="shared" si="1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41969.332638888889</v>
      </c>
      <c r="T3168" s="10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41853.175706018519</v>
      </c>
      <c r="T3169" s="10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41803.916666666664</v>
      </c>
      <c r="T3170" s="10">
        <f t="shared" si="1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41621.207638888889</v>
      </c>
      <c r="T3171" s="10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41822.166666666664</v>
      </c>
      <c r="T3172" s="10">
        <f t="shared" si="1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42496.608310185184</v>
      </c>
      <c r="T3173" s="10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40953.729953703703</v>
      </c>
      <c r="T3174" s="10">
        <f t="shared" si="1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41908.878379629627</v>
      </c>
      <c r="T3175" s="10">
        <f t="shared" si="199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41876.864675925928</v>
      </c>
      <c r="T3176" s="10">
        <f t="shared" si="1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40591.886886574073</v>
      </c>
      <c r="T3177" s="10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41504.625</v>
      </c>
      <c r="T3178" s="10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41811.666770833333</v>
      </c>
      <c r="T3179" s="10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41836.605034722219</v>
      </c>
      <c r="T3180" s="10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41400.702210648145</v>
      </c>
      <c r="T3181" s="10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41810.412604166668</v>
      </c>
      <c r="T3182" s="10">
        <f t="shared" si="1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41805.666666666664</v>
      </c>
      <c r="T3183" s="10">
        <f t="shared" si="1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40939.708333333336</v>
      </c>
      <c r="T3184" s="10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41509.79478009259</v>
      </c>
      <c r="T3185" s="10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41821.993414351848</v>
      </c>
      <c r="T3186" s="10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41836.977326388893</v>
      </c>
      <c r="T3187" s="10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41898.875</v>
      </c>
      <c r="T3188" s="10">
        <f t="shared" si="1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41855.666354166664</v>
      </c>
      <c r="T3189" s="10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42165.415532407409</v>
      </c>
      <c r="T3190" s="10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42148.346435185187</v>
      </c>
      <c r="T3191" s="10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8316</v>
      </c>
      <c r="R3192" t="s">
        <v>8358</v>
      </c>
      <c r="S3192" s="10">
        <f t="shared" si="198"/>
        <v>42713.192997685182</v>
      </c>
      <c r="T3192" s="10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42598.755428240736</v>
      </c>
      <c r="T3193" s="10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42063.916666666672</v>
      </c>
      <c r="T3194" s="10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42055.968240740738</v>
      </c>
      <c r="T3195" s="10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8316</v>
      </c>
      <c r="R3196" t="s">
        <v>8358</v>
      </c>
      <c r="S3196" s="10">
        <f t="shared" si="198"/>
        <v>42212.062476851846</v>
      </c>
      <c r="T3196" s="10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42047.594236111108</v>
      </c>
      <c r="T3197" s="10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42217.583333333328</v>
      </c>
      <c r="T3198" s="10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42039.493263888886</v>
      </c>
      <c r="T3199" s="10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42051.424502314811</v>
      </c>
      <c r="T3200" s="10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41888.875</v>
      </c>
      <c r="T3201" s="10">
        <f t="shared" si="1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42490.231944444444</v>
      </c>
      <c r="T3202" s="10">
        <f t="shared" si="1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IFERROR((E3203/D3203),0)</f>
        <v>1.2500000000000001E-2</v>
      </c>
      <c r="P3203" s="6">
        <f t="shared" ref="P3203:P3266" si="201">IFERROR(E3203/L3203,0)</f>
        <v>12.5</v>
      </c>
      <c r="Q3203" t="s">
        <v>8316</v>
      </c>
      <c r="R3203" t="s">
        <v>8358</v>
      </c>
      <c r="S3203" s="10">
        <f t="shared" ref="S3203:S3266" si="202">(((I3203/60)/60)/24)+DATE(1970,1,1)</f>
        <v>41882.767094907409</v>
      </c>
      <c r="T3203" s="10">
        <f t="shared" ref="T3203:T3266" si="203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42352.249305555553</v>
      </c>
      <c r="T3204" s="10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42272.988680555558</v>
      </c>
      <c r="T3205" s="10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8316</v>
      </c>
      <c r="R3206" t="s">
        <v>8358</v>
      </c>
      <c r="S3206" s="10">
        <f t="shared" si="202"/>
        <v>42202.676388888889</v>
      </c>
      <c r="T3206" s="10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42125.374675925923</v>
      </c>
      <c r="T3207" s="10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8316</v>
      </c>
      <c r="R3208" t="s">
        <v>8358</v>
      </c>
      <c r="S3208" s="10">
        <f t="shared" si="202"/>
        <v>42266.276053240741</v>
      </c>
      <c r="T3208" s="10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42117.236192129625</v>
      </c>
      <c r="T3209" s="10">
        <f t="shared" si="2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41848.605057870373</v>
      </c>
      <c r="T3210" s="10">
        <f t="shared" si="2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41810.958333333336</v>
      </c>
      <c r="T3211" s="10">
        <f t="shared" si="2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41061.165972222225</v>
      </c>
      <c r="T3212" s="10">
        <f t="shared" si="2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41866.083333333336</v>
      </c>
      <c r="T3213" s="10">
        <f t="shared" si="2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41859.795729166668</v>
      </c>
      <c r="T3214" s="10">
        <f t="shared" si="2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42211.763414351852</v>
      </c>
      <c r="T3215" s="10">
        <f t="shared" si="2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42374.996527777781</v>
      </c>
      <c r="T3216" s="10">
        <f t="shared" si="2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42257.165972222225</v>
      </c>
      <c r="T3217" s="10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42196.604166666672</v>
      </c>
      <c r="T3218" s="10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42678.546111111107</v>
      </c>
      <c r="T3219" s="10">
        <f t="shared" si="2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42004</v>
      </c>
      <c r="T3220" s="10">
        <f t="shared" si="2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42085.941516203704</v>
      </c>
      <c r="T3221" s="10">
        <f t="shared" si="2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42806.875</v>
      </c>
      <c r="T3222" s="10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42190.696793981479</v>
      </c>
      <c r="T3223" s="10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42301.895138888889</v>
      </c>
      <c r="T3224" s="10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42236.835370370376</v>
      </c>
      <c r="T3225" s="10">
        <f t="shared" si="2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42745.208333333328</v>
      </c>
      <c r="T3226" s="10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42524.875</v>
      </c>
      <c r="T3227" s="10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42307.583472222221</v>
      </c>
      <c r="T3228" s="10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42752.882361111115</v>
      </c>
      <c r="T3229" s="10">
        <f t="shared" si="2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42355.207638888889</v>
      </c>
      <c r="T3230" s="10">
        <f t="shared" si="2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41963.333310185189</v>
      </c>
      <c r="T3231" s="10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41913.165972222225</v>
      </c>
      <c r="T3232" s="10">
        <f t="shared" si="2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42476.943831018521</v>
      </c>
      <c r="T3233" s="10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42494.165972222225</v>
      </c>
      <c r="T3234" s="10">
        <f t="shared" si="2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42796.805034722223</v>
      </c>
      <c r="T3235" s="10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42767.979861111111</v>
      </c>
      <c r="T3236" s="10">
        <f t="shared" si="2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42552.347812499997</v>
      </c>
      <c r="T3237" s="10">
        <f t="shared" si="2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42732.917048611111</v>
      </c>
      <c r="T3238" s="10">
        <f t="shared" si="2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42276.165972222225</v>
      </c>
      <c r="T3239" s="10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42186.510393518518</v>
      </c>
      <c r="T3240" s="10">
        <f t="shared" si="2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42302.999305555553</v>
      </c>
      <c r="T3241" s="10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42782.958333333328</v>
      </c>
      <c r="T3242" s="10">
        <f t="shared" si="2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41926.290972222225</v>
      </c>
      <c r="T3243" s="10">
        <f t="shared" si="2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41901.755694444444</v>
      </c>
      <c r="T3244" s="10">
        <f t="shared" si="2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42286</v>
      </c>
      <c r="T3245" s="10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42705.735902777778</v>
      </c>
      <c r="T3246" s="10">
        <f t="shared" si="2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42167.083333333328</v>
      </c>
      <c r="T3247" s="10">
        <f t="shared" si="2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42259.165972222225</v>
      </c>
      <c r="T3248" s="10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42197.434166666666</v>
      </c>
      <c r="T3249" s="10">
        <f t="shared" si="2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42098.846724537041</v>
      </c>
      <c r="T3250" s="10">
        <f t="shared" si="2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42175.746689814812</v>
      </c>
      <c r="T3251" s="10">
        <f t="shared" si="2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41948.783842592595</v>
      </c>
      <c r="T3252" s="10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42176.731087962966</v>
      </c>
      <c r="T3253" s="10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42620.472685185188</v>
      </c>
      <c r="T3254" s="10">
        <f t="shared" si="2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42621.15625</v>
      </c>
      <c r="T3255" s="10">
        <f t="shared" si="2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42089.044085648144</v>
      </c>
      <c r="T3256" s="10">
        <f t="shared" si="2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41919.768229166664</v>
      </c>
      <c r="T3257" s="10">
        <f t="shared" si="2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42166.165972222225</v>
      </c>
      <c r="T3258" s="10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42788.559629629628</v>
      </c>
      <c r="T3259" s="10">
        <f t="shared" si="2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42012.887280092589</v>
      </c>
      <c r="T3260" s="10">
        <f t="shared" si="2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42644.165972222225</v>
      </c>
      <c r="T3261" s="10">
        <f t="shared" si="2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42338.714328703703</v>
      </c>
      <c r="T3262" s="10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42201.725416666668</v>
      </c>
      <c r="T3263" s="10">
        <f t="shared" si="2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41995.166666666672</v>
      </c>
      <c r="T3264" s="10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42307.875</v>
      </c>
      <c r="T3265" s="10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42032.916666666672</v>
      </c>
      <c r="T3266" s="10">
        <f t="shared" si="203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IFERROR((E3267/D3267),0)</f>
        <v>1.64</v>
      </c>
      <c r="P3267" s="6">
        <f t="shared" ref="P3267:P3330" si="205">IFERROR(E3267/L3267,0)</f>
        <v>70.285714285714292</v>
      </c>
      <c r="Q3267" t="s">
        <v>8316</v>
      </c>
      <c r="R3267" t="s">
        <v>8317</v>
      </c>
      <c r="S3267" s="10">
        <f t="shared" ref="S3267:S3330" si="206">(((I3267/60)/60)/24)+DATE(1970,1,1)</f>
        <v>42341.708333333328</v>
      </c>
      <c r="T3267" s="10">
        <f t="shared" ref="T3267:T3330" si="207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42167.875</v>
      </c>
      <c r="T3268" s="10">
        <f t="shared" si="207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42202.757638888885</v>
      </c>
      <c r="T3269" s="10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42606.90425925926</v>
      </c>
      <c r="T3270" s="10">
        <f t="shared" si="2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42171.458333333328</v>
      </c>
      <c r="T3271" s="10">
        <f t="shared" si="207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42197.533159722225</v>
      </c>
      <c r="T3272" s="10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41945.478877314818</v>
      </c>
      <c r="T3273" s="10">
        <f t="shared" si="2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42314.541770833333</v>
      </c>
      <c r="T3274" s="10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42627.791666666672</v>
      </c>
      <c r="T3275" s="10">
        <f t="shared" si="2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42444.875</v>
      </c>
      <c r="T3276" s="10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42044.1875</v>
      </c>
      <c r="T3277" s="10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42461.165972222225</v>
      </c>
      <c r="T3278" s="10">
        <f t="shared" si="2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41961.724606481483</v>
      </c>
      <c r="T3279" s="10">
        <f t="shared" si="207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42154.848414351851</v>
      </c>
      <c r="T3280" s="10">
        <f t="shared" si="2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42461.06086805556</v>
      </c>
      <c r="T3281" s="10">
        <f t="shared" si="207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42156.208333333328</v>
      </c>
      <c r="T3282" s="10">
        <f t="shared" si="2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42249.019733796296</v>
      </c>
      <c r="T3283" s="10">
        <f t="shared" si="2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42489.19430555556</v>
      </c>
      <c r="T3284" s="10">
        <f t="shared" si="2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42410.875</v>
      </c>
      <c r="T3285" s="10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42398.249305555553</v>
      </c>
      <c r="T3286" s="10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42794.208333333328</v>
      </c>
      <c r="T3287" s="10">
        <f t="shared" si="2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42597.840069444443</v>
      </c>
      <c r="T3288" s="10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42336.750324074077</v>
      </c>
      <c r="T3289" s="10">
        <f t="shared" si="2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42541.958333333328</v>
      </c>
      <c r="T3290" s="10">
        <f t="shared" si="2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42786.368078703701</v>
      </c>
      <c r="T3291" s="10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42805.51494212963</v>
      </c>
      <c r="T3292" s="10">
        <f t="shared" si="2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42264.165972222225</v>
      </c>
      <c r="T3293" s="10">
        <f t="shared" si="2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42342.811898148153</v>
      </c>
      <c r="T3294" s="10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42798.425370370373</v>
      </c>
      <c r="T3295" s="10">
        <f t="shared" si="2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42171.541134259256</v>
      </c>
      <c r="T3296" s="10">
        <f t="shared" si="2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42639.442465277782</v>
      </c>
      <c r="T3297" s="10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42330.916666666672</v>
      </c>
      <c r="T3298" s="10">
        <f t="shared" si="2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42212.957638888889</v>
      </c>
      <c r="T3299" s="10">
        <f t="shared" si="2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42260</v>
      </c>
      <c r="T3300" s="10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42291.917395833334</v>
      </c>
      <c r="T3301" s="10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42123.743773148148</v>
      </c>
      <c r="T3302" s="10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42583.290972222225</v>
      </c>
      <c r="T3303" s="10">
        <f t="shared" si="207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42711.35157407407</v>
      </c>
      <c r="T3304" s="10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42091.609768518523</v>
      </c>
      <c r="T3305" s="10">
        <f t="shared" si="207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42726.624444444446</v>
      </c>
      <c r="T3306" s="10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42216.855879629627</v>
      </c>
      <c r="T3307" s="10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42531.125</v>
      </c>
      <c r="T3308" s="10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42505.057164351849</v>
      </c>
      <c r="T3309" s="10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42473.876909722225</v>
      </c>
      <c r="T3310" s="10">
        <f t="shared" si="207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42659.650208333333</v>
      </c>
      <c r="T3311" s="10">
        <f t="shared" si="207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42283.928530092591</v>
      </c>
      <c r="T3312" s="10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42294.29178240741</v>
      </c>
      <c r="T3313" s="10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42685.916666666672</v>
      </c>
      <c r="T3314" s="10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42396.041666666672</v>
      </c>
      <c r="T3315" s="10">
        <f t="shared" si="207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42132.836805555555</v>
      </c>
      <c r="T3316" s="10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42496.303715277783</v>
      </c>
      <c r="T3317" s="10">
        <f t="shared" si="207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41859.57916666667</v>
      </c>
      <c r="T3318" s="10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42529.039629629624</v>
      </c>
      <c r="T3319" s="10">
        <f t="shared" si="207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42471.104166666672</v>
      </c>
      <c r="T3320" s="10">
        <f t="shared" si="207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42035.585486111115</v>
      </c>
      <c r="T3321" s="10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42543.045798611114</v>
      </c>
      <c r="T3322" s="10">
        <f t="shared" si="207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41928.165972222225</v>
      </c>
      <c r="T3323" s="10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42543.163194444445</v>
      </c>
      <c r="T3324" s="10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42638.36583333333</v>
      </c>
      <c r="T3325" s="10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42526.58321759259</v>
      </c>
      <c r="T3326" s="10">
        <f t="shared" si="207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42099.743946759263</v>
      </c>
      <c r="T3327" s="10">
        <f t="shared" si="207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42071.67251157407</v>
      </c>
      <c r="T3328" s="10">
        <f t="shared" si="207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42498.374606481477</v>
      </c>
      <c r="T3329" s="10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41825.041666666664</v>
      </c>
      <c r="T3330" s="10">
        <f t="shared" si="207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IFERROR((E3331/D3331),0)</f>
        <v>1.1679999999999999</v>
      </c>
      <c r="P3331" s="6">
        <f t="shared" ref="P3331:P3394" si="209">IFERROR(E3331/L3331,0)</f>
        <v>44.92307692307692</v>
      </c>
      <c r="Q3331" t="s">
        <v>8316</v>
      </c>
      <c r="R3331" t="s">
        <v>8317</v>
      </c>
      <c r="S3331" s="10">
        <f t="shared" ref="S3331:S3394" si="210">(((I3331/60)/60)/24)+DATE(1970,1,1)</f>
        <v>41847.958333333336</v>
      </c>
      <c r="T3331" s="10">
        <f t="shared" ref="T3331:T3394" si="211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42095.845694444448</v>
      </c>
      <c r="T3332" s="10">
        <f t="shared" si="211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42283.697754629626</v>
      </c>
      <c r="T3333" s="10">
        <f t="shared" si="211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41839.860300925924</v>
      </c>
      <c r="T3334" s="10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42170.676851851851</v>
      </c>
      <c r="T3335" s="10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42215.521087962959</v>
      </c>
      <c r="T3336" s="10">
        <f t="shared" si="211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41854.958333333336</v>
      </c>
      <c r="T3337" s="10">
        <f t="shared" si="211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42465.35701388889</v>
      </c>
      <c r="T3338" s="10">
        <f t="shared" si="211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41922.875</v>
      </c>
      <c r="T3339" s="10">
        <f t="shared" si="211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42790.574999999997</v>
      </c>
      <c r="T3340" s="10">
        <f t="shared" si="211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42579.665717592594</v>
      </c>
      <c r="T3341" s="10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42710.974004629628</v>
      </c>
      <c r="T3342" s="10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42533.708333333328</v>
      </c>
      <c r="T3343" s="10">
        <f t="shared" si="211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42095.207638888889</v>
      </c>
      <c r="T3344" s="10">
        <f t="shared" si="211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42473.554166666669</v>
      </c>
      <c r="T3345" s="10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41881.200150462959</v>
      </c>
      <c r="T3346" s="10">
        <f t="shared" si="211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42112.025694444441</v>
      </c>
      <c r="T3347" s="10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42061.024421296301</v>
      </c>
      <c r="T3348" s="10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42498.875</v>
      </c>
      <c r="T3349" s="10">
        <f t="shared" si="211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42490.165972222225</v>
      </c>
      <c r="T3350" s="10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42534.708333333328</v>
      </c>
      <c r="T3351" s="10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42337.958333333328</v>
      </c>
      <c r="T3352" s="10">
        <f t="shared" si="211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41843.458333333336</v>
      </c>
      <c r="T3353" s="10">
        <f t="shared" si="211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42552.958333333328</v>
      </c>
      <c r="T3354" s="10">
        <f t="shared" si="211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42492.958333333328</v>
      </c>
      <c r="T3355" s="10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42306.167361111111</v>
      </c>
      <c r="T3356" s="10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42500.470138888893</v>
      </c>
      <c r="T3357" s="10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42566.815648148149</v>
      </c>
      <c r="T3358" s="10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41852.417939814812</v>
      </c>
      <c r="T3359" s="10">
        <f t="shared" si="211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41962.352766203709</v>
      </c>
      <c r="T3360" s="10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42791.057106481487</v>
      </c>
      <c r="T3361" s="10">
        <f t="shared" si="211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42718.665972222225</v>
      </c>
      <c r="T3362" s="10">
        <f t="shared" si="211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41883.665972222225</v>
      </c>
      <c r="T3363" s="10">
        <f t="shared" si="211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42070.204861111109</v>
      </c>
      <c r="T3364" s="10">
        <f t="shared" si="211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41870.666666666664</v>
      </c>
      <c r="T3365" s="10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42444.875</v>
      </c>
      <c r="T3366" s="10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42351.101759259262</v>
      </c>
      <c r="T3367" s="10">
        <f t="shared" si="211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42137.067557870367</v>
      </c>
      <c r="T3368" s="10">
        <f t="shared" si="211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42217.933958333335</v>
      </c>
      <c r="T3369" s="10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42005.208333333328</v>
      </c>
      <c r="T3370" s="10">
        <f t="shared" si="211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42750.041435185187</v>
      </c>
      <c r="T3371" s="10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42721.333333333328</v>
      </c>
      <c r="T3372" s="10">
        <f t="shared" si="211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42340.874594907407</v>
      </c>
      <c r="T3373" s="10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41876.207638888889</v>
      </c>
      <c r="T3374" s="10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42203.666666666672</v>
      </c>
      <c r="T3375" s="10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42305.731666666667</v>
      </c>
      <c r="T3376" s="10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41777.610798611109</v>
      </c>
      <c r="T3377" s="10">
        <f t="shared" si="211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42119.659652777773</v>
      </c>
      <c r="T3378" s="10">
        <f t="shared" si="211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42083.705555555556</v>
      </c>
      <c r="T3379" s="10">
        <f t="shared" si="211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41882.547222222223</v>
      </c>
      <c r="T3380" s="10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42242.958333333328</v>
      </c>
      <c r="T3381" s="10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41972.995115740734</v>
      </c>
      <c r="T3382" s="10">
        <f t="shared" si="211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42074.143321759257</v>
      </c>
      <c r="T3383" s="10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42583.957638888889</v>
      </c>
      <c r="T3384" s="10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42544.782638888893</v>
      </c>
      <c r="T3385" s="10">
        <f t="shared" si="211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42329.125</v>
      </c>
      <c r="T3386" s="10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41983.8675</v>
      </c>
      <c r="T3387" s="10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41976.644745370373</v>
      </c>
      <c r="T3388" s="10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41987.762592592597</v>
      </c>
      <c r="T3389" s="10">
        <f t="shared" si="211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42173.461122685185</v>
      </c>
      <c r="T3390" s="10">
        <f t="shared" si="211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42524.563449074078</v>
      </c>
      <c r="T3391" s="10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41830.774826388886</v>
      </c>
      <c r="T3392" s="10">
        <f t="shared" si="211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41859.936111111114</v>
      </c>
      <c r="T3393" s="10">
        <f t="shared" si="211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42496.845543981486</v>
      </c>
      <c r="T3394" s="10">
        <f t="shared" si="211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IFERROR((E3395/D3395),0)</f>
        <v>1.0580000000000001</v>
      </c>
      <c r="P3395" s="6">
        <f t="shared" ref="P3395:P3458" si="213">IFERROR(E3395/L3395,0)</f>
        <v>36.06818181818182</v>
      </c>
      <c r="Q3395" t="s">
        <v>8316</v>
      </c>
      <c r="R3395" t="s">
        <v>8317</v>
      </c>
      <c r="S3395" s="10">
        <f t="shared" ref="S3395:S3458" si="214">(((I3395/60)/60)/24)+DATE(1970,1,1)</f>
        <v>41949.031944444447</v>
      </c>
      <c r="T3395" s="10">
        <f t="shared" ref="T3395:T3458" si="215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41847.59542824074</v>
      </c>
      <c r="T3396" s="10">
        <f t="shared" si="215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42154.756944444445</v>
      </c>
      <c r="T3397" s="10">
        <f t="shared" si="215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41791.165972222225</v>
      </c>
      <c r="T3398" s="10">
        <f t="shared" si="215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42418.916666666672</v>
      </c>
      <c r="T3399" s="10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41964.708333333328</v>
      </c>
      <c r="T3400" s="10">
        <f t="shared" si="215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42056.920428240745</v>
      </c>
      <c r="T3401" s="10">
        <f t="shared" si="215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41879.953865740739</v>
      </c>
      <c r="T3402" s="10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42223.723912037036</v>
      </c>
      <c r="T3403" s="10">
        <f t="shared" si="215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42320.104861111111</v>
      </c>
      <c r="T3404" s="10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42180.462083333332</v>
      </c>
      <c r="T3405" s="10">
        <f t="shared" si="215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42172.503495370373</v>
      </c>
      <c r="T3406" s="10">
        <f t="shared" si="215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42430.999305555553</v>
      </c>
      <c r="T3407" s="10">
        <f t="shared" si="215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41836.492777777778</v>
      </c>
      <c r="T3408" s="10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41826.422326388885</v>
      </c>
      <c r="T3409" s="10">
        <f t="shared" si="215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41838.991944444446</v>
      </c>
      <c r="T3410" s="10">
        <f t="shared" si="215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42582.873611111107</v>
      </c>
      <c r="T3411" s="10">
        <f t="shared" si="215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42527.291666666672</v>
      </c>
      <c r="T3412" s="10">
        <f t="shared" si="215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42285.022824074069</v>
      </c>
      <c r="T3413" s="10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41909.959050925929</v>
      </c>
      <c r="T3414" s="10">
        <f t="shared" si="215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42063.207638888889</v>
      </c>
      <c r="T3415" s="10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42705.332638888889</v>
      </c>
      <c r="T3416" s="10">
        <f t="shared" si="215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42477.979166666672</v>
      </c>
      <c r="T3417" s="10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42117.770833333328</v>
      </c>
      <c r="T3418" s="10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41938.029861111114</v>
      </c>
      <c r="T3419" s="10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41782.83457175926</v>
      </c>
      <c r="T3420" s="10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42466.895833333328</v>
      </c>
      <c r="T3421" s="10">
        <f t="shared" si="215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42414</v>
      </c>
      <c r="T3422" s="10">
        <f t="shared" si="215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42067.791238425925</v>
      </c>
      <c r="T3423" s="10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42352</v>
      </c>
      <c r="T3424" s="10">
        <f t="shared" si="215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42118.911354166667</v>
      </c>
      <c r="T3425" s="10">
        <f t="shared" si="215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42040.290972222225</v>
      </c>
      <c r="T3426" s="10">
        <f t="shared" si="215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41916.617314814815</v>
      </c>
      <c r="T3427" s="10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41903.083333333336</v>
      </c>
      <c r="T3428" s="10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41822.645277777774</v>
      </c>
      <c r="T3429" s="10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42063.708333333328</v>
      </c>
      <c r="T3430" s="10">
        <f t="shared" si="215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42676.021539351852</v>
      </c>
      <c r="T3431" s="10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41850.945613425924</v>
      </c>
      <c r="T3432" s="10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41869.730937500004</v>
      </c>
      <c r="T3433" s="10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42405.916666666672</v>
      </c>
      <c r="T3434" s="10">
        <f t="shared" si="21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41807.125</v>
      </c>
      <c r="T3435" s="10">
        <f t="shared" si="215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41830.380428240744</v>
      </c>
      <c r="T3436" s="10">
        <f t="shared" si="215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42589.125</v>
      </c>
      <c r="T3437" s="10">
        <f t="shared" si="21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41872.686111111114</v>
      </c>
      <c r="T3438" s="10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42235.710879629631</v>
      </c>
      <c r="T3439" s="10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42126.875</v>
      </c>
      <c r="T3440" s="10">
        <f t="shared" si="215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42388.207638888889</v>
      </c>
      <c r="T3441" s="10">
        <f t="shared" si="21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41831.677083333336</v>
      </c>
      <c r="T3442" s="10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42321.845138888893</v>
      </c>
      <c r="T3443" s="10">
        <f t="shared" si="21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42154.841111111105</v>
      </c>
      <c r="T3444" s="10">
        <f t="shared" si="215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41891.524837962963</v>
      </c>
      <c r="T3445" s="10">
        <f t="shared" si="21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42529.582638888889</v>
      </c>
      <c r="T3446" s="10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42300.530509259261</v>
      </c>
      <c r="T3447" s="10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42040.513888888891</v>
      </c>
      <c r="T3448" s="10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42447.847361111111</v>
      </c>
      <c r="T3449" s="10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41990.119085648148</v>
      </c>
      <c r="T3450" s="10">
        <f t="shared" si="21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42560.166666666672</v>
      </c>
      <c r="T3451" s="10">
        <f t="shared" si="21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42096.662858796291</v>
      </c>
      <c r="T3452" s="10">
        <f t="shared" si="21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42115.723692129628</v>
      </c>
      <c r="T3453" s="10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41843.165972222225</v>
      </c>
      <c r="T3454" s="10">
        <f t="shared" si="21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42595.97865740741</v>
      </c>
      <c r="T3455" s="10">
        <f t="shared" si="21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41851.698599537034</v>
      </c>
      <c r="T3456" s="10">
        <f t="shared" si="21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42656.7503125</v>
      </c>
      <c r="T3457" s="10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41852.290972222225</v>
      </c>
      <c r="T3458" s="10">
        <f t="shared" si="215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IFERROR((E3459/D3459),0)</f>
        <v>1.4019999999999999</v>
      </c>
      <c r="P3459" s="6">
        <f t="shared" ref="P3459:P3522" si="217">IFERROR(E3459/L3459,0)</f>
        <v>50.981818181818184</v>
      </c>
      <c r="Q3459" t="s">
        <v>8316</v>
      </c>
      <c r="R3459" t="s">
        <v>8317</v>
      </c>
      <c r="S3459" s="10">
        <f t="shared" ref="S3459:S3522" si="218">(((I3459/60)/60)/24)+DATE(1970,1,1)</f>
        <v>42047.249305555553</v>
      </c>
      <c r="T3459" s="10">
        <f t="shared" ref="T3459:T3522" si="219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42038.185416666667</v>
      </c>
      <c r="T3460" s="10">
        <f t="shared" si="21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42510.479861111111</v>
      </c>
      <c r="T3461" s="10">
        <f t="shared" si="21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41866.527222222219</v>
      </c>
      <c r="T3462" s="10">
        <f t="shared" si="219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42672.125</v>
      </c>
      <c r="T3463" s="10">
        <f t="shared" si="21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42195.75</v>
      </c>
      <c r="T3464" s="10">
        <f t="shared" si="21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42654.165972222225</v>
      </c>
      <c r="T3465" s="10">
        <f t="shared" si="21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42605.130057870367</v>
      </c>
      <c r="T3466" s="10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42225.666666666672</v>
      </c>
      <c r="T3467" s="10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42479.977430555555</v>
      </c>
      <c r="T3468" s="10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42083.630000000005</v>
      </c>
      <c r="T3469" s="10">
        <f t="shared" si="21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42634.125</v>
      </c>
      <c r="T3470" s="10">
        <f t="shared" si="219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42488.641724537039</v>
      </c>
      <c r="T3471" s="10">
        <f t="shared" si="21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42566.901388888888</v>
      </c>
      <c r="T3472" s="10">
        <f t="shared" si="21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41882.833333333336</v>
      </c>
      <c r="T3473" s="10">
        <f t="shared" si="219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41949.249305555553</v>
      </c>
      <c r="T3474" s="10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42083.852083333331</v>
      </c>
      <c r="T3475" s="10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42571.501516203702</v>
      </c>
      <c r="T3476" s="10">
        <f t="shared" si="21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41946</v>
      </c>
      <c r="T3477" s="10">
        <f t="shared" si="21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41939.125</v>
      </c>
      <c r="T3478" s="10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42141.125</v>
      </c>
      <c r="T3479" s="10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42079.875</v>
      </c>
      <c r="T3480" s="10">
        <f t="shared" si="219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41811.855092592588</v>
      </c>
      <c r="T3481" s="10">
        <f t="shared" si="219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42195.875</v>
      </c>
      <c r="T3482" s="10">
        <f t="shared" si="21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42006.24754629629</v>
      </c>
      <c r="T3483" s="10">
        <f t="shared" si="219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41826.771597222221</v>
      </c>
      <c r="T3484" s="10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41823.668761574074</v>
      </c>
      <c r="T3485" s="10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42536.760405092587</v>
      </c>
      <c r="T3486" s="10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42402.693055555559</v>
      </c>
      <c r="T3487" s="10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42158.290972222225</v>
      </c>
      <c r="T3488" s="10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42179.940416666665</v>
      </c>
      <c r="T3489" s="10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42111.666666666672</v>
      </c>
      <c r="T3490" s="10">
        <f t="shared" si="21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41783.875</v>
      </c>
      <c r="T3491" s="10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42473.802361111113</v>
      </c>
      <c r="T3492" s="10">
        <f t="shared" si="21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42142.249814814815</v>
      </c>
      <c r="T3493" s="10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42303.009224537032</v>
      </c>
      <c r="T3494" s="10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41868.21597222222</v>
      </c>
      <c r="T3495" s="10">
        <f t="shared" si="21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42700.25</v>
      </c>
      <c r="T3496" s="10">
        <f t="shared" si="21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41944.720833333333</v>
      </c>
      <c r="T3497" s="10">
        <f t="shared" si="219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42624.846828703703</v>
      </c>
      <c r="T3498" s="10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42523.916666666672</v>
      </c>
      <c r="T3499" s="10">
        <f t="shared" si="219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42518.905555555553</v>
      </c>
      <c r="T3500" s="10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42186.290972222225</v>
      </c>
      <c r="T3501" s="10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42436.207638888889</v>
      </c>
      <c r="T3502" s="10">
        <f t="shared" si="219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42258.763831018514</v>
      </c>
      <c r="T3503" s="10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42445.165972222225</v>
      </c>
      <c r="T3504" s="10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42575.478333333333</v>
      </c>
      <c r="T3505" s="10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42327.790405092594</v>
      </c>
      <c r="T3506" s="10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41772.166666666664</v>
      </c>
      <c r="T3507" s="10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41874.734259259261</v>
      </c>
      <c r="T3508" s="10">
        <f t="shared" si="21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42521.92288194444</v>
      </c>
      <c r="T3509" s="10">
        <f t="shared" si="21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42500.875</v>
      </c>
      <c r="T3510" s="10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41964.204861111109</v>
      </c>
      <c r="T3511" s="10">
        <f t="shared" si="21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41822.62090277778</v>
      </c>
      <c r="T3512" s="10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41950.770833333336</v>
      </c>
      <c r="T3513" s="10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42117.49527777778</v>
      </c>
      <c r="T3514" s="10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41794.207638888889</v>
      </c>
      <c r="T3515" s="10">
        <f t="shared" si="21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42037.207638888889</v>
      </c>
      <c r="T3516" s="10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42155.772812499999</v>
      </c>
      <c r="T3517" s="10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41890.125</v>
      </c>
      <c r="T3518" s="10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41824.458333333336</v>
      </c>
      <c r="T3519" s="10">
        <f t="shared" si="219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41914.597916666666</v>
      </c>
      <c r="T3520" s="10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42067.598958333328</v>
      </c>
      <c r="T3521" s="10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42253.57430555555</v>
      </c>
      <c r="T3522" s="10">
        <f t="shared" si="219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IFERROR((E3523/D3523),0)</f>
        <v>1.6942857142857144</v>
      </c>
      <c r="P3523" s="6">
        <f t="shared" ref="P3523:P3586" si="221">IFERROR(E3523/L3523,0)</f>
        <v>45.615384615384613</v>
      </c>
      <c r="Q3523" t="s">
        <v>8316</v>
      </c>
      <c r="R3523" t="s">
        <v>8317</v>
      </c>
      <c r="S3523" s="10">
        <f t="shared" ref="S3523:S3586" si="222">(((I3523/60)/60)/24)+DATE(1970,1,1)</f>
        <v>41911.361342592594</v>
      </c>
      <c r="T3523" s="10">
        <f t="shared" ref="T3523:T3586" si="223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42262.420833333337</v>
      </c>
      <c r="T3524" s="10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42638.958333333328</v>
      </c>
      <c r="T3525" s="10">
        <f t="shared" si="22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41895.166666666664</v>
      </c>
      <c r="T3526" s="10">
        <f t="shared" si="22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42225.666666666672</v>
      </c>
      <c r="T3527" s="10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42488.249305555553</v>
      </c>
      <c r="T3528" s="10">
        <f t="shared" si="22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42196.165972222225</v>
      </c>
      <c r="T3529" s="10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42753.50136574074</v>
      </c>
      <c r="T3530" s="10">
        <f t="shared" si="22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42198.041666666672</v>
      </c>
      <c r="T3531" s="10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42470.833333333328</v>
      </c>
      <c r="T3532" s="10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42551.654328703706</v>
      </c>
      <c r="T3533" s="10">
        <f t="shared" si="22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41900.165972222225</v>
      </c>
      <c r="T3534" s="10">
        <f t="shared" si="22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42319.802858796291</v>
      </c>
      <c r="T3535" s="10">
        <f t="shared" si="22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42278.6252662037</v>
      </c>
      <c r="T3536" s="10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42279.75</v>
      </c>
      <c r="T3537" s="10">
        <f t="shared" si="22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42358.499305555553</v>
      </c>
      <c r="T3538" s="10">
        <f t="shared" si="22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41960.332638888889</v>
      </c>
      <c r="T3539" s="10">
        <f t="shared" si="22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42599.420601851853</v>
      </c>
      <c r="T3540" s="10">
        <f t="shared" si="22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42621.756041666667</v>
      </c>
      <c r="T3541" s="10">
        <f t="shared" si="22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42547.003368055557</v>
      </c>
      <c r="T3542" s="10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42247.730034722219</v>
      </c>
      <c r="T3543" s="10">
        <f t="shared" si="22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41889.599791666667</v>
      </c>
      <c r="T3544" s="10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42180.755312499998</v>
      </c>
      <c r="T3545" s="10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42070.831678240742</v>
      </c>
      <c r="T3546" s="10">
        <f t="shared" si="22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42105.807395833333</v>
      </c>
      <c r="T3547" s="10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42095.165972222225</v>
      </c>
      <c r="T3548" s="10">
        <f t="shared" si="22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42504.165972222225</v>
      </c>
      <c r="T3549" s="10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42434.041666666672</v>
      </c>
      <c r="T3550" s="10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42251.394363425927</v>
      </c>
      <c r="T3551" s="10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42492.893495370372</v>
      </c>
      <c r="T3552" s="10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41781.921527777777</v>
      </c>
      <c r="T3553" s="10">
        <f t="shared" si="22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41818.587083333332</v>
      </c>
      <c r="T3554" s="10">
        <f t="shared" si="22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42228</v>
      </c>
      <c r="T3555" s="10">
        <f t="shared" si="22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42046.708333333328</v>
      </c>
      <c r="T3556" s="10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42691.483726851846</v>
      </c>
      <c r="T3557" s="10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41868.649583333332</v>
      </c>
      <c r="T3558" s="10">
        <f t="shared" si="22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41764.276747685188</v>
      </c>
      <c r="T3559" s="10">
        <f t="shared" si="22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42181.875</v>
      </c>
      <c r="T3560" s="10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42216.373611111107</v>
      </c>
      <c r="T3561" s="10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42151.114583333328</v>
      </c>
      <c r="T3562" s="10">
        <f t="shared" si="22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42221.774999999994</v>
      </c>
      <c r="T3563" s="10">
        <f t="shared" si="22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42442.916666666672</v>
      </c>
      <c r="T3564" s="10">
        <f t="shared" si="22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42583.791666666672</v>
      </c>
      <c r="T3565" s="10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42282.666666666672</v>
      </c>
      <c r="T3566" s="10">
        <f t="shared" si="22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42004.743148148147</v>
      </c>
      <c r="T3567" s="10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42027.507905092592</v>
      </c>
      <c r="T3568" s="10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42165.810694444444</v>
      </c>
      <c r="T3569" s="10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41899.740671296298</v>
      </c>
      <c r="T3570" s="10">
        <f t="shared" si="22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42012.688611111109</v>
      </c>
      <c r="T3571" s="10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42004.291666666672</v>
      </c>
      <c r="T3572" s="10">
        <f t="shared" si="22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41942.858946759261</v>
      </c>
      <c r="T3573" s="10">
        <f t="shared" si="22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42176.570393518516</v>
      </c>
      <c r="T3574" s="10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41951.417199074072</v>
      </c>
      <c r="T3575" s="10">
        <f t="shared" si="22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41956.984351851846</v>
      </c>
      <c r="T3576" s="10">
        <f t="shared" si="22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42593.165972222225</v>
      </c>
      <c r="T3577" s="10">
        <f t="shared" si="22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42709.590902777782</v>
      </c>
      <c r="T3578" s="10">
        <f t="shared" si="22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42120.26944444445</v>
      </c>
      <c r="T3579" s="10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42490.733530092592</v>
      </c>
      <c r="T3580" s="10">
        <f t="shared" si="22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42460.720555555556</v>
      </c>
      <c r="T3581" s="10">
        <f t="shared" si="22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42064.207638888889</v>
      </c>
      <c r="T3582" s="10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41850.471180555556</v>
      </c>
      <c r="T3583" s="10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42465.095856481479</v>
      </c>
      <c r="T3584" s="10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42478.384317129632</v>
      </c>
      <c r="T3585" s="10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42198.316481481481</v>
      </c>
      <c r="T3586" s="10">
        <f t="shared" si="223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IFERROR((E3587/D3587),0)</f>
        <v>1.1911764705882353</v>
      </c>
      <c r="P3587" s="6">
        <f t="shared" ref="P3587:P3650" si="225">IFERROR(E3587/L3587,0)</f>
        <v>176.08695652173913</v>
      </c>
      <c r="Q3587" t="s">
        <v>8316</v>
      </c>
      <c r="R3587" t="s">
        <v>8317</v>
      </c>
      <c r="S3587" s="10">
        <f t="shared" ref="S3587:S3650" si="226">(((I3587/60)/60)/24)+DATE(1970,1,1)</f>
        <v>41994.716319444444</v>
      </c>
      <c r="T3587" s="10">
        <f t="shared" ref="T3587:T3650" si="227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42636.697569444441</v>
      </c>
      <c r="T3588" s="10">
        <f t="shared" si="22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42548.791666666672</v>
      </c>
      <c r="T3589" s="10">
        <f t="shared" si="22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42123.958333333328</v>
      </c>
      <c r="T3590" s="10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42150.647534722222</v>
      </c>
      <c r="T3591" s="10">
        <f t="shared" si="22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41932.333726851852</v>
      </c>
      <c r="T3592" s="10">
        <f t="shared" si="22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42028.207638888889</v>
      </c>
      <c r="T3593" s="10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42046.207638888889</v>
      </c>
      <c r="T3594" s="10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42009.851388888885</v>
      </c>
      <c r="T3595" s="10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42617.066921296297</v>
      </c>
      <c r="T3596" s="10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42076.290972222225</v>
      </c>
      <c r="T3597" s="10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41877.715069444443</v>
      </c>
      <c r="T3598" s="10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42432.249305555553</v>
      </c>
      <c r="T3599" s="10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41885.207638888889</v>
      </c>
      <c r="T3600" s="10">
        <f t="shared" si="22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42246</v>
      </c>
      <c r="T3601" s="10">
        <f t="shared" si="22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42656.849120370374</v>
      </c>
      <c r="T3602" s="10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42020.99863425926</v>
      </c>
      <c r="T3603" s="10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42507.894432870366</v>
      </c>
      <c r="T3604" s="10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42313.906018518523</v>
      </c>
      <c r="T3605" s="10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42489.290972222225</v>
      </c>
      <c r="T3606" s="10">
        <f t="shared" si="22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42413.793124999997</v>
      </c>
      <c r="T3607" s="10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42596.604826388888</v>
      </c>
      <c r="T3608" s="10">
        <f t="shared" si="22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42353</v>
      </c>
      <c r="T3609" s="10">
        <f t="shared" si="22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42538.583333333328</v>
      </c>
      <c r="T3610" s="10">
        <f t="shared" si="22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42459.950057870374</v>
      </c>
      <c r="T3611" s="10">
        <f t="shared" si="22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42233.432129629626</v>
      </c>
      <c r="T3612" s="10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42102.370381944449</v>
      </c>
      <c r="T3613" s="10">
        <f t="shared" si="22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41799.726979166669</v>
      </c>
      <c r="T3614" s="10">
        <f t="shared" si="22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41818.58997685185</v>
      </c>
      <c r="T3615" s="10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42174.041851851856</v>
      </c>
      <c r="T3616" s="10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42348.593703703707</v>
      </c>
      <c r="T3617" s="10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42082.908148148148</v>
      </c>
      <c r="T3618" s="10">
        <f t="shared" si="22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42794</v>
      </c>
      <c r="T3619" s="10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42158.627893518518</v>
      </c>
      <c r="T3620" s="10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42693.916666666672</v>
      </c>
      <c r="T3621" s="10">
        <f t="shared" si="22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42068.166666666672</v>
      </c>
      <c r="T3622" s="10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42643.875</v>
      </c>
      <c r="T3623" s="10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41910.140972222223</v>
      </c>
      <c r="T3624" s="10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41846.291666666664</v>
      </c>
      <c r="T3625" s="10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42605.774189814809</v>
      </c>
      <c r="T3626" s="10">
        <f t="shared" si="227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42187.652511574073</v>
      </c>
      <c r="T3627" s="10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41867.667326388888</v>
      </c>
      <c r="T3628" s="10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42511.165972222225</v>
      </c>
      <c r="T3629" s="10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8316</v>
      </c>
      <c r="R3630" t="s">
        <v>8358</v>
      </c>
      <c r="S3630" s="10">
        <f t="shared" si="226"/>
        <v>42351.874953703707</v>
      </c>
      <c r="T3630" s="10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42495.708333333328</v>
      </c>
      <c r="T3631" s="10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41972.888773148152</v>
      </c>
      <c r="T3632" s="10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41905.165972222225</v>
      </c>
      <c r="T3633" s="10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41966.936909722222</v>
      </c>
      <c r="T3634" s="10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42693.041666666672</v>
      </c>
      <c r="T3635" s="10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42749.165972222225</v>
      </c>
      <c r="T3636" s="10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42480.88282407407</v>
      </c>
      <c r="T3637" s="10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8316</v>
      </c>
      <c r="R3638" t="s">
        <v>8358</v>
      </c>
      <c r="S3638" s="10">
        <f t="shared" si="226"/>
        <v>42261.694780092599</v>
      </c>
      <c r="T3638" s="10">
        <f t="shared" si="22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42005.700636574074</v>
      </c>
      <c r="T3639" s="10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42113.631157407406</v>
      </c>
      <c r="T3640" s="10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42650.632638888885</v>
      </c>
      <c r="T3641" s="10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42134.781597222223</v>
      </c>
      <c r="T3642" s="10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8316</v>
      </c>
      <c r="R3643" t="s">
        <v>8358</v>
      </c>
      <c r="S3643" s="10">
        <f t="shared" si="226"/>
        <v>41917.208333333336</v>
      </c>
      <c r="T3643" s="10">
        <f t="shared" si="22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42338.708333333328</v>
      </c>
      <c r="T3644" s="10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8316</v>
      </c>
      <c r="R3645" t="s">
        <v>8358</v>
      </c>
      <c r="S3645" s="10">
        <f t="shared" si="226"/>
        <v>42325.185636574075</v>
      </c>
      <c r="T3645" s="10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42437.207638888889</v>
      </c>
      <c r="T3646" s="10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42696.012013888889</v>
      </c>
      <c r="T3647" s="10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42171.979166666672</v>
      </c>
      <c r="T3648" s="10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42643.749155092592</v>
      </c>
      <c r="T3649" s="10">
        <f t="shared" si="227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41917.292187500003</v>
      </c>
      <c r="T3650" s="10">
        <f t="shared" si="227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IFERROR((E3651/D3651),0)</f>
        <v>1.04</v>
      </c>
      <c r="P3651" s="6">
        <f t="shared" ref="P3651:P3714" si="229">IFERROR(E3651/L3651,0)</f>
        <v>97.5</v>
      </c>
      <c r="Q3651" t="s">
        <v>8316</v>
      </c>
      <c r="R3651" t="s">
        <v>8317</v>
      </c>
      <c r="S3651" s="10">
        <f t="shared" ref="S3651:S3714" si="230">(((I3651/60)/60)/24)+DATE(1970,1,1)</f>
        <v>41806.712893518517</v>
      </c>
      <c r="T3651" s="10">
        <f t="shared" ref="T3651:T3714" si="231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42402.478981481487</v>
      </c>
      <c r="T3652" s="10">
        <f t="shared" si="231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41861.665972222225</v>
      </c>
      <c r="T3653" s="10">
        <f t="shared" si="231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42607.165972222225</v>
      </c>
      <c r="T3654" s="10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42221.363506944443</v>
      </c>
      <c r="T3655" s="10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42463.708333333328</v>
      </c>
      <c r="T3656" s="10">
        <f t="shared" si="231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42203.290972222225</v>
      </c>
      <c r="T3657" s="10">
        <f t="shared" si="231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42767.957638888889</v>
      </c>
      <c r="T3658" s="10">
        <f t="shared" si="231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42522.904166666667</v>
      </c>
      <c r="T3659" s="10">
        <f t="shared" si="231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41822.165972222225</v>
      </c>
      <c r="T3660" s="10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42082.610416666663</v>
      </c>
      <c r="T3661" s="10">
        <f t="shared" si="231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41996.881076388891</v>
      </c>
      <c r="T3662" s="10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42470.166666666672</v>
      </c>
      <c r="T3663" s="10">
        <f t="shared" si="231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42094.178402777776</v>
      </c>
      <c r="T3664" s="10">
        <f t="shared" si="231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42725.493402777778</v>
      </c>
      <c r="T3665" s="10">
        <f t="shared" si="231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42537.248715277776</v>
      </c>
      <c r="T3666" s="10">
        <f t="shared" si="231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42305.829166666663</v>
      </c>
      <c r="T3667" s="10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41844.291666666664</v>
      </c>
      <c r="T3668" s="10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42203.970127314817</v>
      </c>
      <c r="T3669" s="10">
        <f t="shared" si="231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42208.772916666669</v>
      </c>
      <c r="T3670" s="10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42166.675196759257</v>
      </c>
      <c r="T3671" s="10">
        <f t="shared" si="231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42155.958333333328</v>
      </c>
      <c r="T3672" s="10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41841.165972222225</v>
      </c>
      <c r="T3673" s="10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41908.946574074071</v>
      </c>
      <c r="T3674" s="10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41948.536111111112</v>
      </c>
      <c r="T3675" s="10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42616.873020833329</v>
      </c>
      <c r="T3676" s="10">
        <f t="shared" si="231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42505.958333333328</v>
      </c>
      <c r="T3677" s="10">
        <f t="shared" si="231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41894.815787037034</v>
      </c>
      <c r="T3678" s="10">
        <f t="shared" si="231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41823.165972222225</v>
      </c>
      <c r="T3679" s="10">
        <f t="shared" si="231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42155.531226851846</v>
      </c>
      <c r="T3680" s="10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41821.207638888889</v>
      </c>
      <c r="T3681" s="10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42648.454097222217</v>
      </c>
      <c r="T3682" s="10">
        <f t="shared" si="231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42384.651504629626</v>
      </c>
      <c r="T3683" s="10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41806.290972222225</v>
      </c>
      <c r="T3684" s="10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42663.116851851853</v>
      </c>
      <c r="T3685" s="10">
        <f t="shared" si="231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42249.180393518516</v>
      </c>
      <c r="T3686" s="10">
        <f t="shared" si="231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41778.875</v>
      </c>
      <c r="T3687" s="10">
        <f t="shared" si="231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42245.165972222225</v>
      </c>
      <c r="T3688" s="10">
        <f t="shared" si="231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41817.218229166669</v>
      </c>
      <c r="T3689" s="10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41859.787083333329</v>
      </c>
      <c r="T3690" s="10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42176.934027777781</v>
      </c>
      <c r="T3691" s="10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41970.639849537038</v>
      </c>
      <c r="T3692" s="10">
        <f t="shared" si="231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42065.207638888889</v>
      </c>
      <c r="T3693" s="10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41901</v>
      </c>
      <c r="T3694" s="10">
        <f t="shared" si="231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42338.9375</v>
      </c>
      <c r="T3695" s="10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42527.083333333328</v>
      </c>
      <c r="T3696" s="10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42015.870486111111</v>
      </c>
      <c r="T3697" s="10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42048.617083333331</v>
      </c>
      <c r="T3698" s="10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42500.465833333335</v>
      </c>
      <c r="T3699" s="10">
        <f t="shared" si="231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42431.806562500002</v>
      </c>
      <c r="T3700" s="10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41927.602037037039</v>
      </c>
      <c r="T3701" s="10">
        <f t="shared" si="231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41912.666666666664</v>
      </c>
      <c r="T3702" s="10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42159.541585648149</v>
      </c>
      <c r="T3703" s="10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42561.957638888889</v>
      </c>
      <c r="T3704" s="10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42595.290972222225</v>
      </c>
      <c r="T3705" s="10">
        <f t="shared" si="231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42521.689745370371</v>
      </c>
      <c r="T3706" s="10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41813.75</v>
      </c>
      <c r="T3707" s="10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41894.913761574076</v>
      </c>
      <c r="T3708" s="10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42573.226388888885</v>
      </c>
      <c r="T3709" s="10">
        <f t="shared" si="231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41824.142199074071</v>
      </c>
      <c r="T3710" s="10">
        <f t="shared" si="231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41815.707708333335</v>
      </c>
      <c r="T3711" s="10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42097.576249999998</v>
      </c>
      <c r="T3712" s="10">
        <f t="shared" si="231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41805.666666666664</v>
      </c>
      <c r="T3713" s="10">
        <f t="shared" si="231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42155.290972222225</v>
      </c>
      <c r="T3714" s="10">
        <f t="shared" si="231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IFERROR((E3715/D3715),0)</f>
        <v>1.0149999999999999</v>
      </c>
      <c r="P3715" s="6">
        <f t="shared" ref="P3715:P3778" si="233">IFERROR(E3715/L3715,0)</f>
        <v>106.84210526315789</v>
      </c>
      <c r="Q3715" t="s">
        <v>8316</v>
      </c>
      <c r="R3715" t="s">
        <v>8317</v>
      </c>
      <c r="S3715" s="10">
        <f t="shared" ref="S3715:S3731" si="234">(((I3715/60)/60)/24)+DATE(1970,1,1)</f>
        <v>42525.738032407404</v>
      </c>
      <c r="T3715" s="10">
        <f t="shared" ref="T3715:T3778" si="235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42150.165972222225</v>
      </c>
      <c r="T3716" s="10">
        <f t="shared" si="235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42094.536111111112</v>
      </c>
      <c r="T3717" s="10">
        <f t="shared" si="235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42390.887835648144</v>
      </c>
      <c r="T3718" s="10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42133.866307870368</v>
      </c>
      <c r="T3719" s="10">
        <f t="shared" si="235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42062.716145833328</v>
      </c>
      <c r="T3720" s="10">
        <f t="shared" si="235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42177.729930555557</v>
      </c>
      <c r="T3721" s="10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42187.993125000001</v>
      </c>
      <c r="T3722" s="10">
        <f t="shared" si="235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41948.977824074071</v>
      </c>
      <c r="T3723" s="10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42411.957638888889</v>
      </c>
      <c r="T3724" s="10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41973.794699074075</v>
      </c>
      <c r="T3725" s="10">
        <f t="shared" si="235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42494.958333333328</v>
      </c>
      <c r="T3726" s="10">
        <f t="shared" si="235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42418.895833333328</v>
      </c>
      <c r="T3727" s="10">
        <f t="shared" si="235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42489.875</v>
      </c>
      <c r="T3728" s="10">
        <f t="shared" si="235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42663.204861111109</v>
      </c>
      <c r="T3729" s="10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42235.171018518522</v>
      </c>
      <c r="T3730" s="10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42086.16333333333</v>
      </c>
      <c r="T3731" s="10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0">
        <f>(((I3732/60)/60)/24)+DATE(1970,1,1)</f>
        <v>42233.677766203706</v>
      </c>
      <c r="T3732" s="10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ref="S3733:S3796" si="236">(((I3733/60)/60)/24)+DATE(1970,1,1)</f>
        <v>42014.140972222223</v>
      </c>
      <c r="T3733" s="10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6"/>
        <v>42028.5</v>
      </c>
      <c r="T3734" s="10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8316</v>
      </c>
      <c r="R3735" t="s">
        <v>8317</v>
      </c>
      <c r="S3735" s="10">
        <f t="shared" si="236"/>
        <v>42112.9375</v>
      </c>
      <c r="T3735" s="10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0">
        <f t="shared" si="236"/>
        <v>42149.901574074072</v>
      </c>
      <c r="T3736" s="10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0">
        <f t="shared" si="236"/>
        <v>42152.693159722221</v>
      </c>
      <c r="T3737" s="10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0">
        <f t="shared" si="236"/>
        <v>42086.75</v>
      </c>
      <c r="T3738" s="10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6"/>
        <v>42320.290972222225</v>
      </c>
      <c r="T3739" s="10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0">
        <f t="shared" si="236"/>
        <v>41835.916666666664</v>
      </c>
      <c r="T3740" s="10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0">
        <f t="shared" si="236"/>
        <v>42568.449861111112</v>
      </c>
      <c r="T3741" s="10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6"/>
        <v>41863.079143518517</v>
      </c>
      <c r="T3742" s="10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8316</v>
      </c>
      <c r="R3743" t="s">
        <v>8317</v>
      </c>
      <c r="S3743" s="10">
        <f t="shared" si="236"/>
        <v>42355.920717592591</v>
      </c>
      <c r="T3743" s="10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0">
        <f t="shared" si="236"/>
        <v>41888.214629629627</v>
      </c>
      <c r="T3744" s="10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8316</v>
      </c>
      <c r="R3745" t="s">
        <v>8317</v>
      </c>
      <c r="S3745" s="10">
        <f t="shared" si="236"/>
        <v>41823.710231481484</v>
      </c>
      <c r="T3745" s="10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8316</v>
      </c>
      <c r="R3746" t="s">
        <v>8317</v>
      </c>
      <c r="S3746" s="10">
        <f t="shared" si="236"/>
        <v>41825.165972222225</v>
      </c>
      <c r="T3746" s="10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0">
        <f t="shared" si="236"/>
        <v>41861.697939814818</v>
      </c>
      <c r="T3747" s="10">
        <f t="shared" si="235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0">
        <f t="shared" si="236"/>
        <v>42651.389340277776</v>
      </c>
      <c r="T3748" s="10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0">
        <f t="shared" si="236"/>
        <v>42190.957638888889</v>
      </c>
      <c r="T3749" s="10">
        <f t="shared" si="235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6"/>
        <v>42416.249305555553</v>
      </c>
      <c r="T3750" s="10">
        <f t="shared" si="235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0">
        <f t="shared" si="236"/>
        <v>42489.165972222225</v>
      </c>
      <c r="T3751" s="10">
        <f t="shared" si="235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6"/>
        <v>42045.332638888889</v>
      </c>
      <c r="T3752" s="10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6"/>
        <v>42462.993900462956</v>
      </c>
      <c r="T3753" s="10">
        <f t="shared" si="23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6"/>
        <v>42659.875</v>
      </c>
      <c r="T3754" s="10">
        <f t="shared" si="23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6"/>
        <v>42158</v>
      </c>
      <c r="T3755" s="10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6"/>
        <v>41846.207638888889</v>
      </c>
      <c r="T3756" s="10">
        <f t="shared" si="23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6"/>
        <v>42475.866979166662</v>
      </c>
      <c r="T3757" s="10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6"/>
        <v>41801.814791666664</v>
      </c>
      <c r="T3758" s="10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6"/>
        <v>41974.850868055553</v>
      </c>
      <c r="T3759" s="10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6"/>
        <v>41778.208333333336</v>
      </c>
      <c r="T3760" s="10">
        <f t="shared" si="235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6"/>
        <v>42242.108252314814</v>
      </c>
      <c r="T3761" s="10">
        <f t="shared" si="23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6"/>
        <v>41764.525300925925</v>
      </c>
      <c r="T3762" s="10">
        <f t="shared" si="23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6"/>
        <v>42226.958333333328</v>
      </c>
      <c r="T3763" s="10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6"/>
        <v>42218.813530092593</v>
      </c>
      <c r="T3764" s="10">
        <f t="shared" si="23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6"/>
        <v>42095.708634259259</v>
      </c>
      <c r="T3765" s="10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6"/>
        <v>42519.024999999994</v>
      </c>
      <c r="T3766" s="10">
        <f t="shared" si="23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6"/>
        <v>41850.776412037041</v>
      </c>
      <c r="T3767" s="10">
        <f t="shared" si="23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6"/>
        <v>41823.167187500003</v>
      </c>
      <c r="T3768" s="10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6"/>
        <v>42064.207638888889</v>
      </c>
      <c r="T3769" s="10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6"/>
        <v>41802.727893518517</v>
      </c>
      <c r="T3770" s="10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6"/>
        <v>42475.598136574074</v>
      </c>
      <c r="T3771" s="10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0">
        <f t="shared" si="236"/>
        <v>42168.930671296301</v>
      </c>
      <c r="T3772" s="10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6"/>
        <v>42508</v>
      </c>
      <c r="T3773" s="10">
        <f t="shared" si="23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6"/>
        <v>42703.25</v>
      </c>
      <c r="T3774" s="10">
        <f t="shared" si="23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6"/>
        <v>42689.088888888888</v>
      </c>
      <c r="T3775" s="10">
        <f t="shared" si="235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0">
        <f t="shared" si="236"/>
        <v>42103.792303240742</v>
      </c>
      <c r="T3776" s="10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6"/>
        <v>42103.166666666672</v>
      </c>
      <c r="T3777" s="10">
        <f t="shared" si="23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6"/>
        <v>41852.041666666664</v>
      </c>
      <c r="T3778" s="10">
        <f t="shared" si="235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IFERROR((E3779/D3779),0)</f>
        <v>1.4319999999999999</v>
      </c>
      <c r="P3779" s="6">
        <f t="shared" ref="P3779:P3842" si="238">IFERROR(E3779/L3779,0)</f>
        <v>48.542372881355931</v>
      </c>
      <c r="Q3779" t="s">
        <v>8316</v>
      </c>
      <c r="R3779" t="s">
        <v>8358</v>
      </c>
      <c r="S3779" s="10">
        <f t="shared" si="236"/>
        <v>41909.166666666664</v>
      </c>
      <c r="T3779" s="10">
        <f t="shared" ref="T3779:T3842" si="239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6">
        <f t="shared" si="238"/>
        <v>70.027777777777771</v>
      </c>
      <c r="Q3780" t="s">
        <v>8316</v>
      </c>
      <c r="R3780" t="s">
        <v>8358</v>
      </c>
      <c r="S3780" s="10">
        <f t="shared" si="236"/>
        <v>42049.819212962961</v>
      </c>
      <c r="T3780" s="10">
        <f t="shared" si="23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6">
        <f t="shared" si="238"/>
        <v>135.62608695652173</v>
      </c>
      <c r="Q3781" t="s">
        <v>8316</v>
      </c>
      <c r="R3781" t="s">
        <v>8358</v>
      </c>
      <c r="S3781" s="10">
        <f t="shared" si="236"/>
        <v>42455.693750000006</v>
      </c>
      <c r="T3781" s="10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6">
        <f t="shared" si="238"/>
        <v>100</v>
      </c>
      <c r="Q3782" t="s">
        <v>8316</v>
      </c>
      <c r="R3782" t="s">
        <v>8358</v>
      </c>
      <c r="S3782" s="10">
        <f t="shared" si="236"/>
        <v>42198.837499999994</v>
      </c>
      <c r="T3782" s="10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6">
        <f t="shared" si="238"/>
        <v>94.90384615384616</v>
      </c>
      <c r="Q3783" t="s">
        <v>8316</v>
      </c>
      <c r="R3783" t="s">
        <v>8358</v>
      </c>
      <c r="S3783" s="10">
        <f t="shared" si="236"/>
        <v>41890.882928240739</v>
      </c>
      <c r="T3783" s="10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6">
        <f t="shared" si="238"/>
        <v>75.370370370370367</v>
      </c>
      <c r="Q3784" t="s">
        <v>8316</v>
      </c>
      <c r="R3784" t="s">
        <v>8358</v>
      </c>
      <c r="S3784" s="10">
        <f t="shared" si="236"/>
        <v>42575.958333333328</v>
      </c>
      <c r="T3784" s="10">
        <f t="shared" si="239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6">
        <f t="shared" si="238"/>
        <v>64.458333333333329</v>
      </c>
      <c r="Q3785" t="s">
        <v>8316</v>
      </c>
      <c r="R3785" t="s">
        <v>8358</v>
      </c>
      <c r="S3785" s="10">
        <f t="shared" si="236"/>
        <v>42444.666666666672</v>
      </c>
      <c r="T3785" s="10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6">
        <f t="shared" si="238"/>
        <v>115</v>
      </c>
      <c r="Q3786" t="s">
        <v>8316</v>
      </c>
      <c r="R3786" t="s">
        <v>8358</v>
      </c>
      <c r="S3786" s="10">
        <f t="shared" si="236"/>
        <v>42561.980694444443</v>
      </c>
      <c r="T3786" s="10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6">
        <f t="shared" si="238"/>
        <v>100.5</v>
      </c>
      <c r="Q3787" t="s">
        <v>8316</v>
      </c>
      <c r="R3787" t="s">
        <v>8358</v>
      </c>
      <c r="S3787" s="10">
        <f t="shared" si="236"/>
        <v>42584.418749999997</v>
      </c>
      <c r="T3787" s="10">
        <f t="shared" si="23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6">
        <f t="shared" si="238"/>
        <v>93.774647887323937</v>
      </c>
      <c r="Q3788" t="s">
        <v>8316</v>
      </c>
      <c r="R3788" t="s">
        <v>8358</v>
      </c>
      <c r="S3788" s="10">
        <f t="shared" si="236"/>
        <v>42517.037905092591</v>
      </c>
      <c r="T3788" s="10">
        <f t="shared" si="23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6">
        <f t="shared" si="238"/>
        <v>35.1</v>
      </c>
      <c r="Q3789" t="s">
        <v>8316</v>
      </c>
      <c r="R3789" t="s">
        <v>8358</v>
      </c>
      <c r="S3789" s="10">
        <f t="shared" si="236"/>
        <v>42196.165972222225</v>
      </c>
      <c r="T3789" s="10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6">
        <f t="shared" si="238"/>
        <v>500</v>
      </c>
      <c r="Q3790" t="s">
        <v>8316</v>
      </c>
      <c r="R3790" t="s">
        <v>8358</v>
      </c>
      <c r="S3790" s="10">
        <f t="shared" si="236"/>
        <v>42361.679166666669</v>
      </c>
      <c r="T3790" s="10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6">
        <f t="shared" si="238"/>
        <v>29</v>
      </c>
      <c r="Q3791" t="s">
        <v>8316</v>
      </c>
      <c r="R3791" t="s">
        <v>8358</v>
      </c>
      <c r="S3791" s="10">
        <f t="shared" si="236"/>
        <v>42170.798819444448</v>
      </c>
      <c r="T3791" s="10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6">
        <f t="shared" si="238"/>
        <v>0</v>
      </c>
      <c r="Q3792" t="s">
        <v>8316</v>
      </c>
      <c r="R3792" t="s">
        <v>8358</v>
      </c>
      <c r="S3792" s="10">
        <f t="shared" si="236"/>
        <v>42696.708599537036</v>
      </c>
      <c r="T3792" s="10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6">
        <f t="shared" si="238"/>
        <v>0</v>
      </c>
      <c r="Q3793" t="s">
        <v>8316</v>
      </c>
      <c r="R3793" t="s">
        <v>8358</v>
      </c>
      <c r="S3793" s="10">
        <f t="shared" si="236"/>
        <v>41826.692037037035</v>
      </c>
      <c r="T3793" s="10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6">
        <f t="shared" si="238"/>
        <v>17.5</v>
      </c>
      <c r="Q3794" t="s">
        <v>8316</v>
      </c>
      <c r="R3794" t="s">
        <v>8358</v>
      </c>
      <c r="S3794" s="10">
        <f t="shared" si="236"/>
        <v>42200.447013888886</v>
      </c>
      <c r="T3794" s="10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6">
        <f t="shared" si="238"/>
        <v>174</v>
      </c>
      <c r="Q3795" t="s">
        <v>8316</v>
      </c>
      <c r="R3795" t="s">
        <v>8358</v>
      </c>
      <c r="S3795" s="10">
        <f t="shared" si="236"/>
        <v>41989.938993055555</v>
      </c>
      <c r="T3795" s="10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6">
        <f t="shared" si="238"/>
        <v>50</v>
      </c>
      <c r="Q3796" t="s">
        <v>8316</v>
      </c>
      <c r="R3796" t="s">
        <v>8358</v>
      </c>
      <c r="S3796" s="10">
        <f t="shared" si="236"/>
        <v>42162.58048611111</v>
      </c>
      <c r="T3796" s="10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6">
        <f t="shared" si="238"/>
        <v>5</v>
      </c>
      <c r="Q3797" t="s">
        <v>8316</v>
      </c>
      <c r="R3797" t="s">
        <v>8358</v>
      </c>
      <c r="S3797" s="10">
        <f t="shared" ref="S3797:S3860" si="240">(((I3797/60)/60)/24)+DATE(1970,1,1)</f>
        <v>42244.9375</v>
      </c>
      <c r="T3797" s="10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6">
        <f t="shared" si="238"/>
        <v>1</v>
      </c>
      <c r="Q3798" t="s">
        <v>8316</v>
      </c>
      <c r="R3798" t="s">
        <v>8358</v>
      </c>
      <c r="S3798" s="10">
        <f t="shared" si="240"/>
        <v>42749.029583333337</v>
      </c>
      <c r="T3798" s="10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6">
        <f t="shared" si="238"/>
        <v>145.40540540540542</v>
      </c>
      <c r="Q3799" t="s">
        <v>8316</v>
      </c>
      <c r="R3799" t="s">
        <v>8358</v>
      </c>
      <c r="S3799" s="10">
        <f t="shared" si="240"/>
        <v>42114.881539351853</v>
      </c>
      <c r="T3799" s="10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6">
        <f t="shared" si="238"/>
        <v>205</v>
      </c>
      <c r="Q3800" t="s">
        <v>8316</v>
      </c>
      <c r="R3800" t="s">
        <v>8358</v>
      </c>
      <c r="S3800" s="10">
        <f t="shared" si="240"/>
        <v>41861.722777777781</v>
      </c>
      <c r="T3800" s="10">
        <f t="shared" si="23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6">
        <f t="shared" si="238"/>
        <v>100.5</v>
      </c>
      <c r="Q3801" t="s">
        <v>8316</v>
      </c>
      <c r="R3801" t="s">
        <v>8358</v>
      </c>
      <c r="S3801" s="10">
        <f t="shared" si="240"/>
        <v>42440.93105324074</v>
      </c>
      <c r="T3801" s="10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6">
        <f t="shared" si="238"/>
        <v>55.0625</v>
      </c>
      <c r="Q3802" t="s">
        <v>8316</v>
      </c>
      <c r="R3802" t="s">
        <v>8358</v>
      </c>
      <c r="S3802" s="10">
        <f t="shared" si="240"/>
        <v>42015.207638888889</v>
      </c>
      <c r="T3802" s="10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6">
        <f t="shared" si="238"/>
        <v>47.333333333333336</v>
      </c>
      <c r="Q3803" t="s">
        <v>8316</v>
      </c>
      <c r="R3803" t="s">
        <v>8358</v>
      </c>
      <c r="S3803" s="10">
        <f t="shared" si="240"/>
        <v>42006.676111111112</v>
      </c>
      <c r="T3803" s="10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6">
        <f t="shared" si="238"/>
        <v>0</v>
      </c>
      <c r="Q3804" t="s">
        <v>8316</v>
      </c>
      <c r="R3804" t="s">
        <v>8358</v>
      </c>
      <c r="S3804" s="10">
        <f t="shared" si="240"/>
        <v>42299.126226851848</v>
      </c>
      <c r="T3804" s="10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6">
        <f t="shared" si="238"/>
        <v>58.95</v>
      </c>
      <c r="Q3805" t="s">
        <v>8316</v>
      </c>
      <c r="R3805" t="s">
        <v>8358</v>
      </c>
      <c r="S3805" s="10">
        <f t="shared" si="240"/>
        <v>42433.971851851849</v>
      </c>
      <c r="T3805" s="10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6">
        <f t="shared" si="238"/>
        <v>0</v>
      </c>
      <c r="Q3806" t="s">
        <v>8316</v>
      </c>
      <c r="R3806" t="s">
        <v>8358</v>
      </c>
      <c r="S3806" s="10">
        <f t="shared" si="240"/>
        <v>42582.291666666672</v>
      </c>
      <c r="T3806" s="10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6">
        <f t="shared" si="238"/>
        <v>1.5</v>
      </c>
      <c r="Q3807" t="s">
        <v>8316</v>
      </c>
      <c r="R3807" t="s">
        <v>8358</v>
      </c>
      <c r="S3807" s="10">
        <f t="shared" si="240"/>
        <v>41909.887037037035</v>
      </c>
      <c r="T3807" s="10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6">
        <f t="shared" si="238"/>
        <v>5</v>
      </c>
      <c r="Q3808" t="s">
        <v>8316</v>
      </c>
      <c r="R3808" t="s">
        <v>8358</v>
      </c>
      <c r="S3808" s="10">
        <f t="shared" si="240"/>
        <v>41819.259039351848</v>
      </c>
      <c r="T3808" s="10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6">
        <f t="shared" si="238"/>
        <v>50.555555555555557</v>
      </c>
      <c r="Q3809" t="s">
        <v>8316</v>
      </c>
      <c r="R3809" t="s">
        <v>8358</v>
      </c>
      <c r="S3809" s="10">
        <f t="shared" si="240"/>
        <v>42097.909016203703</v>
      </c>
      <c r="T3809" s="10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6">
        <f t="shared" si="238"/>
        <v>41.666666666666664</v>
      </c>
      <c r="Q3810" t="s">
        <v>8316</v>
      </c>
      <c r="R3810" t="s">
        <v>8317</v>
      </c>
      <c r="S3810" s="10">
        <f t="shared" si="240"/>
        <v>42119.412256944444</v>
      </c>
      <c r="T3810" s="10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6">
        <f t="shared" si="238"/>
        <v>53.289473684210527</v>
      </c>
      <c r="Q3811" t="s">
        <v>8316</v>
      </c>
      <c r="R3811" t="s">
        <v>8317</v>
      </c>
      <c r="S3811" s="10">
        <f t="shared" si="240"/>
        <v>41850.958333333336</v>
      </c>
      <c r="T3811" s="10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6">
        <f t="shared" si="238"/>
        <v>70.230769230769226</v>
      </c>
      <c r="Q3812" t="s">
        <v>8316</v>
      </c>
      <c r="R3812" t="s">
        <v>8317</v>
      </c>
      <c r="S3812" s="10">
        <f t="shared" si="240"/>
        <v>42084.807384259257</v>
      </c>
      <c r="T3812" s="10">
        <f t="shared" si="23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6">
        <f t="shared" si="238"/>
        <v>43.421052631578945</v>
      </c>
      <c r="Q3813" t="s">
        <v>8316</v>
      </c>
      <c r="R3813" t="s">
        <v>8317</v>
      </c>
      <c r="S3813" s="10">
        <f t="shared" si="240"/>
        <v>42521.458333333328</v>
      </c>
      <c r="T3813" s="10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6">
        <f t="shared" si="238"/>
        <v>199.18181818181819</v>
      </c>
      <c r="Q3814" t="s">
        <v>8316</v>
      </c>
      <c r="R3814" t="s">
        <v>8317</v>
      </c>
      <c r="S3814" s="10">
        <f t="shared" si="240"/>
        <v>42156.165972222225</v>
      </c>
      <c r="T3814" s="10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6">
        <f t="shared" si="238"/>
        <v>78.518148148148143</v>
      </c>
      <c r="Q3815" t="s">
        <v>8316</v>
      </c>
      <c r="R3815" t="s">
        <v>8317</v>
      </c>
      <c r="S3815" s="10">
        <f t="shared" si="240"/>
        <v>42535.904861111107</v>
      </c>
      <c r="T3815" s="10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6">
        <f t="shared" si="238"/>
        <v>61.823529411764703</v>
      </c>
      <c r="Q3816" t="s">
        <v>8316</v>
      </c>
      <c r="R3816" t="s">
        <v>8317</v>
      </c>
      <c r="S3816" s="10">
        <f t="shared" si="240"/>
        <v>42095.165972222225</v>
      </c>
      <c r="T3816" s="10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6">
        <f t="shared" si="238"/>
        <v>50.000500000000002</v>
      </c>
      <c r="Q3817" t="s">
        <v>8316</v>
      </c>
      <c r="R3817" t="s">
        <v>8317</v>
      </c>
      <c r="S3817" s="10">
        <f t="shared" si="240"/>
        <v>42236.958333333328</v>
      </c>
      <c r="T3817" s="10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6">
        <f t="shared" si="238"/>
        <v>48.339729729729726</v>
      </c>
      <c r="Q3818" t="s">
        <v>8316</v>
      </c>
      <c r="R3818" t="s">
        <v>8317</v>
      </c>
      <c r="S3818" s="10">
        <f t="shared" si="240"/>
        <v>41837.690081018518</v>
      </c>
      <c r="T3818" s="10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6">
        <f t="shared" si="238"/>
        <v>107.25</v>
      </c>
      <c r="Q3819" t="s">
        <v>8316</v>
      </c>
      <c r="R3819" t="s">
        <v>8317</v>
      </c>
      <c r="S3819" s="10">
        <f t="shared" si="240"/>
        <v>42301.165972222225</v>
      </c>
      <c r="T3819" s="10">
        <f t="shared" si="23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6">
        <f t="shared" si="238"/>
        <v>57</v>
      </c>
      <c r="Q3820" t="s">
        <v>8316</v>
      </c>
      <c r="R3820" t="s">
        <v>8317</v>
      </c>
      <c r="S3820" s="10">
        <f t="shared" si="240"/>
        <v>42075.800717592589</v>
      </c>
      <c r="T3820" s="10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6">
        <f t="shared" si="238"/>
        <v>40.92307692307692</v>
      </c>
      <c r="Q3821" t="s">
        <v>8316</v>
      </c>
      <c r="R3821" t="s">
        <v>8317</v>
      </c>
      <c r="S3821" s="10">
        <f t="shared" si="240"/>
        <v>42202.876388888893</v>
      </c>
      <c r="T3821" s="10">
        <f t="shared" si="23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6">
        <f t="shared" si="238"/>
        <v>21.5</v>
      </c>
      <c r="Q3822" t="s">
        <v>8316</v>
      </c>
      <c r="R3822" t="s">
        <v>8317</v>
      </c>
      <c r="S3822" s="10">
        <f t="shared" si="240"/>
        <v>42190.651817129634</v>
      </c>
      <c r="T3822" s="10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6">
        <f t="shared" si="238"/>
        <v>79.543478260869563</v>
      </c>
      <c r="Q3823" t="s">
        <v>8316</v>
      </c>
      <c r="R3823" t="s">
        <v>8317</v>
      </c>
      <c r="S3823" s="10">
        <f t="shared" si="240"/>
        <v>42373.180636574078</v>
      </c>
      <c r="T3823" s="10">
        <f t="shared" si="23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6">
        <f t="shared" si="238"/>
        <v>72.381578947368425</v>
      </c>
      <c r="Q3824" t="s">
        <v>8316</v>
      </c>
      <c r="R3824" t="s">
        <v>8317</v>
      </c>
      <c r="S3824" s="10">
        <f t="shared" si="240"/>
        <v>42388.957638888889</v>
      </c>
      <c r="T3824" s="10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6">
        <f t="shared" si="238"/>
        <v>64.634146341463421</v>
      </c>
      <c r="Q3825" t="s">
        <v>8316</v>
      </c>
      <c r="R3825" t="s">
        <v>8317</v>
      </c>
      <c r="S3825" s="10">
        <f t="shared" si="240"/>
        <v>42205.165972222225</v>
      </c>
      <c r="T3825" s="10">
        <f t="shared" si="23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6">
        <f t="shared" si="238"/>
        <v>38.571428571428569</v>
      </c>
      <c r="Q3826" t="s">
        <v>8316</v>
      </c>
      <c r="R3826" t="s">
        <v>8317</v>
      </c>
      <c r="S3826" s="10">
        <f t="shared" si="240"/>
        <v>42583.570138888885</v>
      </c>
      <c r="T3826" s="10">
        <f t="shared" si="23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6">
        <f t="shared" si="238"/>
        <v>107.57142857142857</v>
      </c>
      <c r="Q3827" t="s">
        <v>8316</v>
      </c>
      <c r="R3827" t="s">
        <v>8317</v>
      </c>
      <c r="S3827" s="10">
        <f t="shared" si="240"/>
        <v>42172.069606481484</v>
      </c>
      <c r="T3827" s="10">
        <f t="shared" si="23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6">
        <f t="shared" si="238"/>
        <v>27.5</v>
      </c>
      <c r="Q3828" t="s">
        <v>8316</v>
      </c>
      <c r="R3828" t="s">
        <v>8317</v>
      </c>
      <c r="S3828" s="10">
        <f t="shared" si="240"/>
        <v>42131.423541666663</v>
      </c>
      <c r="T3828" s="10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6">
        <f t="shared" si="238"/>
        <v>70.461538461538467</v>
      </c>
      <c r="Q3829" t="s">
        <v>8316</v>
      </c>
      <c r="R3829" t="s">
        <v>8317</v>
      </c>
      <c r="S3829" s="10">
        <f t="shared" si="240"/>
        <v>42090</v>
      </c>
      <c r="T3829" s="10">
        <f t="shared" si="23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6">
        <f t="shared" si="238"/>
        <v>178.57142857142858</v>
      </c>
      <c r="Q3830" t="s">
        <v>8316</v>
      </c>
      <c r="R3830" t="s">
        <v>8317</v>
      </c>
      <c r="S3830" s="10">
        <f t="shared" si="240"/>
        <v>42004.569293981483</v>
      </c>
      <c r="T3830" s="10">
        <f t="shared" si="23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6">
        <f t="shared" si="238"/>
        <v>62.625</v>
      </c>
      <c r="Q3831" t="s">
        <v>8316</v>
      </c>
      <c r="R3831" t="s">
        <v>8317</v>
      </c>
      <c r="S3831" s="10">
        <f t="shared" si="240"/>
        <v>42613.865405092598</v>
      </c>
      <c r="T3831" s="10">
        <f t="shared" si="23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6">
        <f t="shared" si="238"/>
        <v>75</v>
      </c>
      <c r="Q3832" t="s">
        <v>8316</v>
      </c>
      <c r="R3832" t="s">
        <v>8317</v>
      </c>
      <c r="S3832" s="10">
        <f t="shared" si="240"/>
        <v>42517.740868055553</v>
      </c>
      <c r="T3832" s="10">
        <f t="shared" si="23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6">
        <f t="shared" si="238"/>
        <v>58.901111111111113</v>
      </c>
      <c r="Q3833" t="s">
        <v>8316</v>
      </c>
      <c r="R3833" t="s">
        <v>8317</v>
      </c>
      <c r="S3833" s="10">
        <f t="shared" si="240"/>
        <v>41948.890567129631</v>
      </c>
      <c r="T3833" s="10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6">
        <f t="shared" si="238"/>
        <v>139.55555555555554</v>
      </c>
      <c r="Q3834" t="s">
        <v>8316</v>
      </c>
      <c r="R3834" t="s">
        <v>8317</v>
      </c>
      <c r="S3834" s="10">
        <f t="shared" si="240"/>
        <v>42420.114988425921</v>
      </c>
      <c r="T3834" s="10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6">
        <f t="shared" si="238"/>
        <v>70</v>
      </c>
      <c r="Q3835" t="s">
        <v>8316</v>
      </c>
      <c r="R3835" t="s">
        <v>8317</v>
      </c>
      <c r="S3835" s="10">
        <f t="shared" si="240"/>
        <v>41974.797916666663</v>
      </c>
      <c r="T3835" s="10">
        <f t="shared" si="239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6">
        <f t="shared" si="238"/>
        <v>57.385964912280699</v>
      </c>
      <c r="Q3836" t="s">
        <v>8316</v>
      </c>
      <c r="R3836" t="s">
        <v>8317</v>
      </c>
      <c r="S3836" s="10">
        <f t="shared" si="240"/>
        <v>42173.445219907408</v>
      </c>
      <c r="T3836" s="10">
        <f t="shared" si="23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6">
        <f t="shared" si="238"/>
        <v>40</v>
      </c>
      <c r="Q3837" t="s">
        <v>8316</v>
      </c>
      <c r="R3837" t="s">
        <v>8317</v>
      </c>
      <c r="S3837" s="10">
        <f t="shared" si="240"/>
        <v>42481.94222222222</v>
      </c>
      <c r="T3837" s="10">
        <f t="shared" si="23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6">
        <f t="shared" si="238"/>
        <v>64.285714285714292</v>
      </c>
      <c r="Q3838" t="s">
        <v>8316</v>
      </c>
      <c r="R3838" t="s">
        <v>8317</v>
      </c>
      <c r="S3838" s="10">
        <f t="shared" si="240"/>
        <v>42585.172916666663</v>
      </c>
      <c r="T3838" s="10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6">
        <f t="shared" si="238"/>
        <v>120.11764705882354</v>
      </c>
      <c r="Q3839" t="s">
        <v>8316</v>
      </c>
      <c r="R3839" t="s">
        <v>8317</v>
      </c>
      <c r="S3839" s="10">
        <f t="shared" si="240"/>
        <v>42188.765717592592</v>
      </c>
      <c r="T3839" s="10">
        <f t="shared" si="23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6">
        <f t="shared" si="238"/>
        <v>1008.24</v>
      </c>
      <c r="Q3840" t="s">
        <v>8316</v>
      </c>
      <c r="R3840" t="s">
        <v>8317</v>
      </c>
      <c r="S3840" s="10">
        <f t="shared" si="240"/>
        <v>42146.710752314815</v>
      </c>
      <c r="T3840" s="10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6">
        <f t="shared" si="238"/>
        <v>63.28125</v>
      </c>
      <c r="Q3841" t="s">
        <v>8316</v>
      </c>
      <c r="R3841" t="s">
        <v>8317</v>
      </c>
      <c r="S3841" s="10">
        <f t="shared" si="240"/>
        <v>42215.142638888887</v>
      </c>
      <c r="T3841" s="10">
        <f t="shared" si="239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6">
        <f t="shared" si="238"/>
        <v>21.666666666666668</v>
      </c>
      <c r="Q3842" t="s">
        <v>8316</v>
      </c>
      <c r="R3842" t="s">
        <v>8317</v>
      </c>
      <c r="S3842" s="10">
        <f t="shared" si="240"/>
        <v>42457.660057870366</v>
      </c>
      <c r="T3842" s="10">
        <f t="shared" si="23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IFERROR((E3843/D3843),0)</f>
        <v>8.72E-2</v>
      </c>
      <c r="P3843" s="6">
        <f t="shared" ref="P3843:P3906" si="242">IFERROR(E3843/L3843,0)</f>
        <v>25.647058823529413</v>
      </c>
      <c r="Q3843" t="s">
        <v>8316</v>
      </c>
      <c r="R3843" t="s">
        <v>8317</v>
      </c>
      <c r="S3843" s="10">
        <f t="shared" si="240"/>
        <v>41840.785729166666</v>
      </c>
      <c r="T3843" s="10">
        <f t="shared" ref="T3843:T3906" si="243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6">
        <f t="shared" si="242"/>
        <v>47.695652173913047</v>
      </c>
      <c r="Q3844" t="s">
        <v>8316</v>
      </c>
      <c r="R3844" t="s">
        <v>8317</v>
      </c>
      <c r="S3844" s="10">
        <f t="shared" si="240"/>
        <v>41770.493657407409</v>
      </c>
      <c r="T3844" s="10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6">
        <f t="shared" si="242"/>
        <v>56.05263157894737</v>
      </c>
      <c r="Q3845" t="s">
        <v>8316</v>
      </c>
      <c r="R3845" t="s">
        <v>8317</v>
      </c>
      <c r="S3845" s="10">
        <f t="shared" si="240"/>
        <v>41791.072500000002</v>
      </c>
      <c r="T3845" s="10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6">
        <f t="shared" si="242"/>
        <v>81.319999999999993</v>
      </c>
      <c r="Q3846" t="s">
        <v>8316</v>
      </c>
      <c r="R3846" t="s">
        <v>8317</v>
      </c>
      <c r="S3846" s="10">
        <f t="shared" si="240"/>
        <v>41793.290972222225</v>
      </c>
      <c r="T3846" s="10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6">
        <f t="shared" si="242"/>
        <v>70.166666666666671</v>
      </c>
      <c r="Q3847" t="s">
        <v>8316</v>
      </c>
      <c r="R3847" t="s">
        <v>8317</v>
      </c>
      <c r="S3847" s="10">
        <f t="shared" si="240"/>
        <v>42278.627013888887</v>
      </c>
      <c r="T3847" s="10">
        <f t="shared" si="24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6">
        <f t="shared" si="242"/>
        <v>23.625</v>
      </c>
      <c r="Q3848" t="s">
        <v>8316</v>
      </c>
      <c r="R3848" t="s">
        <v>8317</v>
      </c>
      <c r="S3848" s="10">
        <f t="shared" si="240"/>
        <v>41916.290972222225</v>
      </c>
      <c r="T3848" s="10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6">
        <f t="shared" si="242"/>
        <v>188.55555555555554</v>
      </c>
      <c r="Q3849" t="s">
        <v>8316</v>
      </c>
      <c r="R3849" t="s">
        <v>8317</v>
      </c>
      <c r="S3849" s="10">
        <f t="shared" si="240"/>
        <v>42204.224432870367</v>
      </c>
      <c r="T3849" s="10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6">
        <f t="shared" si="242"/>
        <v>49.511627906976742</v>
      </c>
      <c r="Q3850" t="s">
        <v>8316</v>
      </c>
      <c r="R3850" t="s">
        <v>8317</v>
      </c>
      <c r="S3850" s="10">
        <f t="shared" si="240"/>
        <v>42295.817002314812</v>
      </c>
      <c r="T3850" s="10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6">
        <f t="shared" si="242"/>
        <v>75.464285714285708</v>
      </c>
      <c r="Q3851" t="s">
        <v>8316</v>
      </c>
      <c r="R3851" t="s">
        <v>8317</v>
      </c>
      <c r="S3851" s="10">
        <f t="shared" si="240"/>
        <v>42166.767175925925</v>
      </c>
      <c r="T3851" s="10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6">
        <f t="shared" si="242"/>
        <v>9.5</v>
      </c>
      <c r="Q3852" t="s">
        <v>8316</v>
      </c>
      <c r="R3852" t="s">
        <v>8317</v>
      </c>
      <c r="S3852" s="10">
        <f t="shared" si="240"/>
        <v>42005.124340277776</v>
      </c>
      <c r="T3852" s="10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6">
        <f t="shared" si="242"/>
        <v>35.5</v>
      </c>
      <c r="Q3853" t="s">
        <v>8316</v>
      </c>
      <c r="R3853" t="s">
        <v>8317</v>
      </c>
      <c r="S3853" s="10">
        <f t="shared" si="240"/>
        <v>42202.439571759256</v>
      </c>
      <c r="T3853" s="10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6">
        <f t="shared" si="242"/>
        <v>10</v>
      </c>
      <c r="Q3854" t="s">
        <v>8316</v>
      </c>
      <c r="R3854" t="s">
        <v>8317</v>
      </c>
      <c r="S3854" s="10">
        <f t="shared" si="240"/>
        <v>42090.149027777778</v>
      </c>
      <c r="T3854" s="10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6">
        <f t="shared" si="242"/>
        <v>13</v>
      </c>
      <c r="Q3855" t="s">
        <v>8316</v>
      </c>
      <c r="R3855" t="s">
        <v>8317</v>
      </c>
      <c r="S3855" s="10">
        <f t="shared" si="240"/>
        <v>41883.84002314815</v>
      </c>
      <c r="T3855" s="10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6">
        <f t="shared" si="242"/>
        <v>89.4</v>
      </c>
      <c r="Q3856" t="s">
        <v>8316</v>
      </c>
      <c r="R3856" t="s">
        <v>8317</v>
      </c>
      <c r="S3856" s="10">
        <f t="shared" si="240"/>
        <v>42133.884930555556</v>
      </c>
      <c r="T3856" s="10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6">
        <f t="shared" si="242"/>
        <v>25</v>
      </c>
      <c r="Q3857" t="s">
        <v>8316</v>
      </c>
      <c r="R3857" t="s">
        <v>8317</v>
      </c>
      <c r="S3857" s="10">
        <f t="shared" si="240"/>
        <v>42089.929062499999</v>
      </c>
      <c r="T3857" s="10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6">
        <f t="shared" si="242"/>
        <v>1</v>
      </c>
      <c r="Q3858" t="s">
        <v>8316</v>
      </c>
      <c r="R3858" t="s">
        <v>8317</v>
      </c>
      <c r="S3858" s="10">
        <f t="shared" si="240"/>
        <v>42071.701423611114</v>
      </c>
      <c r="T3858" s="10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6">
        <f t="shared" si="242"/>
        <v>65</v>
      </c>
      <c r="Q3859" t="s">
        <v>8316</v>
      </c>
      <c r="R3859" t="s">
        <v>8317</v>
      </c>
      <c r="S3859" s="10">
        <f t="shared" si="240"/>
        <v>41852.716666666667</v>
      </c>
      <c r="T3859" s="10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6">
        <f t="shared" si="242"/>
        <v>10</v>
      </c>
      <c r="Q3860" t="s">
        <v>8316</v>
      </c>
      <c r="R3860" t="s">
        <v>8317</v>
      </c>
      <c r="S3860" s="10">
        <f t="shared" si="240"/>
        <v>42146.875</v>
      </c>
      <c r="T3860" s="10">
        <f t="shared" si="24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6">
        <f t="shared" si="242"/>
        <v>1</v>
      </c>
      <c r="Q3861" t="s">
        <v>8316</v>
      </c>
      <c r="R3861" t="s">
        <v>8317</v>
      </c>
      <c r="S3861" s="10">
        <f t="shared" ref="S3861:S3924" si="244">(((I3861/60)/60)/24)+DATE(1970,1,1)</f>
        <v>41815.875</v>
      </c>
      <c r="T3861" s="10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6">
        <f t="shared" si="242"/>
        <v>81.538461538461533</v>
      </c>
      <c r="Q3862" t="s">
        <v>8316</v>
      </c>
      <c r="R3862" t="s">
        <v>8317</v>
      </c>
      <c r="S3862" s="10">
        <f t="shared" si="244"/>
        <v>41863.660995370366</v>
      </c>
      <c r="T3862" s="10">
        <f t="shared" si="24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6">
        <f t="shared" si="242"/>
        <v>100</v>
      </c>
      <c r="Q3863" t="s">
        <v>8316</v>
      </c>
      <c r="R3863" t="s">
        <v>8317</v>
      </c>
      <c r="S3863" s="10">
        <f t="shared" si="244"/>
        <v>41955.907638888893</v>
      </c>
      <c r="T3863" s="10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6">
        <f t="shared" si="242"/>
        <v>1</v>
      </c>
      <c r="Q3864" t="s">
        <v>8316</v>
      </c>
      <c r="R3864" t="s">
        <v>8317</v>
      </c>
      <c r="S3864" s="10">
        <f t="shared" si="244"/>
        <v>42625.707638888889</v>
      </c>
      <c r="T3864" s="10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6">
        <f t="shared" si="242"/>
        <v>0</v>
      </c>
      <c r="Q3865" t="s">
        <v>8316</v>
      </c>
      <c r="R3865" t="s">
        <v>8317</v>
      </c>
      <c r="S3865" s="10">
        <f t="shared" si="244"/>
        <v>42313.674826388888</v>
      </c>
      <c r="T3865" s="10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6">
        <f t="shared" si="242"/>
        <v>20</v>
      </c>
      <c r="Q3866" t="s">
        <v>8316</v>
      </c>
      <c r="R3866" t="s">
        <v>8317</v>
      </c>
      <c r="S3866" s="10">
        <f t="shared" si="244"/>
        <v>42325.933495370366</v>
      </c>
      <c r="T3866" s="10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6">
        <f t="shared" si="242"/>
        <v>46.428571428571431</v>
      </c>
      <c r="Q3867" t="s">
        <v>8316</v>
      </c>
      <c r="R3867" t="s">
        <v>8317</v>
      </c>
      <c r="S3867" s="10">
        <f t="shared" si="244"/>
        <v>41881.229166666664</v>
      </c>
      <c r="T3867" s="10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6">
        <f t="shared" si="242"/>
        <v>5.5</v>
      </c>
      <c r="Q3868" t="s">
        <v>8316</v>
      </c>
      <c r="R3868" t="s">
        <v>8317</v>
      </c>
      <c r="S3868" s="10">
        <f t="shared" si="244"/>
        <v>42452.145138888889</v>
      </c>
      <c r="T3868" s="10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6">
        <f t="shared" si="242"/>
        <v>50.2</v>
      </c>
      <c r="Q3869" t="s">
        <v>8316</v>
      </c>
      <c r="R3869" t="s">
        <v>8317</v>
      </c>
      <c r="S3869" s="10">
        <f t="shared" si="244"/>
        <v>42539.814108796301</v>
      </c>
      <c r="T3869" s="10">
        <f t="shared" si="24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6">
        <f t="shared" si="242"/>
        <v>10</v>
      </c>
      <c r="Q3870" t="s">
        <v>8316</v>
      </c>
      <c r="R3870" t="s">
        <v>8358</v>
      </c>
      <c r="S3870" s="10">
        <f t="shared" si="244"/>
        <v>41890.659780092588</v>
      </c>
      <c r="T3870" s="10">
        <f t="shared" si="24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6">
        <f t="shared" si="242"/>
        <v>30.133333333333333</v>
      </c>
      <c r="Q3871" t="s">
        <v>8316</v>
      </c>
      <c r="R3871" t="s">
        <v>8358</v>
      </c>
      <c r="S3871" s="10">
        <f t="shared" si="244"/>
        <v>42077.132638888885</v>
      </c>
      <c r="T3871" s="10">
        <f t="shared" si="24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6">
        <f t="shared" si="242"/>
        <v>150</v>
      </c>
      <c r="Q3872" t="s">
        <v>8316</v>
      </c>
      <c r="R3872" t="s">
        <v>8358</v>
      </c>
      <c r="S3872" s="10">
        <f t="shared" si="244"/>
        <v>41823.17219907407</v>
      </c>
      <c r="T3872" s="10">
        <f t="shared" si="24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6">
        <f t="shared" si="242"/>
        <v>13.333333333333334</v>
      </c>
      <c r="Q3873" t="s">
        <v>8316</v>
      </c>
      <c r="R3873" t="s">
        <v>8358</v>
      </c>
      <c r="S3873" s="10">
        <f t="shared" si="244"/>
        <v>42823.739004629635</v>
      </c>
      <c r="T3873" s="10">
        <f t="shared" si="24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6">
        <f t="shared" si="242"/>
        <v>0</v>
      </c>
      <c r="Q3874" t="s">
        <v>8316</v>
      </c>
      <c r="R3874" t="s">
        <v>8358</v>
      </c>
      <c r="S3874" s="10">
        <f t="shared" si="244"/>
        <v>42230.145787037036</v>
      </c>
      <c r="T3874" s="10">
        <f t="shared" si="24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6">
        <f t="shared" si="242"/>
        <v>0</v>
      </c>
      <c r="Q3875" t="s">
        <v>8316</v>
      </c>
      <c r="R3875" t="s">
        <v>8358</v>
      </c>
      <c r="S3875" s="10">
        <f t="shared" si="244"/>
        <v>42285.696006944447</v>
      </c>
      <c r="T3875" s="10">
        <f t="shared" si="24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6">
        <f t="shared" si="242"/>
        <v>0</v>
      </c>
      <c r="Q3876" t="s">
        <v>8316</v>
      </c>
      <c r="R3876" t="s">
        <v>8358</v>
      </c>
      <c r="S3876" s="10">
        <f t="shared" si="244"/>
        <v>42028.041666666672</v>
      </c>
      <c r="T3876" s="10">
        <f t="shared" si="24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6">
        <f t="shared" si="242"/>
        <v>0</v>
      </c>
      <c r="Q3877" t="s">
        <v>8316</v>
      </c>
      <c r="R3877" t="s">
        <v>8358</v>
      </c>
      <c r="S3877" s="10">
        <f t="shared" si="244"/>
        <v>42616.416666666672</v>
      </c>
      <c r="T3877" s="10">
        <f t="shared" si="24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6">
        <f t="shared" si="242"/>
        <v>44.760869565217391</v>
      </c>
      <c r="Q3878" t="s">
        <v>8316</v>
      </c>
      <c r="R3878" t="s">
        <v>8358</v>
      </c>
      <c r="S3878" s="10">
        <f t="shared" si="244"/>
        <v>42402.624166666668</v>
      </c>
      <c r="T3878" s="10">
        <f t="shared" si="24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6">
        <f t="shared" si="242"/>
        <v>88.642857142857139</v>
      </c>
      <c r="Q3879" t="s">
        <v>8316</v>
      </c>
      <c r="R3879" t="s">
        <v>8358</v>
      </c>
      <c r="S3879" s="10">
        <f t="shared" si="244"/>
        <v>42712.67768518519</v>
      </c>
      <c r="T3879" s="10">
        <f t="shared" si="24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6">
        <f t="shared" si="242"/>
        <v>10</v>
      </c>
      <c r="Q3880" t="s">
        <v>8316</v>
      </c>
      <c r="R3880" t="s">
        <v>8358</v>
      </c>
      <c r="S3880" s="10">
        <f t="shared" si="244"/>
        <v>42185.165972222225</v>
      </c>
      <c r="T3880" s="10">
        <f t="shared" si="24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6">
        <f t="shared" si="242"/>
        <v>0</v>
      </c>
      <c r="Q3881" t="s">
        <v>8316</v>
      </c>
      <c r="R3881" t="s">
        <v>8358</v>
      </c>
      <c r="S3881" s="10">
        <f t="shared" si="244"/>
        <v>42029.861064814817</v>
      </c>
      <c r="T3881" s="10">
        <f t="shared" si="24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6">
        <f t="shared" si="242"/>
        <v>57.647058823529413</v>
      </c>
      <c r="Q3882" t="s">
        <v>8316</v>
      </c>
      <c r="R3882" t="s">
        <v>8358</v>
      </c>
      <c r="S3882" s="10">
        <f t="shared" si="244"/>
        <v>41850.958333333336</v>
      </c>
      <c r="T3882" s="10">
        <f t="shared" si="24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6">
        <f t="shared" si="242"/>
        <v>25</v>
      </c>
      <c r="Q3883" t="s">
        <v>8316</v>
      </c>
      <c r="R3883" t="s">
        <v>8358</v>
      </c>
      <c r="S3883" s="10">
        <f t="shared" si="244"/>
        <v>42786.018506944441</v>
      </c>
      <c r="T3883" s="10">
        <f t="shared" si="24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6">
        <f t="shared" si="242"/>
        <v>0</v>
      </c>
      <c r="Q3884" t="s">
        <v>8316</v>
      </c>
      <c r="R3884" t="s">
        <v>8358</v>
      </c>
      <c r="S3884" s="10">
        <f t="shared" si="244"/>
        <v>42400.960416666669</v>
      </c>
      <c r="T3884" s="10">
        <f t="shared" si="24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6">
        <f t="shared" si="242"/>
        <v>0</v>
      </c>
      <c r="Q3885" t="s">
        <v>8316</v>
      </c>
      <c r="R3885" t="s">
        <v>8358</v>
      </c>
      <c r="S3885" s="10">
        <f t="shared" si="244"/>
        <v>41884.602650462963</v>
      </c>
      <c r="T3885" s="10">
        <f t="shared" si="24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6">
        <f t="shared" si="242"/>
        <v>0</v>
      </c>
      <c r="Q3886" t="s">
        <v>8316</v>
      </c>
      <c r="R3886" t="s">
        <v>8358</v>
      </c>
      <c r="S3886" s="10">
        <f t="shared" si="244"/>
        <v>42090.749907407408</v>
      </c>
      <c r="T3886" s="10">
        <f t="shared" si="24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6">
        <f t="shared" si="242"/>
        <v>0</v>
      </c>
      <c r="Q3887" t="s">
        <v>8316</v>
      </c>
      <c r="R3887" t="s">
        <v>8358</v>
      </c>
      <c r="S3887" s="10">
        <f t="shared" si="244"/>
        <v>42499.951284722221</v>
      </c>
      <c r="T3887" s="10">
        <f t="shared" si="24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6">
        <f t="shared" si="242"/>
        <v>0</v>
      </c>
      <c r="Q3888" t="s">
        <v>8316</v>
      </c>
      <c r="R3888" t="s">
        <v>8358</v>
      </c>
      <c r="S3888" s="10">
        <f t="shared" si="244"/>
        <v>41984.228032407409</v>
      </c>
      <c r="T3888" s="10">
        <f t="shared" si="24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6">
        <f t="shared" si="242"/>
        <v>17.5</v>
      </c>
      <c r="Q3889" t="s">
        <v>8316</v>
      </c>
      <c r="R3889" t="s">
        <v>8358</v>
      </c>
      <c r="S3889" s="10">
        <f t="shared" si="244"/>
        <v>42125.916666666672</v>
      </c>
      <c r="T3889" s="10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6">
        <f t="shared" si="242"/>
        <v>38.714285714285715</v>
      </c>
      <c r="Q3890" t="s">
        <v>8316</v>
      </c>
      <c r="R3890" t="s">
        <v>8317</v>
      </c>
      <c r="S3890" s="10">
        <f t="shared" si="244"/>
        <v>42792.545810185184</v>
      </c>
      <c r="T3890" s="10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6">
        <f t="shared" si="242"/>
        <v>13.111111111111111</v>
      </c>
      <c r="Q3891" t="s">
        <v>8316</v>
      </c>
      <c r="R3891" t="s">
        <v>8317</v>
      </c>
      <c r="S3891" s="10">
        <f t="shared" si="244"/>
        <v>42008.976388888885</v>
      </c>
      <c r="T3891" s="10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6">
        <f t="shared" si="242"/>
        <v>315.5</v>
      </c>
      <c r="Q3892" t="s">
        <v>8316</v>
      </c>
      <c r="R3892" t="s">
        <v>8317</v>
      </c>
      <c r="S3892" s="10">
        <f t="shared" si="244"/>
        <v>42231.758611111116</v>
      </c>
      <c r="T3892" s="10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6">
        <f t="shared" si="242"/>
        <v>37.142857142857146</v>
      </c>
      <c r="Q3893" t="s">
        <v>8316</v>
      </c>
      <c r="R3893" t="s">
        <v>8317</v>
      </c>
      <c r="S3893" s="10">
        <f t="shared" si="244"/>
        <v>42086.207638888889</v>
      </c>
      <c r="T3893" s="10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6">
        <f t="shared" si="242"/>
        <v>0</v>
      </c>
      <c r="Q3894" t="s">
        <v>8316</v>
      </c>
      <c r="R3894" t="s">
        <v>8317</v>
      </c>
      <c r="S3894" s="10">
        <f t="shared" si="244"/>
        <v>41875.291666666664</v>
      </c>
      <c r="T3894" s="10">
        <f t="shared" si="24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6">
        <f t="shared" si="242"/>
        <v>128.27380952380952</v>
      </c>
      <c r="Q3895" t="s">
        <v>8316</v>
      </c>
      <c r="R3895" t="s">
        <v>8317</v>
      </c>
      <c r="S3895" s="10">
        <f t="shared" si="244"/>
        <v>41821.25</v>
      </c>
      <c r="T3895" s="10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6">
        <f t="shared" si="242"/>
        <v>47.272727272727273</v>
      </c>
      <c r="Q3896" t="s">
        <v>8316</v>
      </c>
      <c r="R3896" t="s">
        <v>8317</v>
      </c>
      <c r="S3896" s="10">
        <f t="shared" si="244"/>
        <v>42710.207638888889</v>
      </c>
      <c r="T3896" s="10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6">
        <f t="shared" si="242"/>
        <v>50</v>
      </c>
      <c r="Q3897" t="s">
        <v>8316</v>
      </c>
      <c r="R3897" t="s">
        <v>8317</v>
      </c>
      <c r="S3897" s="10">
        <f t="shared" si="244"/>
        <v>42063.250208333338</v>
      </c>
      <c r="T3897" s="10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6">
        <f t="shared" si="242"/>
        <v>42.5</v>
      </c>
      <c r="Q3898" t="s">
        <v>8316</v>
      </c>
      <c r="R3898" t="s">
        <v>8317</v>
      </c>
      <c r="S3898" s="10">
        <f t="shared" si="244"/>
        <v>41807.191875000004</v>
      </c>
      <c r="T3898" s="10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6">
        <f t="shared" si="242"/>
        <v>44</v>
      </c>
      <c r="Q3899" t="s">
        <v>8316</v>
      </c>
      <c r="R3899" t="s">
        <v>8317</v>
      </c>
      <c r="S3899" s="10">
        <f t="shared" si="244"/>
        <v>42012.87364583333</v>
      </c>
      <c r="T3899" s="10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6">
        <f t="shared" si="242"/>
        <v>50.875</v>
      </c>
      <c r="Q3900" t="s">
        <v>8316</v>
      </c>
      <c r="R3900" t="s">
        <v>8317</v>
      </c>
      <c r="S3900" s="10">
        <f t="shared" si="244"/>
        <v>42233.666666666672</v>
      </c>
      <c r="T3900" s="10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6">
        <f t="shared" si="242"/>
        <v>62.5</v>
      </c>
      <c r="Q3901" t="s">
        <v>8316</v>
      </c>
      <c r="R3901" t="s">
        <v>8317</v>
      </c>
      <c r="S3901" s="10">
        <f t="shared" si="244"/>
        <v>41863.775011574071</v>
      </c>
      <c r="T3901" s="10">
        <f t="shared" si="24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6">
        <f t="shared" si="242"/>
        <v>27</v>
      </c>
      <c r="Q3902" t="s">
        <v>8316</v>
      </c>
      <c r="R3902" t="s">
        <v>8317</v>
      </c>
      <c r="S3902" s="10">
        <f t="shared" si="244"/>
        <v>42166.092488425929</v>
      </c>
      <c r="T3902" s="10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6">
        <f t="shared" si="242"/>
        <v>25</v>
      </c>
      <c r="Q3903" t="s">
        <v>8316</v>
      </c>
      <c r="R3903" t="s">
        <v>8317</v>
      </c>
      <c r="S3903" s="10">
        <f t="shared" si="244"/>
        <v>42357.826377314821</v>
      </c>
      <c r="T3903" s="10">
        <f t="shared" si="24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6">
        <f t="shared" si="242"/>
        <v>47.258064516129032</v>
      </c>
      <c r="Q3904" t="s">
        <v>8316</v>
      </c>
      <c r="R3904" t="s">
        <v>8317</v>
      </c>
      <c r="S3904" s="10">
        <f t="shared" si="244"/>
        <v>42688.509745370371</v>
      </c>
      <c r="T3904" s="10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6">
        <f t="shared" si="242"/>
        <v>0</v>
      </c>
      <c r="Q3905" t="s">
        <v>8316</v>
      </c>
      <c r="R3905" t="s">
        <v>8317</v>
      </c>
      <c r="S3905" s="10">
        <f t="shared" si="244"/>
        <v>42230.818055555559</v>
      </c>
      <c r="T3905" s="10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6">
        <f t="shared" si="242"/>
        <v>1.5</v>
      </c>
      <c r="Q3906" t="s">
        <v>8316</v>
      </c>
      <c r="R3906" t="s">
        <v>8317</v>
      </c>
      <c r="S3906" s="10">
        <f t="shared" si="244"/>
        <v>42109.211111111115</v>
      </c>
      <c r="T3906" s="10">
        <f t="shared" si="24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IFERROR((E3907/D3907),0)</f>
        <v>0.11533333333333333</v>
      </c>
      <c r="P3907" s="6">
        <f t="shared" ref="P3907:P3970" si="246">IFERROR(E3907/L3907,0)</f>
        <v>24.714285714285715</v>
      </c>
      <c r="Q3907" t="s">
        <v>8316</v>
      </c>
      <c r="R3907" t="s">
        <v>8317</v>
      </c>
      <c r="S3907" s="10">
        <f t="shared" si="244"/>
        <v>42166.958333333328</v>
      </c>
      <c r="T3907" s="10">
        <f t="shared" ref="T3907:T3970" si="247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6">
        <f t="shared" si="246"/>
        <v>63.125</v>
      </c>
      <c r="Q3908" t="s">
        <v>8316</v>
      </c>
      <c r="R3908" t="s">
        <v>8317</v>
      </c>
      <c r="S3908" s="10">
        <f t="shared" si="244"/>
        <v>42181.559027777781</v>
      </c>
      <c r="T3908" s="10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6">
        <f t="shared" si="246"/>
        <v>38.25</v>
      </c>
      <c r="Q3909" t="s">
        <v>8316</v>
      </c>
      <c r="R3909" t="s">
        <v>8317</v>
      </c>
      <c r="S3909" s="10">
        <f t="shared" si="244"/>
        <v>41938.838888888888</v>
      </c>
      <c r="T3909" s="10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6">
        <f t="shared" si="246"/>
        <v>16.25</v>
      </c>
      <c r="Q3910" t="s">
        <v>8316</v>
      </c>
      <c r="R3910" t="s">
        <v>8317</v>
      </c>
      <c r="S3910" s="10">
        <f t="shared" si="244"/>
        <v>41849.135370370372</v>
      </c>
      <c r="T3910" s="10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6">
        <f t="shared" si="246"/>
        <v>33.75</v>
      </c>
      <c r="Q3911" t="s">
        <v>8316</v>
      </c>
      <c r="R3911" t="s">
        <v>8317</v>
      </c>
      <c r="S3911" s="10">
        <f t="shared" si="244"/>
        <v>41893.359282407408</v>
      </c>
      <c r="T3911" s="10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6">
        <f t="shared" si="246"/>
        <v>61.666666666666664</v>
      </c>
      <c r="Q3912" t="s">
        <v>8316</v>
      </c>
      <c r="R3912" t="s">
        <v>8317</v>
      </c>
      <c r="S3912" s="10">
        <f t="shared" si="244"/>
        <v>42254.756909722222</v>
      </c>
      <c r="T3912" s="10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6">
        <f t="shared" si="246"/>
        <v>83.138888888888886</v>
      </c>
      <c r="Q3913" t="s">
        <v>8316</v>
      </c>
      <c r="R3913" t="s">
        <v>8317</v>
      </c>
      <c r="S3913" s="10">
        <f t="shared" si="244"/>
        <v>41969.853900462964</v>
      </c>
      <c r="T3913" s="10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6">
        <f t="shared" si="246"/>
        <v>1</v>
      </c>
      <c r="Q3914" t="s">
        <v>8316</v>
      </c>
      <c r="R3914" t="s">
        <v>8317</v>
      </c>
      <c r="S3914" s="10">
        <f t="shared" si="244"/>
        <v>42119.190972222219</v>
      </c>
      <c r="T3914" s="10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6">
        <f t="shared" si="246"/>
        <v>142.85714285714286</v>
      </c>
      <c r="Q3915" t="s">
        <v>8316</v>
      </c>
      <c r="R3915" t="s">
        <v>8317</v>
      </c>
      <c r="S3915" s="10">
        <f t="shared" si="244"/>
        <v>42338.252881944441</v>
      </c>
      <c r="T3915" s="10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6">
        <f t="shared" si="246"/>
        <v>33.666666666666664</v>
      </c>
      <c r="Q3916" t="s">
        <v>8316</v>
      </c>
      <c r="R3916" t="s">
        <v>8317</v>
      </c>
      <c r="S3916" s="10">
        <f t="shared" si="244"/>
        <v>42134.957638888889</v>
      </c>
      <c r="T3916" s="10">
        <f t="shared" si="24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6">
        <f t="shared" si="246"/>
        <v>5</v>
      </c>
      <c r="Q3917" t="s">
        <v>8316</v>
      </c>
      <c r="R3917" t="s">
        <v>8317</v>
      </c>
      <c r="S3917" s="10">
        <f t="shared" si="244"/>
        <v>42522.98505787037</v>
      </c>
      <c r="T3917" s="10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6">
        <f t="shared" si="246"/>
        <v>0</v>
      </c>
      <c r="Q3918" t="s">
        <v>8316</v>
      </c>
      <c r="R3918" t="s">
        <v>8317</v>
      </c>
      <c r="S3918" s="10">
        <f t="shared" si="244"/>
        <v>42524.471666666665</v>
      </c>
      <c r="T3918" s="10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6">
        <f t="shared" si="246"/>
        <v>10</v>
      </c>
      <c r="Q3919" t="s">
        <v>8316</v>
      </c>
      <c r="R3919" t="s">
        <v>8317</v>
      </c>
      <c r="S3919" s="10">
        <f t="shared" si="244"/>
        <v>41893.527326388888</v>
      </c>
      <c r="T3919" s="10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6">
        <f t="shared" si="246"/>
        <v>40</v>
      </c>
      <c r="Q3920" t="s">
        <v>8316</v>
      </c>
      <c r="R3920" t="s">
        <v>8317</v>
      </c>
      <c r="S3920" s="10">
        <f t="shared" si="244"/>
        <v>41855.666666666664</v>
      </c>
      <c r="T3920" s="10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6">
        <f t="shared" si="246"/>
        <v>30</v>
      </c>
      <c r="Q3921" t="s">
        <v>8316</v>
      </c>
      <c r="R3921" t="s">
        <v>8317</v>
      </c>
      <c r="S3921" s="10">
        <f t="shared" si="244"/>
        <v>42387</v>
      </c>
      <c r="T3921" s="10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6">
        <f t="shared" si="246"/>
        <v>45</v>
      </c>
      <c r="Q3922" t="s">
        <v>8316</v>
      </c>
      <c r="R3922" t="s">
        <v>8317</v>
      </c>
      <c r="S3922" s="10">
        <f t="shared" si="244"/>
        <v>42687.428935185191</v>
      </c>
      <c r="T3922" s="10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6">
        <f t="shared" si="246"/>
        <v>0</v>
      </c>
      <c r="Q3923" t="s">
        <v>8316</v>
      </c>
      <c r="R3923" t="s">
        <v>8317</v>
      </c>
      <c r="S3923" s="10">
        <f t="shared" si="244"/>
        <v>41938.75</v>
      </c>
      <c r="T3923" s="10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6">
        <f t="shared" si="246"/>
        <v>10.166666666666666</v>
      </c>
      <c r="Q3924" t="s">
        <v>8316</v>
      </c>
      <c r="R3924" t="s">
        <v>8317</v>
      </c>
      <c r="S3924" s="10">
        <f t="shared" si="244"/>
        <v>42065.958333333328</v>
      </c>
      <c r="T3924" s="10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6">
        <f t="shared" si="246"/>
        <v>81.411764705882348</v>
      </c>
      <c r="Q3925" t="s">
        <v>8316</v>
      </c>
      <c r="R3925" t="s">
        <v>8317</v>
      </c>
      <c r="S3925" s="10">
        <f t="shared" ref="S3925:S3988" si="248">(((I3925/60)/60)/24)+DATE(1970,1,1)</f>
        <v>42103.979988425926</v>
      </c>
      <c r="T3925" s="10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6">
        <f t="shared" si="246"/>
        <v>57.25</v>
      </c>
      <c r="Q3926" t="s">
        <v>8316</v>
      </c>
      <c r="R3926" t="s">
        <v>8317</v>
      </c>
      <c r="S3926" s="10">
        <f t="shared" si="248"/>
        <v>41816.959745370368</v>
      </c>
      <c r="T3926" s="10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6">
        <f t="shared" si="246"/>
        <v>5</v>
      </c>
      <c r="Q3927" t="s">
        <v>8316</v>
      </c>
      <c r="R3927" t="s">
        <v>8317</v>
      </c>
      <c r="S3927" s="10">
        <f t="shared" si="248"/>
        <v>41850.870821759258</v>
      </c>
      <c r="T3927" s="10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6">
        <f t="shared" si="246"/>
        <v>15</v>
      </c>
      <c r="Q3928" t="s">
        <v>8316</v>
      </c>
      <c r="R3928" t="s">
        <v>8317</v>
      </c>
      <c r="S3928" s="10">
        <f t="shared" si="248"/>
        <v>42000.085046296299</v>
      </c>
      <c r="T3928" s="10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6">
        <f t="shared" si="246"/>
        <v>12.5</v>
      </c>
      <c r="Q3929" t="s">
        <v>8316</v>
      </c>
      <c r="R3929" t="s">
        <v>8317</v>
      </c>
      <c r="S3929" s="10">
        <f t="shared" si="248"/>
        <v>41860.267407407409</v>
      </c>
      <c r="T3929" s="10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6">
        <f t="shared" si="246"/>
        <v>93</v>
      </c>
      <c r="Q3930" t="s">
        <v>8316</v>
      </c>
      <c r="R3930" t="s">
        <v>8317</v>
      </c>
      <c r="S3930" s="10">
        <f t="shared" si="248"/>
        <v>42293.207638888889</v>
      </c>
      <c r="T3930" s="10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6">
        <f t="shared" si="246"/>
        <v>32.357142857142854</v>
      </c>
      <c r="Q3931" t="s">
        <v>8316</v>
      </c>
      <c r="R3931" t="s">
        <v>8317</v>
      </c>
      <c r="S3931" s="10">
        <f t="shared" si="248"/>
        <v>42631.827141203699</v>
      </c>
      <c r="T3931" s="10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6">
        <f t="shared" si="246"/>
        <v>0</v>
      </c>
      <c r="Q3932" t="s">
        <v>8316</v>
      </c>
      <c r="R3932" t="s">
        <v>8317</v>
      </c>
      <c r="S3932" s="10">
        <f t="shared" si="248"/>
        <v>42461.25</v>
      </c>
      <c r="T3932" s="10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6">
        <f t="shared" si="246"/>
        <v>0</v>
      </c>
      <c r="Q3933" t="s">
        <v>8316</v>
      </c>
      <c r="R3933" t="s">
        <v>8317</v>
      </c>
      <c r="S3933" s="10">
        <f t="shared" si="248"/>
        <v>42253.151701388888</v>
      </c>
      <c r="T3933" s="10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6">
        <f t="shared" si="246"/>
        <v>1</v>
      </c>
      <c r="Q3934" t="s">
        <v>8316</v>
      </c>
      <c r="R3934" t="s">
        <v>8317</v>
      </c>
      <c r="S3934" s="10">
        <f t="shared" si="248"/>
        <v>42445.126898148148</v>
      </c>
      <c r="T3934" s="10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6">
        <f t="shared" si="246"/>
        <v>91.833333333333329</v>
      </c>
      <c r="Q3935" t="s">
        <v>8316</v>
      </c>
      <c r="R3935" t="s">
        <v>8317</v>
      </c>
      <c r="S3935" s="10">
        <f t="shared" si="248"/>
        <v>42568.029861111107</v>
      </c>
      <c r="T3935" s="10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6">
        <f t="shared" si="246"/>
        <v>45.833333333333336</v>
      </c>
      <c r="Q3936" t="s">
        <v>8316</v>
      </c>
      <c r="R3936" t="s">
        <v>8317</v>
      </c>
      <c r="S3936" s="10">
        <f t="shared" si="248"/>
        <v>42278.541666666672</v>
      </c>
      <c r="T3936" s="10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6">
        <f t="shared" si="246"/>
        <v>57.173913043478258</v>
      </c>
      <c r="Q3937" t="s">
        <v>8316</v>
      </c>
      <c r="R3937" t="s">
        <v>8317</v>
      </c>
      <c r="S3937" s="10">
        <f t="shared" si="248"/>
        <v>42281.656782407401</v>
      </c>
      <c r="T3937" s="10">
        <f t="shared" si="24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6">
        <f t="shared" si="246"/>
        <v>0</v>
      </c>
      <c r="Q3938" t="s">
        <v>8316</v>
      </c>
      <c r="R3938" t="s">
        <v>8317</v>
      </c>
      <c r="S3938" s="10">
        <f t="shared" si="248"/>
        <v>42705.304629629631</v>
      </c>
      <c r="T3938" s="10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6">
        <f t="shared" si="246"/>
        <v>248.5</v>
      </c>
      <c r="Q3939" t="s">
        <v>8316</v>
      </c>
      <c r="R3939" t="s">
        <v>8317</v>
      </c>
      <c r="S3939" s="10">
        <f t="shared" si="248"/>
        <v>42562.631481481483</v>
      </c>
      <c r="T3939" s="10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6">
        <f t="shared" si="246"/>
        <v>79.400000000000006</v>
      </c>
      <c r="Q3940" t="s">
        <v>8316</v>
      </c>
      <c r="R3940" t="s">
        <v>8317</v>
      </c>
      <c r="S3940" s="10">
        <f t="shared" si="248"/>
        <v>42182.905717592599</v>
      </c>
      <c r="T3940" s="10">
        <f t="shared" si="24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6">
        <f t="shared" si="246"/>
        <v>5</v>
      </c>
      <c r="Q3941" t="s">
        <v>8316</v>
      </c>
      <c r="R3941" t="s">
        <v>8317</v>
      </c>
      <c r="S3941" s="10">
        <f t="shared" si="248"/>
        <v>41919.1875</v>
      </c>
      <c r="T3941" s="10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6">
        <f t="shared" si="246"/>
        <v>5.5</v>
      </c>
      <c r="Q3942" t="s">
        <v>8316</v>
      </c>
      <c r="R3942" t="s">
        <v>8317</v>
      </c>
      <c r="S3942" s="10">
        <f t="shared" si="248"/>
        <v>42006.492488425924</v>
      </c>
      <c r="T3942" s="10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6">
        <f t="shared" si="246"/>
        <v>25</v>
      </c>
      <c r="Q3943" t="s">
        <v>8316</v>
      </c>
      <c r="R3943" t="s">
        <v>8317</v>
      </c>
      <c r="S3943" s="10">
        <f t="shared" si="248"/>
        <v>41968.041666666672</v>
      </c>
      <c r="T3943" s="10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6">
        <f t="shared" si="246"/>
        <v>0</v>
      </c>
      <c r="Q3944" t="s">
        <v>8316</v>
      </c>
      <c r="R3944" t="s">
        <v>8317</v>
      </c>
      <c r="S3944" s="10">
        <f t="shared" si="248"/>
        <v>42171.904097222221</v>
      </c>
      <c r="T3944" s="10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6">
        <f t="shared" si="246"/>
        <v>137.07692307692307</v>
      </c>
      <c r="Q3945" t="s">
        <v>8316</v>
      </c>
      <c r="R3945" t="s">
        <v>8317</v>
      </c>
      <c r="S3945" s="10">
        <f t="shared" si="248"/>
        <v>42310.701388888891</v>
      </c>
      <c r="T3945" s="10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6">
        <f t="shared" si="246"/>
        <v>0</v>
      </c>
      <c r="Q3946" t="s">
        <v>8316</v>
      </c>
      <c r="R3946" t="s">
        <v>8317</v>
      </c>
      <c r="S3946" s="10">
        <f t="shared" si="248"/>
        <v>42243.662905092591</v>
      </c>
      <c r="T3946" s="10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6">
        <f t="shared" si="246"/>
        <v>5</v>
      </c>
      <c r="Q3947" t="s">
        <v>8316</v>
      </c>
      <c r="R3947" t="s">
        <v>8317</v>
      </c>
      <c r="S3947" s="10">
        <f t="shared" si="248"/>
        <v>42139.801712962959</v>
      </c>
      <c r="T3947" s="10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6">
        <f t="shared" si="246"/>
        <v>39</v>
      </c>
      <c r="Q3948" t="s">
        <v>8316</v>
      </c>
      <c r="R3948" t="s">
        <v>8317</v>
      </c>
      <c r="S3948" s="10">
        <f t="shared" si="248"/>
        <v>42063.333333333328</v>
      </c>
      <c r="T3948" s="10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6">
        <f t="shared" si="246"/>
        <v>50.5</v>
      </c>
      <c r="Q3949" t="s">
        <v>8316</v>
      </c>
      <c r="R3949" t="s">
        <v>8317</v>
      </c>
      <c r="S3949" s="10">
        <f t="shared" si="248"/>
        <v>42645.142870370371</v>
      </c>
      <c r="T3949" s="10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6">
        <f t="shared" si="246"/>
        <v>0</v>
      </c>
      <c r="Q3950" t="s">
        <v>8316</v>
      </c>
      <c r="R3950" t="s">
        <v>8317</v>
      </c>
      <c r="S3950" s="10">
        <f t="shared" si="248"/>
        <v>41889.325497685182</v>
      </c>
      <c r="T3950" s="10">
        <f t="shared" si="247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6">
        <f t="shared" si="246"/>
        <v>49.28125</v>
      </c>
      <c r="Q3951" t="s">
        <v>8316</v>
      </c>
      <c r="R3951" t="s">
        <v>8317</v>
      </c>
      <c r="S3951" s="10">
        <f t="shared" si="248"/>
        <v>42046.120613425926</v>
      </c>
      <c r="T3951" s="10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6">
        <f t="shared" si="246"/>
        <v>25</v>
      </c>
      <c r="Q3952" t="s">
        <v>8316</v>
      </c>
      <c r="R3952" t="s">
        <v>8317</v>
      </c>
      <c r="S3952" s="10">
        <f t="shared" si="248"/>
        <v>42468.774305555555</v>
      </c>
      <c r="T3952" s="10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6">
        <f t="shared" si="246"/>
        <v>1</v>
      </c>
      <c r="Q3953" t="s">
        <v>8316</v>
      </c>
      <c r="R3953" t="s">
        <v>8317</v>
      </c>
      <c r="S3953" s="10">
        <f t="shared" si="248"/>
        <v>42493.784050925926</v>
      </c>
      <c r="T3953" s="10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6">
        <f t="shared" si="246"/>
        <v>25</v>
      </c>
      <c r="Q3954" t="s">
        <v>8316</v>
      </c>
      <c r="R3954" t="s">
        <v>8317</v>
      </c>
      <c r="S3954" s="10">
        <f t="shared" si="248"/>
        <v>42303.790393518517</v>
      </c>
      <c r="T3954" s="10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6">
        <f t="shared" si="246"/>
        <v>0</v>
      </c>
      <c r="Q3955" t="s">
        <v>8316</v>
      </c>
      <c r="R3955" t="s">
        <v>8317</v>
      </c>
      <c r="S3955" s="10">
        <f t="shared" si="248"/>
        <v>42580.978472222225</v>
      </c>
      <c r="T3955" s="10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6">
        <f t="shared" si="246"/>
        <v>0</v>
      </c>
      <c r="Q3956" t="s">
        <v>8316</v>
      </c>
      <c r="R3956" t="s">
        <v>8317</v>
      </c>
      <c r="S3956" s="10">
        <f t="shared" si="248"/>
        <v>41834.651203703703</v>
      </c>
      <c r="T3956" s="10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6">
        <f t="shared" si="246"/>
        <v>53.125</v>
      </c>
      <c r="Q3957" t="s">
        <v>8316</v>
      </c>
      <c r="R3957" t="s">
        <v>8317</v>
      </c>
      <c r="S3957" s="10">
        <f t="shared" si="248"/>
        <v>42336.890520833331</v>
      </c>
      <c r="T3957" s="10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6">
        <f t="shared" si="246"/>
        <v>0</v>
      </c>
      <c r="Q3958" t="s">
        <v>8316</v>
      </c>
      <c r="R3958" t="s">
        <v>8317</v>
      </c>
      <c r="S3958" s="10">
        <f t="shared" si="248"/>
        <v>42485.013888888891</v>
      </c>
      <c r="T3958" s="10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6">
        <f t="shared" si="246"/>
        <v>7</v>
      </c>
      <c r="Q3959" t="s">
        <v>8316</v>
      </c>
      <c r="R3959" t="s">
        <v>8317</v>
      </c>
      <c r="S3959" s="10">
        <f t="shared" si="248"/>
        <v>42559.976319444439</v>
      </c>
      <c r="T3959" s="10">
        <f t="shared" si="247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6">
        <f t="shared" si="246"/>
        <v>40.0625</v>
      </c>
      <c r="Q3960" t="s">
        <v>8316</v>
      </c>
      <c r="R3960" t="s">
        <v>8317</v>
      </c>
      <c r="S3960" s="10">
        <f t="shared" si="248"/>
        <v>41853.583333333336</v>
      </c>
      <c r="T3960" s="10">
        <f t="shared" si="247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6">
        <f t="shared" si="246"/>
        <v>24.333333333333332</v>
      </c>
      <c r="Q3961" t="s">
        <v>8316</v>
      </c>
      <c r="R3961" t="s">
        <v>8317</v>
      </c>
      <c r="S3961" s="10">
        <f t="shared" si="248"/>
        <v>41910.788842592592</v>
      </c>
      <c r="T3961" s="10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6">
        <f t="shared" si="246"/>
        <v>11.25</v>
      </c>
      <c r="Q3962" t="s">
        <v>8316</v>
      </c>
      <c r="R3962" t="s">
        <v>8317</v>
      </c>
      <c r="S3962" s="10">
        <f t="shared" si="248"/>
        <v>42372.845555555556</v>
      </c>
      <c r="T3962" s="10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6">
        <f t="shared" si="246"/>
        <v>10.5</v>
      </c>
      <c r="Q3963" t="s">
        <v>8316</v>
      </c>
      <c r="R3963" t="s">
        <v>8317</v>
      </c>
      <c r="S3963" s="10">
        <f t="shared" si="248"/>
        <v>41767.891319444447</v>
      </c>
      <c r="T3963" s="10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6">
        <f t="shared" si="246"/>
        <v>15</v>
      </c>
      <c r="Q3964" t="s">
        <v>8316</v>
      </c>
      <c r="R3964" t="s">
        <v>8317</v>
      </c>
      <c r="S3964" s="10">
        <f t="shared" si="248"/>
        <v>42336.621458333335</v>
      </c>
      <c r="T3964" s="10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6">
        <f t="shared" si="246"/>
        <v>0</v>
      </c>
      <c r="Q3965" t="s">
        <v>8316</v>
      </c>
      <c r="R3965" t="s">
        <v>8317</v>
      </c>
      <c r="S3965" s="10">
        <f t="shared" si="248"/>
        <v>42326.195798611108</v>
      </c>
      <c r="T3965" s="10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6">
        <f t="shared" si="246"/>
        <v>42</v>
      </c>
      <c r="Q3966" t="s">
        <v>8316</v>
      </c>
      <c r="R3966" t="s">
        <v>8317</v>
      </c>
      <c r="S3966" s="10">
        <f t="shared" si="248"/>
        <v>42113.680393518516</v>
      </c>
      <c r="T3966" s="10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6">
        <f t="shared" si="246"/>
        <v>71.25</v>
      </c>
      <c r="Q3967" t="s">
        <v>8316</v>
      </c>
      <c r="R3967" t="s">
        <v>8317</v>
      </c>
      <c r="S3967" s="10">
        <f t="shared" si="248"/>
        <v>42474.194212962961</v>
      </c>
      <c r="T3967" s="10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6">
        <f t="shared" si="246"/>
        <v>22.5</v>
      </c>
      <c r="Q3968" t="s">
        <v>8316</v>
      </c>
      <c r="R3968" t="s">
        <v>8317</v>
      </c>
      <c r="S3968" s="10">
        <f t="shared" si="248"/>
        <v>41844.124305555553</v>
      </c>
      <c r="T3968" s="10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6">
        <f t="shared" si="246"/>
        <v>41</v>
      </c>
      <c r="Q3969" t="s">
        <v>8316</v>
      </c>
      <c r="R3969" t="s">
        <v>8317</v>
      </c>
      <c r="S3969" s="10">
        <f t="shared" si="248"/>
        <v>42800.290590277778</v>
      </c>
      <c r="T3969" s="10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6">
        <f t="shared" si="246"/>
        <v>47.909090909090907</v>
      </c>
      <c r="Q3970" t="s">
        <v>8316</v>
      </c>
      <c r="R3970" t="s">
        <v>8317</v>
      </c>
      <c r="S3970" s="10">
        <f t="shared" si="248"/>
        <v>42512.815659722226</v>
      </c>
      <c r="T3970" s="10">
        <f t="shared" si="247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IFERROR((E3971/D3971),0)</f>
        <v>7.4690265486725665E-2</v>
      </c>
      <c r="P3971" s="6">
        <f t="shared" ref="P3971:P4034" si="250">IFERROR(E3971/L3971,0)</f>
        <v>35.166666666666664</v>
      </c>
      <c r="Q3971" t="s">
        <v>8316</v>
      </c>
      <c r="R3971" t="s">
        <v>8317</v>
      </c>
      <c r="S3971" s="10">
        <f t="shared" si="248"/>
        <v>42611.163194444445</v>
      </c>
      <c r="T3971" s="10">
        <f t="shared" ref="T3971:T4034" si="251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6">
        <f t="shared" si="250"/>
        <v>5.5</v>
      </c>
      <c r="Q3972" t="s">
        <v>8316</v>
      </c>
      <c r="R3972" t="s">
        <v>8317</v>
      </c>
      <c r="S3972" s="10">
        <f t="shared" si="248"/>
        <v>42477.863553240735</v>
      </c>
      <c r="T3972" s="10">
        <f t="shared" si="251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6">
        <f t="shared" si="250"/>
        <v>22.666666666666668</v>
      </c>
      <c r="Q3973" t="s">
        <v>8316</v>
      </c>
      <c r="R3973" t="s">
        <v>8317</v>
      </c>
      <c r="S3973" s="10">
        <f t="shared" si="248"/>
        <v>41841.536180555559</v>
      </c>
      <c r="T3973" s="10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6">
        <f t="shared" si="250"/>
        <v>26.375</v>
      </c>
      <c r="Q3974" t="s">
        <v>8316</v>
      </c>
      <c r="R3974" t="s">
        <v>8317</v>
      </c>
      <c r="S3974" s="10">
        <f t="shared" si="248"/>
        <v>42041.067523148144</v>
      </c>
      <c r="T3974" s="10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6">
        <f t="shared" si="250"/>
        <v>105.54054054054055</v>
      </c>
      <c r="Q3975" t="s">
        <v>8316</v>
      </c>
      <c r="R3975" t="s">
        <v>8317</v>
      </c>
      <c r="S3975" s="10">
        <f t="shared" si="248"/>
        <v>42499.166666666672</v>
      </c>
      <c r="T3975" s="10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6">
        <f t="shared" si="250"/>
        <v>29.09090909090909</v>
      </c>
      <c r="Q3976" t="s">
        <v>8316</v>
      </c>
      <c r="R3976" t="s">
        <v>8317</v>
      </c>
      <c r="S3976" s="10">
        <f t="shared" si="248"/>
        <v>42523.546851851846</v>
      </c>
      <c r="T3976" s="10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6">
        <f t="shared" si="250"/>
        <v>0</v>
      </c>
      <c r="Q3977" t="s">
        <v>8316</v>
      </c>
      <c r="R3977" t="s">
        <v>8317</v>
      </c>
      <c r="S3977" s="10">
        <f t="shared" si="248"/>
        <v>42564.866875</v>
      </c>
      <c r="T3977" s="10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6">
        <f t="shared" si="250"/>
        <v>62</v>
      </c>
      <c r="Q3978" t="s">
        <v>8316</v>
      </c>
      <c r="R3978" t="s">
        <v>8317</v>
      </c>
      <c r="S3978" s="10">
        <f t="shared" si="248"/>
        <v>41852.291666666664</v>
      </c>
      <c r="T3978" s="10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6">
        <f t="shared" si="250"/>
        <v>217.5</v>
      </c>
      <c r="Q3979" t="s">
        <v>8316</v>
      </c>
      <c r="R3979" t="s">
        <v>8317</v>
      </c>
      <c r="S3979" s="10">
        <f t="shared" si="248"/>
        <v>42573.788564814815</v>
      </c>
      <c r="T3979" s="10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6">
        <f t="shared" si="250"/>
        <v>26.75</v>
      </c>
      <c r="Q3980" t="s">
        <v>8316</v>
      </c>
      <c r="R3980" t="s">
        <v>8317</v>
      </c>
      <c r="S3980" s="10">
        <f t="shared" si="248"/>
        <v>42035.642974537041</v>
      </c>
      <c r="T3980" s="10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6">
        <f t="shared" si="250"/>
        <v>18.333333333333332</v>
      </c>
      <c r="Q3981" t="s">
        <v>8316</v>
      </c>
      <c r="R3981" t="s">
        <v>8317</v>
      </c>
      <c r="S3981" s="10">
        <f t="shared" si="248"/>
        <v>42092.833333333328</v>
      </c>
      <c r="T3981" s="10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6">
        <f t="shared" si="250"/>
        <v>64.285714285714292</v>
      </c>
      <c r="Q3982" t="s">
        <v>8316</v>
      </c>
      <c r="R3982" t="s">
        <v>8317</v>
      </c>
      <c r="S3982" s="10">
        <f t="shared" si="248"/>
        <v>41825.598923611113</v>
      </c>
      <c r="T3982" s="10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6">
        <f t="shared" si="250"/>
        <v>175</v>
      </c>
      <c r="Q3983" t="s">
        <v>8316</v>
      </c>
      <c r="R3983" t="s">
        <v>8317</v>
      </c>
      <c r="S3983" s="10">
        <f t="shared" si="248"/>
        <v>42568.179965277777</v>
      </c>
      <c r="T3983" s="10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6">
        <f t="shared" si="250"/>
        <v>34</v>
      </c>
      <c r="Q3984" t="s">
        <v>8316</v>
      </c>
      <c r="R3984" t="s">
        <v>8317</v>
      </c>
      <c r="S3984" s="10">
        <f t="shared" si="248"/>
        <v>42192.809953703705</v>
      </c>
      <c r="T3984" s="10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6">
        <f t="shared" si="250"/>
        <v>84.282608695652172</v>
      </c>
      <c r="Q3985" t="s">
        <v>8316</v>
      </c>
      <c r="R3985" t="s">
        <v>8317</v>
      </c>
      <c r="S3985" s="10">
        <f t="shared" si="248"/>
        <v>41779.290972222225</v>
      </c>
      <c r="T3985" s="10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6">
        <f t="shared" si="250"/>
        <v>9.5</v>
      </c>
      <c r="Q3986" t="s">
        <v>8316</v>
      </c>
      <c r="R3986" t="s">
        <v>8317</v>
      </c>
      <c r="S3986" s="10">
        <f t="shared" si="248"/>
        <v>41951</v>
      </c>
      <c r="T3986" s="10">
        <f t="shared" si="251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6">
        <f t="shared" si="250"/>
        <v>33.736842105263158</v>
      </c>
      <c r="Q3987" t="s">
        <v>8316</v>
      </c>
      <c r="R3987" t="s">
        <v>8317</v>
      </c>
      <c r="S3987" s="10">
        <f t="shared" si="248"/>
        <v>42420.878472222219</v>
      </c>
      <c r="T3987" s="10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6">
        <f t="shared" si="250"/>
        <v>37.53846153846154</v>
      </c>
      <c r="Q3988" t="s">
        <v>8316</v>
      </c>
      <c r="R3988" t="s">
        <v>8317</v>
      </c>
      <c r="S3988" s="10">
        <f t="shared" si="248"/>
        <v>42496.544444444444</v>
      </c>
      <c r="T3988" s="10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6">
        <f t="shared" si="250"/>
        <v>11.615384615384615</v>
      </c>
      <c r="Q3989" t="s">
        <v>8316</v>
      </c>
      <c r="R3989" t="s">
        <v>8317</v>
      </c>
      <c r="S3989" s="10">
        <f t="shared" ref="S3989:S4052" si="252">(((I3989/60)/60)/24)+DATE(1970,1,1)</f>
        <v>41775.92465277778</v>
      </c>
      <c r="T3989" s="10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6">
        <f t="shared" si="250"/>
        <v>8</v>
      </c>
      <c r="Q3990" t="s">
        <v>8316</v>
      </c>
      <c r="R3990" t="s">
        <v>8317</v>
      </c>
      <c r="S3990" s="10">
        <f t="shared" si="252"/>
        <v>42245.08116898148</v>
      </c>
      <c r="T3990" s="10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6">
        <f t="shared" si="250"/>
        <v>0</v>
      </c>
      <c r="Q3991" t="s">
        <v>8316</v>
      </c>
      <c r="R3991" t="s">
        <v>8317</v>
      </c>
      <c r="S3991" s="10">
        <f t="shared" si="252"/>
        <v>42316.791446759264</v>
      </c>
      <c r="T3991" s="10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6">
        <f t="shared" si="250"/>
        <v>23</v>
      </c>
      <c r="Q3992" t="s">
        <v>8316</v>
      </c>
      <c r="R3992" t="s">
        <v>8317</v>
      </c>
      <c r="S3992" s="10">
        <f t="shared" si="252"/>
        <v>42431.672372685185</v>
      </c>
      <c r="T3992" s="10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6">
        <f t="shared" si="250"/>
        <v>100</v>
      </c>
      <c r="Q3993" t="s">
        <v>8316</v>
      </c>
      <c r="R3993" t="s">
        <v>8317</v>
      </c>
      <c r="S3993" s="10">
        <f t="shared" si="252"/>
        <v>42155.644467592589</v>
      </c>
      <c r="T3993" s="10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6">
        <f t="shared" si="250"/>
        <v>60.111111111111114</v>
      </c>
      <c r="Q3994" t="s">
        <v>8316</v>
      </c>
      <c r="R3994" t="s">
        <v>8317</v>
      </c>
      <c r="S3994" s="10">
        <f t="shared" si="252"/>
        <v>42349.982164351852</v>
      </c>
      <c r="T3994" s="10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6">
        <f t="shared" si="250"/>
        <v>3</v>
      </c>
      <c r="Q3995" t="s">
        <v>8316</v>
      </c>
      <c r="R3995" t="s">
        <v>8317</v>
      </c>
      <c r="S3995" s="10">
        <f t="shared" si="252"/>
        <v>42137.864722222221</v>
      </c>
      <c r="T3995" s="10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6">
        <f t="shared" si="250"/>
        <v>5</v>
      </c>
      <c r="Q3996" t="s">
        <v>8316</v>
      </c>
      <c r="R3996" t="s">
        <v>8317</v>
      </c>
      <c r="S3996" s="10">
        <f t="shared" si="252"/>
        <v>41839.389930555553</v>
      </c>
      <c r="T3996" s="10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6">
        <f t="shared" si="250"/>
        <v>17.5</v>
      </c>
      <c r="Q3997" t="s">
        <v>8316</v>
      </c>
      <c r="R3997" t="s">
        <v>8317</v>
      </c>
      <c r="S3997" s="10">
        <f t="shared" si="252"/>
        <v>42049.477083333331</v>
      </c>
      <c r="T3997" s="10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6">
        <f t="shared" si="250"/>
        <v>29.235294117647058</v>
      </c>
      <c r="Q3998" t="s">
        <v>8316</v>
      </c>
      <c r="R3998" t="s">
        <v>8317</v>
      </c>
      <c r="S3998" s="10">
        <f t="shared" si="252"/>
        <v>41963.669444444444</v>
      </c>
      <c r="T3998" s="10">
        <f t="shared" si="251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6">
        <f t="shared" si="250"/>
        <v>0</v>
      </c>
      <c r="Q3999" t="s">
        <v>8316</v>
      </c>
      <c r="R3999" t="s">
        <v>8317</v>
      </c>
      <c r="S3999" s="10">
        <f t="shared" si="252"/>
        <v>42099.349780092598</v>
      </c>
      <c r="T3999" s="10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6">
        <f t="shared" si="250"/>
        <v>59.583333333333336</v>
      </c>
      <c r="Q4000" t="s">
        <v>8316</v>
      </c>
      <c r="R4000" t="s">
        <v>8317</v>
      </c>
      <c r="S4000" s="10">
        <f t="shared" si="252"/>
        <v>42091.921597222223</v>
      </c>
      <c r="T4000" s="10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6">
        <f t="shared" si="250"/>
        <v>82.571428571428569</v>
      </c>
      <c r="Q4001" t="s">
        <v>8316</v>
      </c>
      <c r="R4001" t="s">
        <v>8317</v>
      </c>
      <c r="S4001" s="10">
        <f t="shared" si="252"/>
        <v>41882.827650462961</v>
      </c>
      <c r="T4001" s="10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6">
        <f t="shared" si="250"/>
        <v>10</v>
      </c>
      <c r="Q4002" t="s">
        <v>8316</v>
      </c>
      <c r="R4002" t="s">
        <v>8317</v>
      </c>
      <c r="S4002" s="10">
        <f t="shared" si="252"/>
        <v>42497.603680555556</v>
      </c>
      <c r="T4002" s="10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6">
        <f t="shared" si="250"/>
        <v>32.357142857142854</v>
      </c>
      <c r="Q4003" t="s">
        <v>8316</v>
      </c>
      <c r="R4003" t="s">
        <v>8317</v>
      </c>
      <c r="S4003" s="10">
        <f t="shared" si="252"/>
        <v>42795.791666666672</v>
      </c>
      <c r="T4003" s="10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6">
        <f t="shared" si="250"/>
        <v>5.75</v>
      </c>
      <c r="Q4004" t="s">
        <v>8316</v>
      </c>
      <c r="R4004" t="s">
        <v>8317</v>
      </c>
      <c r="S4004" s="10">
        <f t="shared" si="252"/>
        <v>41909.043530092589</v>
      </c>
      <c r="T4004" s="10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6">
        <f t="shared" si="250"/>
        <v>100.5</v>
      </c>
      <c r="Q4005" t="s">
        <v>8316</v>
      </c>
      <c r="R4005" t="s">
        <v>8317</v>
      </c>
      <c r="S4005" s="10">
        <f t="shared" si="252"/>
        <v>42050.587349537032</v>
      </c>
      <c r="T4005" s="10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6">
        <f t="shared" si="250"/>
        <v>1</v>
      </c>
      <c r="Q4006" t="s">
        <v>8316</v>
      </c>
      <c r="R4006" t="s">
        <v>8317</v>
      </c>
      <c r="S4006" s="10">
        <f t="shared" si="252"/>
        <v>41920.16269675926</v>
      </c>
      <c r="T4006" s="10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6">
        <f t="shared" si="250"/>
        <v>20</v>
      </c>
      <c r="Q4007" t="s">
        <v>8316</v>
      </c>
      <c r="R4007" t="s">
        <v>8317</v>
      </c>
      <c r="S4007" s="10">
        <f t="shared" si="252"/>
        <v>41932.807696759257</v>
      </c>
      <c r="T4007" s="10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6">
        <f t="shared" si="250"/>
        <v>2</v>
      </c>
      <c r="Q4008" t="s">
        <v>8316</v>
      </c>
      <c r="R4008" t="s">
        <v>8317</v>
      </c>
      <c r="S4008" s="10">
        <f t="shared" si="252"/>
        <v>42416.772997685184</v>
      </c>
      <c r="T4008" s="10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6">
        <f t="shared" si="250"/>
        <v>5</v>
      </c>
      <c r="Q4009" t="s">
        <v>8316</v>
      </c>
      <c r="R4009" t="s">
        <v>8317</v>
      </c>
      <c r="S4009" s="10">
        <f t="shared" si="252"/>
        <v>41877.686111111114</v>
      </c>
      <c r="T4009" s="10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6">
        <f t="shared" si="250"/>
        <v>15</v>
      </c>
      <c r="Q4010" t="s">
        <v>8316</v>
      </c>
      <c r="R4010" t="s">
        <v>8317</v>
      </c>
      <c r="S4010" s="10">
        <f t="shared" si="252"/>
        <v>42207.964201388888</v>
      </c>
      <c r="T4010" s="10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6">
        <f t="shared" si="250"/>
        <v>25</v>
      </c>
      <c r="Q4011" t="s">
        <v>8316</v>
      </c>
      <c r="R4011" t="s">
        <v>8317</v>
      </c>
      <c r="S4011" s="10">
        <f t="shared" si="252"/>
        <v>41891.700925925928</v>
      </c>
      <c r="T4011" s="10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6">
        <f t="shared" si="250"/>
        <v>45.842105263157897</v>
      </c>
      <c r="Q4012" t="s">
        <v>8316</v>
      </c>
      <c r="R4012" t="s">
        <v>8317</v>
      </c>
      <c r="S4012" s="10">
        <f t="shared" si="252"/>
        <v>41938.770439814813</v>
      </c>
      <c r="T4012" s="10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6">
        <f t="shared" si="250"/>
        <v>4.75</v>
      </c>
      <c r="Q4013" t="s">
        <v>8316</v>
      </c>
      <c r="R4013" t="s">
        <v>8317</v>
      </c>
      <c r="S4013" s="10">
        <f t="shared" si="252"/>
        <v>42032.54488425926</v>
      </c>
      <c r="T4013" s="10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6">
        <f t="shared" si="250"/>
        <v>0</v>
      </c>
      <c r="Q4014" t="s">
        <v>8316</v>
      </c>
      <c r="R4014" t="s">
        <v>8317</v>
      </c>
      <c r="S4014" s="10">
        <f t="shared" si="252"/>
        <v>42126.544548611113</v>
      </c>
      <c r="T4014" s="10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6">
        <f t="shared" si="250"/>
        <v>13</v>
      </c>
      <c r="Q4015" t="s">
        <v>8316</v>
      </c>
      <c r="R4015" t="s">
        <v>8317</v>
      </c>
      <c r="S4015" s="10">
        <f t="shared" si="252"/>
        <v>42051.301192129627</v>
      </c>
      <c r="T4015" s="10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6">
        <f t="shared" si="250"/>
        <v>0</v>
      </c>
      <c r="Q4016" t="s">
        <v>8316</v>
      </c>
      <c r="R4016" t="s">
        <v>8317</v>
      </c>
      <c r="S4016" s="10">
        <f t="shared" si="252"/>
        <v>42434.246168981481</v>
      </c>
      <c r="T4016" s="10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6">
        <f t="shared" si="250"/>
        <v>1</v>
      </c>
      <c r="Q4017" t="s">
        <v>8316</v>
      </c>
      <c r="R4017" t="s">
        <v>8317</v>
      </c>
      <c r="S4017" s="10">
        <f t="shared" si="252"/>
        <v>42204.780821759254</v>
      </c>
      <c r="T4017" s="10">
        <f t="shared" si="251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6">
        <f t="shared" si="250"/>
        <v>10</v>
      </c>
      <c r="Q4018" t="s">
        <v>8316</v>
      </c>
      <c r="R4018" t="s">
        <v>8317</v>
      </c>
      <c r="S4018" s="10">
        <f t="shared" si="252"/>
        <v>41899.872685185182</v>
      </c>
      <c r="T4018" s="10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6">
        <f t="shared" si="250"/>
        <v>52.5</v>
      </c>
      <c r="Q4019" t="s">
        <v>8316</v>
      </c>
      <c r="R4019" t="s">
        <v>8317</v>
      </c>
      <c r="S4019" s="10">
        <f t="shared" si="252"/>
        <v>41886.672152777777</v>
      </c>
      <c r="T4019" s="10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6">
        <f t="shared" si="250"/>
        <v>32.5</v>
      </c>
      <c r="Q4020" t="s">
        <v>8316</v>
      </c>
      <c r="R4020" t="s">
        <v>8317</v>
      </c>
      <c r="S4020" s="10">
        <f t="shared" si="252"/>
        <v>42650.91097222222</v>
      </c>
      <c r="T4020" s="10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6">
        <f t="shared" si="250"/>
        <v>7.25</v>
      </c>
      <c r="Q4021" t="s">
        <v>8316</v>
      </c>
      <c r="R4021" t="s">
        <v>8317</v>
      </c>
      <c r="S4021" s="10">
        <f t="shared" si="252"/>
        <v>42475.686111111107</v>
      </c>
      <c r="T4021" s="10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6">
        <f t="shared" si="250"/>
        <v>33.333333333333336</v>
      </c>
      <c r="Q4022" t="s">
        <v>8316</v>
      </c>
      <c r="R4022" t="s">
        <v>8317</v>
      </c>
      <c r="S4022" s="10">
        <f t="shared" si="252"/>
        <v>42087.149293981478</v>
      </c>
      <c r="T4022" s="10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6">
        <f t="shared" si="250"/>
        <v>62.5</v>
      </c>
      <c r="Q4023" t="s">
        <v>8316</v>
      </c>
      <c r="R4023" t="s">
        <v>8317</v>
      </c>
      <c r="S4023" s="10">
        <f t="shared" si="252"/>
        <v>41938.911550925928</v>
      </c>
      <c r="T4023" s="10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6">
        <f t="shared" si="250"/>
        <v>63.558375634517766</v>
      </c>
      <c r="Q4024" t="s">
        <v>8316</v>
      </c>
      <c r="R4024" t="s">
        <v>8317</v>
      </c>
      <c r="S4024" s="10">
        <f t="shared" si="252"/>
        <v>42036.120833333334</v>
      </c>
      <c r="T4024" s="10">
        <f t="shared" si="251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6">
        <f t="shared" si="250"/>
        <v>0</v>
      </c>
      <c r="Q4025" t="s">
        <v>8316</v>
      </c>
      <c r="R4025" t="s">
        <v>8317</v>
      </c>
      <c r="S4025" s="10">
        <f t="shared" si="252"/>
        <v>42453.957905092597</v>
      </c>
      <c r="T4025" s="10">
        <f t="shared" si="251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6">
        <f t="shared" si="250"/>
        <v>10</v>
      </c>
      <c r="Q4026" t="s">
        <v>8316</v>
      </c>
      <c r="R4026" t="s">
        <v>8317</v>
      </c>
      <c r="S4026" s="10">
        <f t="shared" si="252"/>
        <v>42247.670104166667</v>
      </c>
      <c r="T4026" s="10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6">
        <f t="shared" si="250"/>
        <v>62.5</v>
      </c>
      <c r="Q4027" t="s">
        <v>8316</v>
      </c>
      <c r="R4027" t="s">
        <v>8317</v>
      </c>
      <c r="S4027" s="10">
        <f t="shared" si="252"/>
        <v>42211.237685185188</v>
      </c>
      <c r="T4027" s="10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6">
        <f t="shared" si="250"/>
        <v>0</v>
      </c>
      <c r="Q4028" t="s">
        <v>8316</v>
      </c>
      <c r="R4028" t="s">
        <v>8317</v>
      </c>
      <c r="S4028" s="10">
        <f t="shared" si="252"/>
        <v>42342.697210648148</v>
      </c>
      <c r="T4028" s="10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6">
        <f t="shared" si="250"/>
        <v>30.714285714285715</v>
      </c>
      <c r="Q4029" t="s">
        <v>8316</v>
      </c>
      <c r="R4029" t="s">
        <v>8317</v>
      </c>
      <c r="S4029" s="10">
        <f t="shared" si="252"/>
        <v>42789.041666666672</v>
      </c>
      <c r="T4029" s="10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6">
        <f t="shared" si="250"/>
        <v>51</v>
      </c>
      <c r="Q4030" t="s">
        <v>8316</v>
      </c>
      <c r="R4030" t="s">
        <v>8317</v>
      </c>
      <c r="S4030" s="10">
        <f t="shared" si="252"/>
        <v>41795.938657407409</v>
      </c>
      <c r="T4030" s="10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6">
        <f t="shared" si="250"/>
        <v>0</v>
      </c>
      <c r="Q4031" t="s">
        <v>8316</v>
      </c>
      <c r="R4031" t="s">
        <v>8317</v>
      </c>
      <c r="S4031" s="10">
        <f t="shared" si="252"/>
        <v>42352.025115740747</v>
      </c>
      <c r="T4031" s="10">
        <f t="shared" si="251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6">
        <f t="shared" si="250"/>
        <v>66.666666666666671</v>
      </c>
      <c r="Q4032" t="s">
        <v>8316</v>
      </c>
      <c r="R4032" t="s">
        <v>8317</v>
      </c>
      <c r="S4032" s="10">
        <f t="shared" si="252"/>
        <v>42403.784027777772</v>
      </c>
      <c r="T4032" s="10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6">
        <f t="shared" si="250"/>
        <v>0</v>
      </c>
      <c r="Q4033" t="s">
        <v>8316</v>
      </c>
      <c r="R4033" t="s">
        <v>8317</v>
      </c>
      <c r="S4033" s="10">
        <f t="shared" si="252"/>
        <v>41991.626898148148</v>
      </c>
      <c r="T4033" s="10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6">
        <f t="shared" si="250"/>
        <v>59</v>
      </c>
      <c r="Q4034" t="s">
        <v>8316</v>
      </c>
      <c r="R4034" t="s">
        <v>8317</v>
      </c>
      <c r="S4034" s="10">
        <f t="shared" si="252"/>
        <v>42353.85087962963</v>
      </c>
      <c r="T4034" s="10">
        <f t="shared" si="251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IFERROR((E4035/D4035),0)</f>
        <v>0.25698702928870293</v>
      </c>
      <c r="P4035" s="6">
        <f t="shared" ref="P4035:P4098" si="254">IFERROR(E4035/L4035,0)</f>
        <v>65.340319148936175</v>
      </c>
      <c r="Q4035" t="s">
        <v>8316</v>
      </c>
      <c r="R4035" t="s">
        <v>8317</v>
      </c>
      <c r="S4035" s="10">
        <f t="shared" si="252"/>
        <v>42645.375</v>
      </c>
      <c r="T4035" s="10">
        <f t="shared" ref="T4035:T4098" si="255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6">
        <f t="shared" si="254"/>
        <v>100</v>
      </c>
      <c r="Q4036" t="s">
        <v>8316</v>
      </c>
      <c r="R4036" t="s">
        <v>8317</v>
      </c>
      <c r="S4036" s="10">
        <f t="shared" si="252"/>
        <v>42097.905671296292</v>
      </c>
      <c r="T4036" s="10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6">
        <f t="shared" si="254"/>
        <v>147.4</v>
      </c>
      <c r="Q4037" t="s">
        <v>8316</v>
      </c>
      <c r="R4037" t="s">
        <v>8317</v>
      </c>
      <c r="S4037" s="10">
        <f t="shared" si="252"/>
        <v>41933.882951388885</v>
      </c>
      <c r="T4037" s="10">
        <f t="shared" si="25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6">
        <f t="shared" si="254"/>
        <v>166.05882352941177</v>
      </c>
      <c r="Q4038" t="s">
        <v>8316</v>
      </c>
      <c r="R4038" t="s">
        <v>8317</v>
      </c>
      <c r="S4038" s="10">
        <f t="shared" si="252"/>
        <v>41821.9375</v>
      </c>
      <c r="T4038" s="10">
        <f t="shared" si="25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6">
        <f t="shared" si="254"/>
        <v>40</v>
      </c>
      <c r="Q4039" t="s">
        <v>8316</v>
      </c>
      <c r="R4039" t="s">
        <v>8317</v>
      </c>
      <c r="S4039" s="10">
        <f t="shared" si="252"/>
        <v>42514.600694444445</v>
      </c>
      <c r="T4039" s="10">
        <f t="shared" si="25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6">
        <f t="shared" si="254"/>
        <v>75.25</v>
      </c>
      <c r="Q4040" t="s">
        <v>8316</v>
      </c>
      <c r="R4040" t="s">
        <v>8317</v>
      </c>
      <c r="S4040" s="10">
        <f t="shared" si="252"/>
        <v>41929.798726851855</v>
      </c>
      <c r="T4040" s="10">
        <f t="shared" si="25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6">
        <f t="shared" si="254"/>
        <v>60</v>
      </c>
      <c r="Q4041" t="s">
        <v>8316</v>
      </c>
      <c r="R4041" t="s">
        <v>8317</v>
      </c>
      <c r="S4041" s="10">
        <f t="shared" si="252"/>
        <v>42339.249305555553</v>
      </c>
      <c r="T4041" s="10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6">
        <f t="shared" si="254"/>
        <v>1250</v>
      </c>
      <c r="Q4042" t="s">
        <v>8316</v>
      </c>
      <c r="R4042" t="s">
        <v>8317</v>
      </c>
      <c r="S4042" s="10">
        <f t="shared" si="252"/>
        <v>42203.125</v>
      </c>
      <c r="T4042" s="10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6">
        <f t="shared" si="254"/>
        <v>10.5</v>
      </c>
      <c r="Q4043" t="s">
        <v>8316</v>
      </c>
      <c r="R4043" t="s">
        <v>8317</v>
      </c>
      <c r="S4043" s="10">
        <f t="shared" si="252"/>
        <v>42619.474004629628</v>
      </c>
      <c r="T4043" s="10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6">
        <f t="shared" si="254"/>
        <v>7</v>
      </c>
      <c r="Q4044" t="s">
        <v>8316</v>
      </c>
      <c r="R4044" t="s">
        <v>8317</v>
      </c>
      <c r="S4044" s="10">
        <f t="shared" si="252"/>
        <v>42024.802777777775</v>
      </c>
      <c r="T4044" s="10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6">
        <f t="shared" si="254"/>
        <v>0</v>
      </c>
      <c r="Q4045" t="s">
        <v>8316</v>
      </c>
      <c r="R4045" t="s">
        <v>8317</v>
      </c>
      <c r="S4045" s="10">
        <f t="shared" si="252"/>
        <v>41963.957465277781</v>
      </c>
      <c r="T4045" s="10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6">
        <f t="shared" si="254"/>
        <v>56.25</v>
      </c>
      <c r="Q4046" t="s">
        <v>8316</v>
      </c>
      <c r="R4046" t="s">
        <v>8317</v>
      </c>
      <c r="S4046" s="10">
        <f t="shared" si="252"/>
        <v>42104.208333333328</v>
      </c>
      <c r="T4046" s="10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6">
        <f t="shared" si="254"/>
        <v>1</v>
      </c>
      <c r="Q4047" t="s">
        <v>8316</v>
      </c>
      <c r="R4047" t="s">
        <v>8317</v>
      </c>
      <c r="S4047" s="10">
        <f t="shared" si="252"/>
        <v>41872.201261574075</v>
      </c>
      <c r="T4047" s="10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6">
        <f t="shared" si="254"/>
        <v>38.333333333333336</v>
      </c>
      <c r="Q4048" t="s">
        <v>8316</v>
      </c>
      <c r="R4048" t="s">
        <v>8317</v>
      </c>
      <c r="S4048" s="10">
        <f t="shared" si="252"/>
        <v>41934.650578703702</v>
      </c>
      <c r="T4048" s="10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6">
        <f t="shared" si="254"/>
        <v>27.5</v>
      </c>
      <c r="Q4049" t="s">
        <v>8316</v>
      </c>
      <c r="R4049" t="s">
        <v>8317</v>
      </c>
      <c r="S4049" s="10">
        <f t="shared" si="252"/>
        <v>42015.041666666672</v>
      </c>
      <c r="T4049" s="10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6">
        <f t="shared" si="254"/>
        <v>32.978021978021978</v>
      </c>
      <c r="Q4050" t="s">
        <v>8316</v>
      </c>
      <c r="R4050" t="s">
        <v>8317</v>
      </c>
      <c r="S4050" s="10">
        <f t="shared" si="252"/>
        <v>42471.467442129629</v>
      </c>
      <c r="T4050" s="10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6">
        <f t="shared" si="254"/>
        <v>16</v>
      </c>
      <c r="Q4051" t="s">
        <v>8316</v>
      </c>
      <c r="R4051" t="s">
        <v>8317</v>
      </c>
      <c r="S4051" s="10">
        <f t="shared" si="252"/>
        <v>42199.958506944444</v>
      </c>
      <c r="T4051" s="10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6">
        <f t="shared" si="254"/>
        <v>1</v>
      </c>
      <c r="Q4052" t="s">
        <v>8316</v>
      </c>
      <c r="R4052" t="s">
        <v>8317</v>
      </c>
      <c r="S4052" s="10">
        <f t="shared" si="252"/>
        <v>41935.636469907404</v>
      </c>
      <c r="T4052" s="10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6">
        <f t="shared" si="254"/>
        <v>0</v>
      </c>
      <c r="Q4053" t="s">
        <v>8316</v>
      </c>
      <c r="R4053" t="s">
        <v>8317</v>
      </c>
      <c r="S4053" s="10">
        <f t="shared" ref="S4053:S4115" si="256">(((I4053/60)/60)/24)+DATE(1970,1,1)</f>
        <v>41768.286805555559</v>
      </c>
      <c r="T4053" s="10">
        <f t="shared" si="25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6">
        <f t="shared" si="254"/>
        <v>86.615384615384613</v>
      </c>
      <c r="Q4054" t="s">
        <v>8316</v>
      </c>
      <c r="R4054" t="s">
        <v>8317</v>
      </c>
      <c r="S4054" s="10">
        <f t="shared" si="256"/>
        <v>41925.878657407404</v>
      </c>
      <c r="T4054" s="10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6">
        <f t="shared" si="254"/>
        <v>55</v>
      </c>
      <c r="Q4055" t="s">
        <v>8316</v>
      </c>
      <c r="R4055" t="s">
        <v>8317</v>
      </c>
      <c r="S4055" s="10">
        <f t="shared" si="256"/>
        <v>41958.833333333328</v>
      </c>
      <c r="T4055" s="10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6">
        <f t="shared" si="254"/>
        <v>0</v>
      </c>
      <c r="Q4056" t="s">
        <v>8316</v>
      </c>
      <c r="R4056" t="s">
        <v>8317</v>
      </c>
      <c r="S4056" s="10">
        <f t="shared" si="256"/>
        <v>42644.166666666672</v>
      </c>
      <c r="T4056" s="10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6">
        <f t="shared" si="254"/>
        <v>41.952380952380949</v>
      </c>
      <c r="Q4057" t="s">
        <v>8316</v>
      </c>
      <c r="R4057" t="s">
        <v>8317</v>
      </c>
      <c r="S4057" s="10">
        <f t="shared" si="256"/>
        <v>41809.648506944446</v>
      </c>
      <c r="T4057" s="10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6">
        <f t="shared" si="254"/>
        <v>88.333333333333329</v>
      </c>
      <c r="Q4058" t="s">
        <v>8316</v>
      </c>
      <c r="R4058" t="s">
        <v>8317</v>
      </c>
      <c r="S4058" s="10">
        <f t="shared" si="256"/>
        <v>42554.832638888889</v>
      </c>
      <c r="T4058" s="10">
        <f t="shared" si="25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6">
        <f t="shared" si="254"/>
        <v>129.16666666666666</v>
      </c>
      <c r="Q4059" t="s">
        <v>8316</v>
      </c>
      <c r="R4059" t="s">
        <v>8317</v>
      </c>
      <c r="S4059" s="10">
        <f t="shared" si="256"/>
        <v>42333.958333333328</v>
      </c>
      <c r="T4059" s="10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6">
        <f t="shared" si="254"/>
        <v>23.75</v>
      </c>
      <c r="Q4060" t="s">
        <v>8316</v>
      </c>
      <c r="R4060" t="s">
        <v>8317</v>
      </c>
      <c r="S4060" s="10">
        <f t="shared" si="256"/>
        <v>42461.165972222225</v>
      </c>
      <c r="T4060" s="10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6">
        <f t="shared" si="254"/>
        <v>35.714285714285715</v>
      </c>
      <c r="Q4061" t="s">
        <v>8316</v>
      </c>
      <c r="R4061" t="s">
        <v>8317</v>
      </c>
      <c r="S4061" s="10">
        <f t="shared" si="256"/>
        <v>41898.125</v>
      </c>
      <c r="T4061" s="10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6">
        <f t="shared" si="254"/>
        <v>57</v>
      </c>
      <c r="Q4062" t="s">
        <v>8316</v>
      </c>
      <c r="R4062" t="s">
        <v>8317</v>
      </c>
      <c r="S4062" s="10">
        <f t="shared" si="256"/>
        <v>41813.666666666664</v>
      </c>
      <c r="T4062" s="10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6">
        <f t="shared" si="254"/>
        <v>0</v>
      </c>
      <c r="Q4063" t="s">
        <v>8316</v>
      </c>
      <c r="R4063" t="s">
        <v>8317</v>
      </c>
      <c r="S4063" s="10">
        <f t="shared" si="256"/>
        <v>42481.099803240737</v>
      </c>
      <c r="T4063" s="10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6">
        <f t="shared" si="254"/>
        <v>163.33333333333334</v>
      </c>
      <c r="Q4064" t="s">
        <v>8316</v>
      </c>
      <c r="R4064" t="s">
        <v>8317</v>
      </c>
      <c r="S4064" s="10">
        <f t="shared" si="256"/>
        <v>42553.739212962959</v>
      </c>
      <c r="T4064" s="10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6">
        <f t="shared" si="254"/>
        <v>15</v>
      </c>
      <c r="Q4065" t="s">
        <v>8316</v>
      </c>
      <c r="R4065" t="s">
        <v>8317</v>
      </c>
      <c r="S4065" s="10">
        <f t="shared" si="256"/>
        <v>41817.681527777779</v>
      </c>
      <c r="T4065" s="10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6">
        <f t="shared" si="254"/>
        <v>64.166666666666671</v>
      </c>
      <c r="Q4066" t="s">
        <v>8316</v>
      </c>
      <c r="R4066" t="s">
        <v>8317</v>
      </c>
      <c r="S4066" s="10">
        <f t="shared" si="256"/>
        <v>42123.588263888887</v>
      </c>
      <c r="T4066" s="10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6">
        <f t="shared" si="254"/>
        <v>6.75</v>
      </c>
      <c r="Q4067" t="s">
        <v>8316</v>
      </c>
      <c r="R4067" t="s">
        <v>8317</v>
      </c>
      <c r="S4067" s="10">
        <f t="shared" si="256"/>
        <v>41863.951516203706</v>
      </c>
      <c r="T4067" s="10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6">
        <f t="shared" si="254"/>
        <v>25</v>
      </c>
      <c r="Q4068" t="s">
        <v>8316</v>
      </c>
      <c r="R4068" t="s">
        <v>8317</v>
      </c>
      <c r="S4068" s="10">
        <f t="shared" si="256"/>
        <v>42509.039212962962</v>
      </c>
      <c r="T4068" s="10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6">
        <f t="shared" si="254"/>
        <v>179.11764705882354</v>
      </c>
      <c r="Q4069" t="s">
        <v>8316</v>
      </c>
      <c r="R4069" t="s">
        <v>8317</v>
      </c>
      <c r="S4069" s="10">
        <f t="shared" si="256"/>
        <v>42275.117476851854</v>
      </c>
      <c r="T4069" s="10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6">
        <f t="shared" si="254"/>
        <v>34.950000000000003</v>
      </c>
      <c r="Q4070" t="s">
        <v>8316</v>
      </c>
      <c r="R4070" t="s">
        <v>8317</v>
      </c>
      <c r="S4070" s="10">
        <f t="shared" si="256"/>
        <v>42748.961805555555</v>
      </c>
      <c r="T4070" s="10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6">
        <f t="shared" si="254"/>
        <v>33.07692307692308</v>
      </c>
      <c r="Q4071" t="s">
        <v>8316</v>
      </c>
      <c r="R4071" t="s">
        <v>8317</v>
      </c>
      <c r="S4071" s="10">
        <f t="shared" si="256"/>
        <v>42063.5</v>
      </c>
      <c r="T4071" s="10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6">
        <f t="shared" si="254"/>
        <v>27.5</v>
      </c>
      <c r="Q4072" t="s">
        <v>8316</v>
      </c>
      <c r="R4072" t="s">
        <v>8317</v>
      </c>
      <c r="S4072" s="10">
        <f t="shared" si="256"/>
        <v>42064.125</v>
      </c>
      <c r="T4072" s="10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6">
        <f t="shared" si="254"/>
        <v>0</v>
      </c>
      <c r="Q4073" t="s">
        <v>8316</v>
      </c>
      <c r="R4073" t="s">
        <v>8317</v>
      </c>
      <c r="S4073" s="10">
        <f t="shared" si="256"/>
        <v>42730.804756944446</v>
      </c>
      <c r="T4073" s="10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6">
        <f t="shared" si="254"/>
        <v>2</v>
      </c>
      <c r="Q4074" t="s">
        <v>8316</v>
      </c>
      <c r="R4074" t="s">
        <v>8317</v>
      </c>
      <c r="S4074" s="10">
        <f t="shared" si="256"/>
        <v>41872.77443287037</v>
      </c>
      <c r="T4074" s="10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6">
        <f t="shared" si="254"/>
        <v>18.5</v>
      </c>
      <c r="Q4075" t="s">
        <v>8316</v>
      </c>
      <c r="R4075" t="s">
        <v>8317</v>
      </c>
      <c r="S4075" s="10">
        <f t="shared" si="256"/>
        <v>42133.166666666672</v>
      </c>
      <c r="T4075" s="10">
        <f t="shared" si="25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6">
        <f t="shared" si="254"/>
        <v>35</v>
      </c>
      <c r="Q4076" t="s">
        <v>8316</v>
      </c>
      <c r="R4076" t="s">
        <v>8317</v>
      </c>
      <c r="S4076" s="10">
        <f t="shared" si="256"/>
        <v>42313.594618055555</v>
      </c>
      <c r="T4076" s="10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6">
        <f t="shared" si="254"/>
        <v>44.307692307692307</v>
      </c>
      <c r="Q4077" t="s">
        <v>8316</v>
      </c>
      <c r="R4077" t="s">
        <v>8317</v>
      </c>
      <c r="S4077" s="10">
        <f t="shared" si="256"/>
        <v>41820.727777777778</v>
      </c>
      <c r="T4077" s="10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6">
        <f t="shared" si="254"/>
        <v>0</v>
      </c>
      <c r="Q4078" t="s">
        <v>8316</v>
      </c>
      <c r="R4078" t="s">
        <v>8317</v>
      </c>
      <c r="S4078" s="10">
        <f t="shared" si="256"/>
        <v>41933.82708333333</v>
      </c>
      <c r="T4078" s="10">
        <f t="shared" si="25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6">
        <f t="shared" si="254"/>
        <v>222.5</v>
      </c>
      <c r="Q4079" t="s">
        <v>8316</v>
      </c>
      <c r="R4079" t="s">
        <v>8317</v>
      </c>
      <c r="S4079" s="10">
        <f t="shared" si="256"/>
        <v>42725.7105787037</v>
      </c>
      <c r="T4079" s="10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6">
        <f t="shared" si="254"/>
        <v>0</v>
      </c>
      <c r="Q4080" t="s">
        <v>8316</v>
      </c>
      <c r="R4080" t="s">
        <v>8317</v>
      </c>
      <c r="S4080" s="10">
        <f t="shared" si="256"/>
        <v>42762.787523148145</v>
      </c>
      <c r="T4080" s="10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6">
        <f t="shared" si="254"/>
        <v>5</v>
      </c>
      <c r="Q4081" t="s">
        <v>8316</v>
      </c>
      <c r="R4081" t="s">
        <v>8317</v>
      </c>
      <c r="S4081" s="10">
        <f t="shared" si="256"/>
        <v>42540.938900462963</v>
      </c>
      <c r="T4081" s="10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6">
        <f t="shared" si="254"/>
        <v>0</v>
      </c>
      <c r="Q4082" t="s">
        <v>8316</v>
      </c>
      <c r="R4082" t="s">
        <v>8317</v>
      </c>
      <c r="S4082" s="10">
        <f t="shared" si="256"/>
        <v>42535.787500000006</v>
      </c>
      <c r="T4082" s="10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6">
        <f t="shared" si="254"/>
        <v>29.166666666666668</v>
      </c>
      <c r="Q4083" t="s">
        <v>8316</v>
      </c>
      <c r="R4083" t="s">
        <v>8317</v>
      </c>
      <c r="S4083" s="10">
        <f t="shared" si="256"/>
        <v>42071.539641203708</v>
      </c>
      <c r="T4083" s="10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6">
        <f t="shared" si="254"/>
        <v>1.5</v>
      </c>
      <c r="Q4084" t="s">
        <v>8316</v>
      </c>
      <c r="R4084" t="s">
        <v>8317</v>
      </c>
      <c r="S4084" s="10">
        <f t="shared" si="256"/>
        <v>42322.958333333328</v>
      </c>
      <c r="T4084" s="10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6">
        <f t="shared" si="254"/>
        <v>126.5</v>
      </c>
      <c r="Q4085" t="s">
        <v>8316</v>
      </c>
      <c r="R4085" t="s">
        <v>8317</v>
      </c>
      <c r="S4085" s="10">
        <f t="shared" si="256"/>
        <v>42383.761759259258</v>
      </c>
      <c r="T4085" s="10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6">
        <f t="shared" si="254"/>
        <v>10</v>
      </c>
      <c r="Q4086" t="s">
        <v>8316</v>
      </c>
      <c r="R4086" t="s">
        <v>8317</v>
      </c>
      <c r="S4086" s="10">
        <f t="shared" si="256"/>
        <v>42652.436412037037</v>
      </c>
      <c r="T4086" s="10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6">
        <f t="shared" si="254"/>
        <v>10</v>
      </c>
      <c r="Q4087" t="s">
        <v>8316</v>
      </c>
      <c r="R4087" t="s">
        <v>8317</v>
      </c>
      <c r="S4087" s="10">
        <f t="shared" si="256"/>
        <v>42087.165972222225</v>
      </c>
      <c r="T4087" s="10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6">
        <f t="shared" si="254"/>
        <v>9.4</v>
      </c>
      <c r="Q4088" t="s">
        <v>8316</v>
      </c>
      <c r="R4088" t="s">
        <v>8317</v>
      </c>
      <c r="S4088" s="10">
        <f t="shared" si="256"/>
        <v>42329.166666666672</v>
      </c>
      <c r="T4088" s="10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6">
        <f t="shared" si="254"/>
        <v>0</v>
      </c>
      <c r="Q4089" t="s">
        <v>8316</v>
      </c>
      <c r="R4089" t="s">
        <v>8317</v>
      </c>
      <c r="S4089" s="10">
        <f t="shared" si="256"/>
        <v>42568.742893518516</v>
      </c>
      <c r="T4089" s="10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6">
        <f t="shared" si="254"/>
        <v>72</v>
      </c>
      <c r="Q4090" t="s">
        <v>8316</v>
      </c>
      <c r="R4090" t="s">
        <v>8317</v>
      </c>
      <c r="S4090" s="10">
        <f t="shared" si="256"/>
        <v>42020.434722222228</v>
      </c>
      <c r="T4090" s="10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6">
        <f t="shared" si="254"/>
        <v>30</v>
      </c>
      <c r="Q4091" t="s">
        <v>8316</v>
      </c>
      <c r="R4091" t="s">
        <v>8317</v>
      </c>
      <c r="S4091" s="10">
        <f t="shared" si="256"/>
        <v>42155.732638888891</v>
      </c>
      <c r="T4091" s="10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6">
        <f t="shared" si="254"/>
        <v>10.666666666666666</v>
      </c>
      <c r="Q4092" t="s">
        <v>8316</v>
      </c>
      <c r="R4092" t="s">
        <v>8317</v>
      </c>
      <c r="S4092" s="10">
        <f t="shared" si="256"/>
        <v>42223.625</v>
      </c>
      <c r="T4092" s="10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6">
        <f t="shared" si="254"/>
        <v>25.5</v>
      </c>
      <c r="Q4093" t="s">
        <v>8316</v>
      </c>
      <c r="R4093" t="s">
        <v>8317</v>
      </c>
      <c r="S4093" s="10">
        <f t="shared" si="256"/>
        <v>42020.506377314814</v>
      </c>
      <c r="T4093" s="10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6">
        <f t="shared" si="254"/>
        <v>20</v>
      </c>
      <c r="Q4094" t="s">
        <v>8316</v>
      </c>
      <c r="R4094" t="s">
        <v>8317</v>
      </c>
      <c r="S4094" s="10">
        <f t="shared" si="256"/>
        <v>42099.153321759266</v>
      </c>
      <c r="T4094" s="10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6">
        <f t="shared" si="254"/>
        <v>15</v>
      </c>
      <c r="Q4095" t="s">
        <v>8316</v>
      </c>
      <c r="R4095" t="s">
        <v>8317</v>
      </c>
      <c r="S4095" s="10">
        <f t="shared" si="256"/>
        <v>42238.815891203703</v>
      </c>
      <c r="T4095" s="10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6">
        <f t="shared" si="254"/>
        <v>91.25</v>
      </c>
      <c r="Q4096" t="s">
        <v>8316</v>
      </c>
      <c r="R4096" t="s">
        <v>8317</v>
      </c>
      <c r="S4096" s="10">
        <f t="shared" si="256"/>
        <v>41934.207638888889</v>
      </c>
      <c r="T4096" s="10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6">
        <f t="shared" si="254"/>
        <v>800</v>
      </c>
      <c r="Q4097" t="s">
        <v>8316</v>
      </c>
      <c r="R4097" t="s">
        <v>8317</v>
      </c>
      <c r="S4097" s="10">
        <f t="shared" si="256"/>
        <v>42723.031828703708</v>
      </c>
      <c r="T4097" s="10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6">
        <f t="shared" si="254"/>
        <v>80</v>
      </c>
      <c r="Q4098" t="s">
        <v>8316</v>
      </c>
      <c r="R4098" t="s">
        <v>8317</v>
      </c>
      <c r="S4098" s="10">
        <f t="shared" si="256"/>
        <v>42794.368749999994</v>
      </c>
      <c r="T4098" s="10">
        <f t="shared" si="255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IFERROR((E4099/D4099),0)</f>
        <v>0</v>
      </c>
      <c r="P4099" s="6">
        <f t="shared" ref="P4099:P4115" si="258">IFERROR(E4099/L4099,0)</f>
        <v>0</v>
      </c>
      <c r="Q4099" t="s">
        <v>8316</v>
      </c>
      <c r="R4099" t="s">
        <v>8317</v>
      </c>
      <c r="S4099" s="10">
        <f t="shared" si="256"/>
        <v>42400.996527777781</v>
      </c>
      <c r="T4099" s="10">
        <f t="shared" ref="T4099:T4115" si="259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6">
        <f t="shared" si="258"/>
        <v>0</v>
      </c>
      <c r="Q4100" t="s">
        <v>8316</v>
      </c>
      <c r="R4100" t="s">
        <v>8317</v>
      </c>
      <c r="S4100" s="10">
        <f t="shared" si="256"/>
        <v>42525.722187499996</v>
      </c>
      <c r="T4100" s="10">
        <f t="shared" si="25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6">
        <f t="shared" si="258"/>
        <v>50</v>
      </c>
      <c r="Q4101" t="s">
        <v>8316</v>
      </c>
      <c r="R4101" t="s">
        <v>8317</v>
      </c>
      <c r="S4101" s="10">
        <f t="shared" si="256"/>
        <v>42615.850381944445</v>
      </c>
      <c r="T4101" s="10">
        <f t="shared" si="25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6">
        <f t="shared" si="258"/>
        <v>0</v>
      </c>
      <c r="Q4102" t="s">
        <v>8316</v>
      </c>
      <c r="R4102" t="s">
        <v>8317</v>
      </c>
      <c r="S4102" s="10">
        <f t="shared" si="256"/>
        <v>41937.124884259261</v>
      </c>
      <c r="T4102" s="10">
        <f t="shared" si="25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6">
        <f t="shared" si="258"/>
        <v>0</v>
      </c>
      <c r="Q4103" t="s">
        <v>8316</v>
      </c>
      <c r="R4103" t="s">
        <v>8317</v>
      </c>
      <c r="S4103" s="10">
        <f t="shared" si="256"/>
        <v>42760.903726851851</v>
      </c>
      <c r="T4103" s="10">
        <f t="shared" si="25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6">
        <f t="shared" si="258"/>
        <v>22.833333333333332</v>
      </c>
      <c r="Q4104" t="s">
        <v>8316</v>
      </c>
      <c r="R4104" t="s">
        <v>8317</v>
      </c>
      <c r="S4104" s="10">
        <f t="shared" si="256"/>
        <v>42505.848067129627</v>
      </c>
      <c r="T4104" s="10">
        <f t="shared" si="25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6">
        <f t="shared" si="258"/>
        <v>16.666666666666668</v>
      </c>
      <c r="Q4105" t="s">
        <v>8316</v>
      </c>
      <c r="R4105" t="s">
        <v>8317</v>
      </c>
      <c r="S4105" s="10">
        <f t="shared" si="256"/>
        <v>42242.772222222222</v>
      </c>
      <c r="T4105" s="10">
        <f t="shared" si="25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6">
        <f t="shared" si="258"/>
        <v>45.785714285714285</v>
      </c>
      <c r="Q4106" t="s">
        <v>8316</v>
      </c>
      <c r="R4106" t="s">
        <v>8317</v>
      </c>
      <c r="S4106" s="10">
        <f t="shared" si="256"/>
        <v>42670.278171296297</v>
      </c>
      <c r="T4106" s="10">
        <f t="shared" si="25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6">
        <f t="shared" si="258"/>
        <v>383.33333333333331</v>
      </c>
      <c r="Q4107" t="s">
        <v>8316</v>
      </c>
      <c r="R4107" t="s">
        <v>8317</v>
      </c>
      <c r="S4107" s="10">
        <f t="shared" si="256"/>
        <v>42730.010520833333</v>
      </c>
      <c r="T4107" s="10">
        <f t="shared" si="25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6">
        <f t="shared" si="258"/>
        <v>106.96969696969697</v>
      </c>
      <c r="Q4108" t="s">
        <v>8316</v>
      </c>
      <c r="R4108" t="s">
        <v>8317</v>
      </c>
      <c r="S4108" s="10">
        <f t="shared" si="256"/>
        <v>42096.041666666672</v>
      </c>
      <c r="T4108" s="10">
        <f t="shared" si="25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6">
        <f t="shared" si="258"/>
        <v>10.25</v>
      </c>
      <c r="Q4109" t="s">
        <v>8316</v>
      </c>
      <c r="R4109" t="s">
        <v>8317</v>
      </c>
      <c r="S4109" s="10">
        <f t="shared" si="256"/>
        <v>41906.916678240741</v>
      </c>
      <c r="T4109" s="10">
        <f t="shared" si="25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6">
        <f t="shared" si="258"/>
        <v>59</v>
      </c>
      <c r="Q4110" t="s">
        <v>8316</v>
      </c>
      <c r="R4110" t="s">
        <v>8317</v>
      </c>
      <c r="S4110" s="10">
        <f t="shared" si="256"/>
        <v>42797.208333333328</v>
      </c>
      <c r="T4110" s="10">
        <f t="shared" si="259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6">
        <f t="shared" si="258"/>
        <v>0</v>
      </c>
      <c r="Q4111" t="s">
        <v>8316</v>
      </c>
      <c r="R4111" t="s">
        <v>8317</v>
      </c>
      <c r="S4111" s="10">
        <f t="shared" si="256"/>
        <v>42337.581064814818</v>
      </c>
      <c r="T4111" s="10">
        <f t="shared" si="25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6">
        <f t="shared" si="258"/>
        <v>14.333333333333334</v>
      </c>
      <c r="Q4112" t="s">
        <v>8316</v>
      </c>
      <c r="R4112" t="s">
        <v>8317</v>
      </c>
      <c r="S4112" s="10">
        <f t="shared" si="256"/>
        <v>42572.626747685179</v>
      </c>
      <c r="T4112" s="10">
        <f t="shared" si="259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6">
        <f t="shared" si="258"/>
        <v>15.666666666666666</v>
      </c>
      <c r="Q4113" t="s">
        <v>8316</v>
      </c>
      <c r="R4113" t="s">
        <v>8317</v>
      </c>
      <c r="S4113" s="10">
        <f t="shared" si="256"/>
        <v>42059.135879629626</v>
      </c>
      <c r="T4113" s="10">
        <f t="shared" si="25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6">
        <f t="shared" si="258"/>
        <v>1</v>
      </c>
      <c r="Q4114" t="s">
        <v>8316</v>
      </c>
      <c r="R4114" t="s">
        <v>8317</v>
      </c>
      <c r="S4114" s="10">
        <f t="shared" si="256"/>
        <v>42428</v>
      </c>
      <c r="T4114" s="10">
        <f t="shared" si="25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6">
        <f t="shared" si="258"/>
        <v>1</v>
      </c>
      <c r="Q4115" t="s">
        <v>8316</v>
      </c>
      <c r="R4115" t="s">
        <v>8317</v>
      </c>
      <c r="S4115" s="10">
        <f t="shared" si="256"/>
        <v>42377.273611111115</v>
      </c>
      <c r="T4115" s="10">
        <f t="shared" si="259"/>
        <v>42358.573182870372</v>
      </c>
    </row>
  </sheetData>
  <autoFilter ref="A1:T4115" xr:uid="{099C0F2B-2BDE-4E1D-B11D-DB13B46414B3}"/>
  <conditionalFormatting sqref="F1:F1048576">
    <cfRule type="containsText" dxfId="18" priority="5" operator="containsText" text="live">
      <formula>NOT(ISERROR(SEARCH("live",F1)))</formula>
    </cfRule>
    <cfRule type="containsText" dxfId="17" priority="6" operator="containsText" text="canceled">
      <formula>NOT(ISERROR(SEARCH("canceled",F1)))</formula>
    </cfRule>
    <cfRule type="containsText" dxfId="16" priority="7" operator="containsText" text="success">
      <formula>NOT(ISERROR(SEARCH("success",F1)))</formula>
    </cfRule>
    <cfRule type="containsText" dxfId="15" priority="8" operator="containsText" text="failed">
      <formula>NOT(ISERROR(SEARCH("failed",F1)))</formula>
    </cfRule>
  </conditionalFormatting>
  <conditionalFormatting sqref="O1:O1048576 P1:T1">
    <cfRule type="cellIs" dxfId="14" priority="3" operator="between">
      <formula>1</formula>
      <formula>2</formula>
    </cfRule>
    <cfRule type="cellIs" dxfId="13" priority="4" operator="lessThan">
      <formula>1</formula>
    </cfRule>
  </conditionalFormatting>
  <conditionalFormatting sqref="O2:O4115">
    <cfRule type="cellIs" dxfId="12" priority="1" operator="greaterThan">
      <formula>1.99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FB45B-9441-4A04-9182-33A73A604A62}">
  <dimension ref="A1:F14"/>
  <sheetViews>
    <sheetView workbookViewId="0">
      <selection activeCell="F20" sqref="F20"/>
    </sheetView>
  </sheetViews>
  <sheetFormatPr defaultRowHeight="14.4" x14ac:dyDescent="0.3"/>
  <cols>
    <col min="1" max="1" width="16.44140625" bestFit="1" customWidth="1"/>
    <col min="2" max="2" width="13.664062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5E1BA-93FD-42BF-83C6-993315A21689}">
  <dimension ref="A1:F47"/>
  <sheetViews>
    <sheetView topLeftCell="C7" workbookViewId="0">
      <selection activeCell="A2" sqref="A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8366</v>
      </c>
      <c r="B1" t="s">
        <v>8364</v>
      </c>
    </row>
    <row r="2" spans="1:6" x14ac:dyDescent="0.3">
      <c r="A2" s="7" t="s">
        <v>8223</v>
      </c>
      <c r="B2" t="s">
        <v>8364</v>
      </c>
    </row>
    <row r="4" spans="1:6" x14ac:dyDescent="0.3">
      <c r="A4" s="7" t="s">
        <v>8365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1071D-6928-4EEF-99CC-3DF0626234AB}">
  <dimension ref="A1:F18"/>
  <sheetViews>
    <sheetView workbookViewId="0">
      <selection activeCell="A29" sqref="A29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8366</v>
      </c>
      <c r="B1" t="s">
        <v>8364</v>
      </c>
    </row>
    <row r="2" spans="1:6" x14ac:dyDescent="0.3">
      <c r="A2" s="7" t="s">
        <v>8381</v>
      </c>
      <c r="B2" t="s">
        <v>8364</v>
      </c>
    </row>
    <row r="4" spans="1:6" x14ac:dyDescent="0.3">
      <c r="A4" s="7" t="s">
        <v>8365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1" t="s">
        <v>8375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3">
      <c r="A7" s="11" t="s">
        <v>8376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3">
      <c r="A8" s="11" t="s">
        <v>8377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3">
      <c r="A9" s="11" t="s">
        <v>8378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3">
      <c r="A10" s="11" t="s">
        <v>8369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3">
      <c r="A11" s="11" t="s">
        <v>8379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3">
      <c r="A12" s="11" t="s">
        <v>8370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3">
      <c r="A13" s="11" t="s">
        <v>8371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3">
      <c r="A14" s="11" t="s">
        <v>8372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3">
      <c r="A15" s="11" t="s">
        <v>8373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3">
      <c r="A16" s="11" t="s">
        <v>8374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3">
      <c r="A17" s="11" t="s">
        <v>8380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3">
      <c r="A18" s="11" t="s">
        <v>8361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A10AF-6035-4410-9FC2-23222E94B3B4}">
  <dimension ref="A1:H13"/>
  <sheetViews>
    <sheetView zoomScale="92" zoomScaleNormal="115" workbookViewId="0">
      <selection activeCell="D32" sqref="D32"/>
    </sheetView>
  </sheetViews>
  <sheetFormatPr defaultRowHeight="14.4" x14ac:dyDescent="0.3"/>
  <cols>
    <col min="1" max="1" width="17.21875" customWidth="1"/>
    <col min="2" max="2" width="17.6640625" customWidth="1"/>
    <col min="3" max="3" width="13.21875" customWidth="1"/>
    <col min="4" max="4" width="16.109375" customWidth="1"/>
    <col min="5" max="5" width="12.44140625" customWidth="1"/>
    <col min="6" max="6" width="21.21875" customWidth="1"/>
    <col min="7" max="7" width="16.109375" customWidth="1"/>
    <col min="8" max="8" width="18.44140625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8409</v>
      </c>
      <c r="B2">
        <f>COUNTIFS('Kickstarter DATA'!$F$2:$F$4115,"=successful",'Kickstarter DATA'!$D$2:$D$4115,"&lt;1000")</f>
        <v>322</v>
      </c>
      <c r="C2">
        <f>COUNTIFS('Kickstarter DATA'!$F$2:$F$4115,"=failed",'Kickstarter DATA'!$D$2:$D$4115,"&lt;1000")</f>
        <v>113</v>
      </c>
      <c r="D2">
        <f>COUNTIFS('Kickstarter DATA'!$F$2:$F$4115,"=canceled",'Kickstarter DATA'!$D$2:$D$4115,"&lt;1000")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3">
      <c r="A3" t="s">
        <v>8390</v>
      </c>
      <c r="B3">
        <f>COUNTIFS('Kickstarter DATA'!$F$2:$F$4115,"=successful",'Kickstarter DATA'!$D$2:$D$4115,"&gt;1000",'Kickstarter DATA'!$D$2:$D$4115,"&lt;4999")</f>
        <v>815</v>
      </c>
      <c r="C3">
        <f>COUNTIFS('Kickstarter DATA'!$F$2:$F$4115,"=failed",'Kickstarter DATA'!$D$2:$D$4115,"&gt;1000",'Kickstarter DATA'!$D$2:$D$4115,"&lt;4999")</f>
        <v>357</v>
      </c>
      <c r="D3">
        <f>COUNTIFS('Kickstarter DATA'!$F$2:$F$4115,"=canceled",'Kickstarter DATA'!$D$2:$D$4115,"&gt;1000",'Kickstarter DATA'!$D$2:$D$4115,"&lt;4999")</f>
        <v>52</v>
      </c>
      <c r="E3">
        <f t="shared" ref="E3:E13" si="1">SUM(B3:D3)</f>
        <v>1224</v>
      </c>
      <c r="F3" s="5">
        <f t="shared" ref="F3:F11" si="2">B3/$E3</f>
        <v>0.66584967320261434</v>
      </c>
      <c r="G3" s="5">
        <f t="shared" si="0"/>
        <v>0.29166666666666669</v>
      </c>
      <c r="H3" s="5">
        <f t="shared" si="0"/>
        <v>4.2483660130718956E-2</v>
      </c>
    </row>
    <row r="4" spans="1:8" x14ac:dyDescent="0.3">
      <c r="A4" t="s">
        <v>8391</v>
      </c>
      <c r="B4">
        <f>COUNTIFS('Kickstarter DATA'!$F$2:$F$4115,"=successful",'Kickstarter DATA'!$D$2:$D$4115,"&gt;5000",'Kickstarter DATA'!$D$2:$D$4115,"&lt;9999")</f>
        <v>230</v>
      </c>
      <c r="C4">
        <f>COUNTIFS('Kickstarter DATA'!$F$2:$F$4115,"=failed",'Kickstarter DATA'!$D$2:$D$4115,"&gt;5000",'Kickstarter DATA'!$D$2:$D$4115,"&lt;9999")</f>
        <v>160</v>
      </c>
      <c r="D4">
        <f>COUNTIFS('Kickstarter DATA'!$F$2:$F$4115,"=canceled",'Kickstarter DATA'!$D$2:$D$4115,"&gt;5000",'Kickstarter DATA'!$D$2:$D$4115,"&lt;9999")</f>
        <v>27</v>
      </c>
      <c r="E4">
        <f t="shared" si="1"/>
        <v>417</v>
      </c>
      <c r="F4" s="5">
        <f t="shared" si="2"/>
        <v>0.55155875299760193</v>
      </c>
      <c r="G4" s="5">
        <f t="shared" si="0"/>
        <v>0.38369304556354916</v>
      </c>
      <c r="H4" s="5">
        <f t="shared" si="0"/>
        <v>6.4748201438848921E-2</v>
      </c>
    </row>
    <row r="5" spans="1:8" x14ac:dyDescent="0.3">
      <c r="A5" t="s">
        <v>8392</v>
      </c>
      <c r="B5">
        <f>COUNTIFS('Kickstarter DATA'!$F$2:$F$4115,"=successful",'Kickstarter DATA'!$D$2:$D$4115,"&gt;10000",'Kickstarter DATA'!$D$2:$D$4115,"&lt;14999")</f>
        <v>65</v>
      </c>
      <c r="C5">
        <f>COUNTIFS('Kickstarter DATA'!$F$2:$F$4115,"=failed",'Kickstarter DATA'!$D$2:$D$4115,"&gt;10000",'Kickstarter DATA'!$D$2:$D$4115,"&lt;14999")</f>
        <v>59</v>
      </c>
      <c r="D5">
        <f>COUNTIFS('Kickstarter DATA'!$F$2:$F$4115,"=canceled",'Kickstarter DATA'!$D$2:$D$4115,"&gt;10000",'Kickstarter DATA'!$D$2:$D$4115,"&lt;14999")</f>
        <v>12</v>
      </c>
      <c r="E5">
        <f t="shared" si="1"/>
        <v>136</v>
      </c>
      <c r="F5" s="5">
        <f t="shared" si="2"/>
        <v>0.47794117647058826</v>
      </c>
      <c r="G5" s="5">
        <f t="shared" si="0"/>
        <v>0.43382352941176472</v>
      </c>
      <c r="H5" s="5">
        <f t="shared" si="0"/>
        <v>8.8235294117647065E-2</v>
      </c>
    </row>
    <row r="6" spans="1:8" x14ac:dyDescent="0.3">
      <c r="A6" t="s">
        <v>8393</v>
      </c>
      <c r="B6">
        <f>COUNTIFS('Kickstarter DATA'!$F$2:$F$4115,"=successful",'Kickstarter DATA'!$D$2:$D$4115,"&gt;15000",'Kickstarter DATA'!$D$2:$D$4115,"&lt;19999")</f>
        <v>38</v>
      </c>
      <c r="C6">
        <f>COUNTIFS('Kickstarter DATA'!$F$2:$F$4115,"=failed",'Kickstarter DATA'!$D$2:$D$4115,"&gt;15000",'Kickstarter DATA'!$D$2:$D$4115,"&lt;19999")</f>
        <v>32</v>
      </c>
      <c r="D6">
        <f>COUNTIFS('Kickstarter DATA'!$F$2:$F$4115,"=canceled",'Kickstarter DATA'!$D$2:$D$4115,"&gt;15000",'Kickstarter DATA'!$D$2:$D$4115,"&lt;19999")</f>
        <v>4</v>
      </c>
      <c r="E6">
        <f t="shared" si="1"/>
        <v>74</v>
      </c>
      <c r="F6" s="5">
        <f t="shared" si="2"/>
        <v>0.51351351351351349</v>
      </c>
      <c r="G6" s="5">
        <f t="shared" si="0"/>
        <v>0.43243243243243246</v>
      </c>
      <c r="H6" s="5">
        <f t="shared" si="0"/>
        <v>5.4054054054054057E-2</v>
      </c>
    </row>
    <row r="7" spans="1:8" x14ac:dyDescent="0.3">
      <c r="A7" t="s">
        <v>8394</v>
      </c>
      <c r="B7">
        <f>COUNTIFS('Kickstarter DATA'!$F$2:$F$4115,"=successful",'Kickstarter DATA'!$D$2:$D$4115,"&gt;20000",'Kickstarter DATA'!$D$2:$D$4115,"&lt;24999")</f>
        <v>18</v>
      </c>
      <c r="C7">
        <f>COUNTIFS('Kickstarter DATA'!$F$2:$F$4115,"=failed",'Kickstarter DATA'!$D$2:$D$4115,"&gt;20000",'Kickstarter DATA'!$D$2:$D$4115,"&lt;24999")</f>
        <v>16</v>
      </c>
      <c r="D7">
        <f>COUNTIFS('Kickstarter DATA'!$F$2:$F$4115,"=canceled",'Kickstarter DATA'!$D$2:$D$4115,"&gt;20000",'Kickstarter DATA'!$D$2:$D$4115,"&lt;24999")</f>
        <v>1</v>
      </c>
      <c r="E7">
        <f t="shared" si="1"/>
        <v>35</v>
      </c>
      <c r="F7" s="5">
        <f t="shared" si="2"/>
        <v>0.51428571428571423</v>
      </c>
      <c r="G7" s="5">
        <f t="shared" si="0"/>
        <v>0.45714285714285713</v>
      </c>
      <c r="H7" s="5">
        <f t="shared" si="0"/>
        <v>2.8571428571428571E-2</v>
      </c>
    </row>
    <row r="8" spans="1:8" x14ac:dyDescent="0.3">
      <c r="A8" t="s">
        <v>8411</v>
      </c>
      <c r="B8">
        <f>COUNTIFS('Kickstarter DATA'!$F$2:$F$4115,"=successful",'Kickstarter DATA'!$D$2:$D$4115,"&gt;25000",'Kickstarter DATA'!$D$2:$D$4115,"&lt;29999")</f>
        <v>8</v>
      </c>
      <c r="C8">
        <f>COUNTIFS('Kickstarter DATA'!$F$2:$F$4115,"=failed",'Kickstarter DATA'!$D$2:$D$4115,"&gt;25000",'Kickstarter DATA'!$D$2:$D$4115,"&lt;29999")</f>
        <v>15</v>
      </c>
      <c r="D8">
        <f>COUNTIFS('Kickstarter DATA'!$F$2:$F$4115,"=canceled",'Kickstarter DATA'!$D$2:$D$4115,"&gt;25000",'Kickstarter DATA'!$D$2:$D$4115,"&lt;29999")</f>
        <v>1</v>
      </c>
      <c r="E8">
        <f t="shared" si="1"/>
        <v>24</v>
      </c>
      <c r="F8" s="5">
        <f t="shared" si="2"/>
        <v>0.33333333333333331</v>
      </c>
      <c r="G8" s="5">
        <f t="shared" si="0"/>
        <v>0.625</v>
      </c>
      <c r="H8" s="5">
        <f t="shared" si="0"/>
        <v>4.1666666666666664E-2</v>
      </c>
    </row>
    <row r="9" spans="1:8" x14ac:dyDescent="0.3">
      <c r="A9" t="s">
        <v>8395</v>
      </c>
      <c r="B9">
        <f>COUNTIFS('Kickstarter DATA'!$F$2:$F$4115,"=successful",'Kickstarter DATA'!$D$2:$D$4115,"&gt;30000",'Kickstarter DATA'!$D$2:$D$4115,"&lt;34999")</f>
        <v>6</v>
      </c>
      <c r="C9">
        <f>COUNTIFS('Kickstarter DATA'!$F$2:$F$4115,"=failed",'Kickstarter DATA'!$D$2:$D$4115,"&gt;30000",'Kickstarter DATA'!$D$2:$D$4115,"&lt;34999")</f>
        <v>6</v>
      </c>
      <c r="D9">
        <f>COUNTIFS('Kickstarter DATA'!$F$2:$F$4115,"=canceled",'Kickstarter DATA'!$D$2:$D$4115,"&gt;30000",'Kickstarter DATA'!$D$2:$D$4115,"&lt;34999")</f>
        <v>1</v>
      </c>
      <c r="E9">
        <f t="shared" si="1"/>
        <v>13</v>
      </c>
      <c r="F9" s="5">
        <f t="shared" si="2"/>
        <v>0.46153846153846156</v>
      </c>
      <c r="G9" s="5">
        <f t="shared" si="0"/>
        <v>0.46153846153846156</v>
      </c>
      <c r="H9" s="5">
        <f t="shared" si="0"/>
        <v>7.6923076923076927E-2</v>
      </c>
    </row>
    <row r="10" spans="1:8" x14ac:dyDescent="0.3">
      <c r="A10" t="s">
        <v>8396</v>
      </c>
      <c r="B10">
        <f>COUNTIFS('Kickstarter DATA'!$F$2:$F$4115,"=successful",'Kickstarter DATA'!$D$2:$D$4115,"&gt;35000",'Kickstarter DATA'!$D$2:$D$4115,"&lt;39999")</f>
        <v>4</v>
      </c>
      <c r="C10">
        <f>COUNTIFS('Kickstarter DATA'!$F$2:$F$4115,"=failed",'Kickstarter DATA'!$D$2:$D$4115,"&gt;35000",'Kickstarter DATA'!$D$2:$D$4115,"&lt;39999")</f>
        <v>8</v>
      </c>
      <c r="D10">
        <f>COUNTIFS('Kickstarter DATA'!$F$2:$F$4115,"=canceled",'Kickstarter DATA'!$D$2:$D$4115,"&gt;35000",'Kickstarter DATA'!$D$2:$D$4115,"&lt;39999")</f>
        <v>2</v>
      </c>
      <c r="E10">
        <f t="shared" si="1"/>
        <v>14</v>
      </c>
      <c r="F10" s="5">
        <f t="shared" si="2"/>
        <v>0.2857142857142857</v>
      </c>
      <c r="G10" s="5">
        <f t="shared" si="0"/>
        <v>0.5714285714285714</v>
      </c>
      <c r="H10" s="5">
        <f t="shared" si="0"/>
        <v>0.14285714285714285</v>
      </c>
    </row>
    <row r="11" spans="1:8" x14ac:dyDescent="0.3">
      <c r="A11" t="s">
        <v>8397</v>
      </c>
      <c r="B11">
        <f>COUNTIFS('Kickstarter DATA'!$F$2:$F$4115,"=successful",'Kickstarter DATA'!$D$2:$D$4115,"&gt;40000",'Kickstarter DATA'!$D$2:$D$4115,"&lt;44999")</f>
        <v>5</v>
      </c>
      <c r="C11">
        <f>COUNTIFS('Kickstarter DATA'!$F$2:$F$4115,"=failed",'Kickstarter DATA'!$D$2:$D$4115,"&gt;40000",'Kickstarter DATA'!$D$2:$D$4115,"&lt;44999")</f>
        <v>3</v>
      </c>
      <c r="D11">
        <f>COUNTIFS('Kickstarter DATA'!$F$2:$F$4115,"=canceled",'Kickstarter DATA'!$D$2:$D$4115,"&gt;40000",'Kickstarter DATA'!$D$2:$D$4115,"&lt;44999")</f>
        <v>0</v>
      </c>
      <c r="E11">
        <f t="shared" si="1"/>
        <v>8</v>
      </c>
      <c r="F11" s="5">
        <f t="shared" si="2"/>
        <v>0.625</v>
      </c>
      <c r="G11" s="5">
        <f t="shared" si="0"/>
        <v>0.375</v>
      </c>
      <c r="H11" s="5">
        <f t="shared" si="0"/>
        <v>0</v>
      </c>
    </row>
    <row r="12" spans="1:8" x14ac:dyDescent="0.3">
      <c r="A12" t="s">
        <v>8398</v>
      </c>
      <c r="B12">
        <f>COUNTIFS('Kickstarter DATA'!$F$2:$F$4115,"=successful",'Kickstarter DATA'!$D$2:$D$4115,"&gt;45000",'Kickstarter DATA'!$D$2:$D$4115,"&lt;49999")</f>
        <v>3</v>
      </c>
      <c r="C12">
        <f>COUNTIFS('Kickstarter DATA'!$F$2:$F$4115,"=failed",'Kickstarter DATA'!$D$2:$D$4115,"&gt;45000",'Kickstarter DATA'!$D$2:$D$4115,"&lt;49999")</f>
        <v>5</v>
      </c>
      <c r="D12">
        <f>COUNTIFS('Kickstarter DATA'!$F$2:$F$4115,"=canceled",'Kickstarter DATA'!$D$2:$D$4115,"&gt;45000",'Kickstarter DATA'!$D$2:$D$4115,"&lt;49999")</f>
        <v>2</v>
      </c>
      <c r="E12">
        <f t="shared" si="1"/>
        <v>10</v>
      </c>
      <c r="F12" s="5">
        <f>B12/$E12</f>
        <v>0.3</v>
      </c>
      <c r="G12" s="5">
        <f t="shared" si="0"/>
        <v>0.5</v>
      </c>
      <c r="H12" s="5">
        <f t="shared" si="0"/>
        <v>0.2</v>
      </c>
    </row>
    <row r="13" spans="1:8" x14ac:dyDescent="0.3">
      <c r="A13" t="s">
        <v>8410</v>
      </c>
      <c r="B13">
        <f>COUNTIFS('Kickstarter DATA'!$F$2:$F$4115,"=successful",'Kickstarter DATA'!$D$2:$D$4115,"&gt;50000")</f>
        <v>55</v>
      </c>
      <c r="C13">
        <f>COUNTIFS('Kickstarter DATA'!$F$2:$F$4115,"=failed",'Kickstarter DATA'!$D$2:$D$4115,"&gt;50000")</f>
        <v>198</v>
      </c>
      <c r="D13">
        <f>COUNTIFS('Kickstarter DATA'!$F$2:$F$4115,"=canceled",'Kickstarter DATA'!$D$2:$D$4115,"&gt;50000")</f>
        <v>83</v>
      </c>
      <c r="E13">
        <f t="shared" si="1"/>
        <v>336</v>
      </c>
      <c r="F13" s="5">
        <f>B13/$E13</f>
        <v>0.16369047619047619</v>
      </c>
      <c r="G13" s="5">
        <f t="shared" si="0"/>
        <v>0.5892857142857143</v>
      </c>
      <c r="H13" s="5">
        <f t="shared" si="0"/>
        <v>0.24702380952380953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A65E9-F070-4934-85A7-88791CAC7156}">
  <dimension ref="A1:J2186"/>
  <sheetViews>
    <sheetView zoomScale="92" zoomScaleNormal="145" workbookViewId="0">
      <selection activeCell="J6" sqref="J6"/>
    </sheetView>
  </sheetViews>
  <sheetFormatPr defaultRowHeight="14.4" x14ac:dyDescent="0.3"/>
  <cols>
    <col min="1" max="1" width="11.5546875" customWidth="1"/>
    <col min="2" max="2" width="13.6640625" customWidth="1"/>
    <col min="4" max="4" width="12.88671875" customWidth="1"/>
    <col min="5" max="5" width="14.33203125" customWidth="1"/>
    <col min="7" max="7" width="22.77734375" customWidth="1"/>
    <col min="8" max="8" width="17.6640625" customWidth="1"/>
    <col min="9" max="9" width="25.33203125" customWidth="1"/>
  </cols>
  <sheetData>
    <row r="1" spans="1:10" x14ac:dyDescent="0.3">
      <c r="A1" t="s">
        <v>8399</v>
      </c>
      <c r="B1" t="s">
        <v>8400</v>
      </c>
      <c r="D1" t="s">
        <v>8399</v>
      </c>
      <c r="E1" t="s">
        <v>8400</v>
      </c>
      <c r="G1" t="s">
        <v>8401</v>
      </c>
      <c r="I1" t="s">
        <v>8408</v>
      </c>
    </row>
    <row r="2" spans="1:10" x14ac:dyDescent="0.3">
      <c r="A2" t="s">
        <v>8219</v>
      </c>
      <c r="B2">
        <v>182</v>
      </c>
      <c r="D2" t="s">
        <v>8221</v>
      </c>
      <c r="E2">
        <v>0</v>
      </c>
      <c r="G2" t="s">
        <v>8402</v>
      </c>
      <c r="H2" s="12">
        <f>AVERAGE(B2:B2186)</f>
        <v>194.42517162471395</v>
      </c>
      <c r="I2" t="s">
        <v>8402</v>
      </c>
      <c r="J2" s="13">
        <f>AVERAGE(E2:E1880)</f>
        <v>19.492283129324107</v>
      </c>
    </row>
    <row r="3" spans="1:10" x14ac:dyDescent="0.3">
      <c r="A3" t="s">
        <v>8219</v>
      </c>
      <c r="B3">
        <v>79</v>
      </c>
      <c r="D3" t="s">
        <v>8221</v>
      </c>
      <c r="E3">
        <v>1</v>
      </c>
      <c r="G3" t="s">
        <v>8403</v>
      </c>
      <c r="H3" s="12">
        <f>MEDIAN(B2:B2186)</f>
        <v>62</v>
      </c>
      <c r="I3" t="s">
        <v>8403</v>
      </c>
      <c r="J3">
        <f>MEDIAN(E2:E1880)</f>
        <v>3</v>
      </c>
    </row>
    <row r="4" spans="1:10" x14ac:dyDescent="0.3">
      <c r="A4" t="s">
        <v>8219</v>
      </c>
      <c r="B4">
        <v>35</v>
      </c>
      <c r="D4" t="s">
        <v>8221</v>
      </c>
      <c r="E4">
        <v>10</v>
      </c>
      <c r="G4" t="s">
        <v>8404</v>
      </c>
      <c r="H4" s="12">
        <f>MIN(B2:B2186)</f>
        <v>1</v>
      </c>
      <c r="I4" t="s">
        <v>8404</v>
      </c>
      <c r="J4">
        <f>MIN(E2:E1880)</f>
        <v>0</v>
      </c>
    </row>
    <row r="5" spans="1:10" x14ac:dyDescent="0.3">
      <c r="A5" t="s">
        <v>8219</v>
      </c>
      <c r="B5">
        <v>150</v>
      </c>
      <c r="D5" t="s">
        <v>8221</v>
      </c>
      <c r="E5">
        <v>0</v>
      </c>
      <c r="G5" t="s">
        <v>8405</v>
      </c>
      <c r="H5" s="12">
        <f>MAX(B2:B2186)</f>
        <v>26457</v>
      </c>
      <c r="I5" t="s">
        <v>8405</v>
      </c>
      <c r="J5">
        <f>MAX(E2:E1880)</f>
        <v>1501</v>
      </c>
    </row>
    <row r="6" spans="1:10" x14ac:dyDescent="0.3">
      <c r="A6" t="s">
        <v>8219</v>
      </c>
      <c r="B6">
        <v>284</v>
      </c>
      <c r="D6" t="s">
        <v>8221</v>
      </c>
      <c r="E6">
        <v>7</v>
      </c>
      <c r="G6" t="s">
        <v>8406</v>
      </c>
      <c r="H6" s="12">
        <f>_xlfn.VAR.P(B2:B2186)</f>
        <v>712840.9867348104</v>
      </c>
      <c r="I6" t="s">
        <v>8406</v>
      </c>
      <c r="J6">
        <f>_xlfn.VAR.P(E2:E1880)</f>
        <v>5243.674102238092</v>
      </c>
    </row>
    <row r="7" spans="1:10" x14ac:dyDescent="0.3">
      <c r="A7" t="s">
        <v>8219</v>
      </c>
      <c r="B7">
        <v>47</v>
      </c>
      <c r="D7" t="s">
        <v>8221</v>
      </c>
      <c r="E7">
        <v>0</v>
      </c>
      <c r="G7" t="s">
        <v>8407</v>
      </c>
      <c r="H7" s="12">
        <f>_xlfn.STDEV.P(B2:B2186)</f>
        <v>844.29910975602149</v>
      </c>
      <c r="I7" t="s">
        <v>8407</v>
      </c>
      <c r="J7" s="13">
        <f>_xlfn.STDEV.P(E2:E1880)</f>
        <v>72.413217731558461</v>
      </c>
    </row>
    <row r="8" spans="1:10" x14ac:dyDescent="0.3">
      <c r="A8" t="s">
        <v>8219</v>
      </c>
      <c r="B8">
        <v>58</v>
      </c>
      <c r="D8" t="s">
        <v>8221</v>
      </c>
      <c r="E8">
        <v>1</v>
      </c>
    </row>
    <row r="9" spans="1:10" x14ac:dyDescent="0.3">
      <c r="A9" t="s">
        <v>8219</v>
      </c>
      <c r="B9">
        <v>57</v>
      </c>
      <c r="D9" t="s">
        <v>8221</v>
      </c>
      <c r="E9">
        <v>2</v>
      </c>
    </row>
    <row r="10" spans="1:10" x14ac:dyDescent="0.3">
      <c r="A10" t="s">
        <v>8219</v>
      </c>
      <c r="B10">
        <v>12</v>
      </c>
      <c r="D10" t="s">
        <v>8221</v>
      </c>
      <c r="E10">
        <v>3</v>
      </c>
    </row>
    <row r="11" spans="1:10" x14ac:dyDescent="0.3">
      <c r="A11" t="s">
        <v>8219</v>
      </c>
      <c r="B11">
        <v>20</v>
      </c>
      <c r="D11" t="s">
        <v>8221</v>
      </c>
      <c r="E11">
        <v>10</v>
      </c>
    </row>
    <row r="12" spans="1:10" x14ac:dyDescent="0.3">
      <c r="A12" t="s">
        <v>8219</v>
      </c>
      <c r="B12">
        <v>19</v>
      </c>
      <c r="D12" t="s">
        <v>8221</v>
      </c>
      <c r="E12">
        <v>10</v>
      </c>
    </row>
    <row r="13" spans="1:10" x14ac:dyDescent="0.3">
      <c r="A13" t="s">
        <v>8219</v>
      </c>
      <c r="B13">
        <v>75</v>
      </c>
      <c r="D13" t="s">
        <v>8221</v>
      </c>
      <c r="E13">
        <v>1</v>
      </c>
    </row>
    <row r="14" spans="1:10" x14ac:dyDescent="0.3">
      <c r="A14" t="s">
        <v>8219</v>
      </c>
      <c r="B14">
        <v>827</v>
      </c>
      <c r="D14" t="s">
        <v>8221</v>
      </c>
      <c r="E14">
        <v>0</v>
      </c>
    </row>
    <row r="15" spans="1:10" x14ac:dyDescent="0.3">
      <c r="A15" t="s">
        <v>8219</v>
      </c>
      <c r="B15">
        <v>51</v>
      </c>
      <c r="D15" t="s">
        <v>8221</v>
      </c>
      <c r="E15">
        <v>0</v>
      </c>
    </row>
    <row r="16" spans="1:10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  <c r="D1532" t="s">
        <v>8220</v>
      </c>
      <c r="E1532">
        <v>1</v>
      </c>
    </row>
    <row r="1533" spans="1:5" x14ac:dyDescent="0.3">
      <c r="A1533" t="s">
        <v>8219</v>
      </c>
      <c r="B1533">
        <v>25</v>
      </c>
      <c r="D1533" t="s">
        <v>8220</v>
      </c>
      <c r="E1533">
        <v>1</v>
      </c>
    </row>
    <row r="1534" spans="1:5" x14ac:dyDescent="0.3">
      <c r="A1534" t="s">
        <v>8219</v>
      </c>
      <c r="B1534">
        <v>55</v>
      </c>
      <c r="D1534" t="s">
        <v>8220</v>
      </c>
      <c r="E1534">
        <v>0</v>
      </c>
    </row>
    <row r="1535" spans="1:5" x14ac:dyDescent="0.3">
      <c r="A1535" t="s">
        <v>8219</v>
      </c>
      <c r="B1535">
        <v>107</v>
      </c>
      <c r="D1535" t="s">
        <v>8220</v>
      </c>
      <c r="E1535">
        <v>6</v>
      </c>
    </row>
    <row r="1536" spans="1:5" x14ac:dyDescent="0.3">
      <c r="A1536" t="s">
        <v>8219</v>
      </c>
      <c r="B1536">
        <v>557</v>
      </c>
      <c r="D1536" t="s">
        <v>8220</v>
      </c>
      <c r="E1536">
        <v>0</v>
      </c>
    </row>
    <row r="1537" spans="1:5" x14ac:dyDescent="0.3">
      <c r="A1537" t="s">
        <v>8219</v>
      </c>
      <c r="B1537">
        <v>40</v>
      </c>
      <c r="D1537" t="s">
        <v>8220</v>
      </c>
      <c r="E1537">
        <v>6</v>
      </c>
    </row>
    <row r="1538" spans="1:5" x14ac:dyDescent="0.3">
      <c r="A1538" t="s">
        <v>8219</v>
      </c>
      <c r="B1538">
        <v>36</v>
      </c>
      <c r="D1538" t="s">
        <v>8220</v>
      </c>
      <c r="E1538">
        <v>13</v>
      </c>
    </row>
    <row r="1539" spans="1:5" x14ac:dyDescent="0.3">
      <c r="A1539" t="s">
        <v>8219</v>
      </c>
      <c r="B1539">
        <v>159</v>
      </c>
      <c r="D1539" t="s">
        <v>8220</v>
      </c>
      <c r="E1539">
        <v>4</v>
      </c>
    </row>
    <row r="1540" spans="1:5" x14ac:dyDescent="0.3">
      <c r="A1540" t="s">
        <v>8219</v>
      </c>
      <c r="B1540">
        <v>41</v>
      </c>
      <c r="D1540" t="s">
        <v>8220</v>
      </c>
      <c r="E1540">
        <v>6</v>
      </c>
    </row>
    <row r="1541" spans="1:5" x14ac:dyDescent="0.3">
      <c r="A1541" t="s">
        <v>8219</v>
      </c>
      <c r="B1541">
        <v>226</v>
      </c>
      <c r="D1541" t="s">
        <v>8220</v>
      </c>
      <c r="E1541">
        <v>0</v>
      </c>
    </row>
    <row r="1542" spans="1:5" x14ac:dyDescent="0.3">
      <c r="A1542" t="s">
        <v>8219</v>
      </c>
      <c r="B1542">
        <v>30</v>
      </c>
      <c r="D1542" t="s">
        <v>8220</v>
      </c>
      <c r="E1542">
        <v>0</v>
      </c>
    </row>
    <row r="1543" spans="1:5" x14ac:dyDescent="0.3">
      <c r="A1543" t="s">
        <v>8219</v>
      </c>
      <c r="B1543">
        <v>103</v>
      </c>
      <c r="D1543" t="s">
        <v>8220</v>
      </c>
      <c r="E1543">
        <v>0</v>
      </c>
    </row>
    <row r="1544" spans="1:5" x14ac:dyDescent="0.3">
      <c r="A1544" t="s">
        <v>8219</v>
      </c>
      <c r="B1544">
        <v>62</v>
      </c>
      <c r="D1544" t="s">
        <v>8220</v>
      </c>
      <c r="E1544">
        <v>81</v>
      </c>
    </row>
    <row r="1545" spans="1:5" x14ac:dyDescent="0.3">
      <c r="A1545" t="s">
        <v>8219</v>
      </c>
      <c r="B1545">
        <v>6</v>
      </c>
      <c r="D1545" t="s">
        <v>8220</v>
      </c>
      <c r="E1545">
        <v>0</v>
      </c>
    </row>
    <row r="1546" spans="1:5" x14ac:dyDescent="0.3">
      <c r="A1546" t="s">
        <v>8219</v>
      </c>
      <c r="B1546">
        <v>182</v>
      </c>
      <c r="D1546" t="s">
        <v>8220</v>
      </c>
      <c r="E1546">
        <v>0</v>
      </c>
    </row>
    <row r="1547" spans="1:5" x14ac:dyDescent="0.3">
      <c r="A1547" t="s">
        <v>8219</v>
      </c>
      <c r="B1547">
        <v>145</v>
      </c>
      <c r="D1547" t="s">
        <v>8220</v>
      </c>
      <c r="E1547">
        <v>5</v>
      </c>
    </row>
    <row r="1548" spans="1:5" x14ac:dyDescent="0.3">
      <c r="A1548" t="s">
        <v>8219</v>
      </c>
      <c r="B1548">
        <v>25</v>
      </c>
      <c r="D1548" t="s">
        <v>8220</v>
      </c>
      <c r="E1548">
        <v>0</v>
      </c>
    </row>
    <row r="1549" spans="1:5" x14ac:dyDescent="0.3">
      <c r="A1549" t="s">
        <v>8219</v>
      </c>
      <c r="B1549">
        <v>320</v>
      </c>
      <c r="D1549" t="s">
        <v>8220</v>
      </c>
      <c r="E1549">
        <v>0</v>
      </c>
    </row>
    <row r="1550" spans="1:5" x14ac:dyDescent="0.3">
      <c r="A1550" t="s">
        <v>8219</v>
      </c>
      <c r="B1550">
        <v>99</v>
      </c>
      <c r="D1550" t="s">
        <v>8220</v>
      </c>
      <c r="E1550">
        <v>58</v>
      </c>
    </row>
    <row r="1551" spans="1:5" x14ac:dyDescent="0.3">
      <c r="A1551" t="s">
        <v>8219</v>
      </c>
      <c r="B1551">
        <v>348</v>
      </c>
      <c r="D1551" t="s">
        <v>8220</v>
      </c>
      <c r="E1551">
        <v>1</v>
      </c>
    </row>
    <row r="1552" spans="1:5" x14ac:dyDescent="0.3">
      <c r="A1552" t="s">
        <v>8219</v>
      </c>
      <c r="B1552">
        <v>41</v>
      </c>
      <c r="D1552" t="s">
        <v>8220</v>
      </c>
      <c r="E1552">
        <v>0</v>
      </c>
    </row>
    <row r="1553" spans="1:5" x14ac:dyDescent="0.3">
      <c r="A1553" t="s">
        <v>8219</v>
      </c>
      <c r="B1553">
        <v>29</v>
      </c>
      <c r="D1553" t="s">
        <v>8220</v>
      </c>
      <c r="E1553">
        <v>28</v>
      </c>
    </row>
    <row r="1554" spans="1:5" x14ac:dyDescent="0.3">
      <c r="A1554" t="s">
        <v>8219</v>
      </c>
      <c r="B1554">
        <v>25</v>
      </c>
      <c r="D1554" t="s">
        <v>8220</v>
      </c>
      <c r="E1554">
        <v>1</v>
      </c>
    </row>
    <row r="1555" spans="1:5" x14ac:dyDescent="0.3">
      <c r="A1555" t="s">
        <v>8219</v>
      </c>
      <c r="B1555">
        <v>23</v>
      </c>
      <c r="D1555" t="s">
        <v>8220</v>
      </c>
      <c r="E1555">
        <v>0</v>
      </c>
    </row>
    <row r="1556" spans="1:5" x14ac:dyDescent="0.3">
      <c r="A1556" t="s">
        <v>8219</v>
      </c>
      <c r="B1556">
        <v>1260</v>
      </c>
      <c r="D1556" t="s">
        <v>8220</v>
      </c>
      <c r="E1556">
        <v>37</v>
      </c>
    </row>
    <row r="1557" spans="1:5" x14ac:dyDescent="0.3">
      <c r="A1557" t="s">
        <v>8219</v>
      </c>
      <c r="B1557">
        <v>307</v>
      </c>
      <c r="D1557" t="s">
        <v>8220</v>
      </c>
      <c r="E1557">
        <v>9</v>
      </c>
    </row>
    <row r="1558" spans="1:5" x14ac:dyDescent="0.3">
      <c r="A1558" t="s">
        <v>8219</v>
      </c>
      <c r="B1558">
        <v>329</v>
      </c>
      <c r="D1558" t="s">
        <v>8220</v>
      </c>
      <c r="E1558">
        <v>3</v>
      </c>
    </row>
    <row r="1559" spans="1:5" x14ac:dyDescent="0.3">
      <c r="A1559" t="s">
        <v>8219</v>
      </c>
      <c r="B1559">
        <v>32</v>
      </c>
      <c r="D1559" t="s">
        <v>8220</v>
      </c>
      <c r="E1559">
        <v>0</v>
      </c>
    </row>
    <row r="1560" spans="1:5" x14ac:dyDescent="0.3">
      <c r="A1560" t="s">
        <v>8219</v>
      </c>
      <c r="B1560">
        <v>27</v>
      </c>
      <c r="D1560" t="s">
        <v>8220</v>
      </c>
      <c r="E1560">
        <v>2</v>
      </c>
    </row>
    <row r="1561" spans="1:5" x14ac:dyDescent="0.3">
      <c r="A1561" t="s">
        <v>8219</v>
      </c>
      <c r="B1561">
        <v>236</v>
      </c>
      <c r="D1561" t="s">
        <v>8220</v>
      </c>
      <c r="E1561">
        <v>6</v>
      </c>
    </row>
    <row r="1562" spans="1:5" x14ac:dyDescent="0.3">
      <c r="A1562" t="s">
        <v>8219</v>
      </c>
      <c r="B1562">
        <v>42</v>
      </c>
      <c r="D1562" t="s">
        <v>8220</v>
      </c>
      <c r="E1562">
        <v>67</v>
      </c>
    </row>
    <row r="1563" spans="1:5" x14ac:dyDescent="0.3">
      <c r="A1563" t="s">
        <v>8219</v>
      </c>
      <c r="B1563">
        <v>95</v>
      </c>
      <c r="D1563" t="s">
        <v>8220</v>
      </c>
      <c r="E1563">
        <v>5</v>
      </c>
    </row>
    <row r="1564" spans="1:5" x14ac:dyDescent="0.3">
      <c r="A1564" t="s">
        <v>8219</v>
      </c>
      <c r="B1564">
        <v>37</v>
      </c>
      <c r="D1564" t="s">
        <v>8220</v>
      </c>
      <c r="E1564">
        <v>2</v>
      </c>
    </row>
    <row r="1565" spans="1:5" x14ac:dyDescent="0.3">
      <c r="A1565" t="s">
        <v>8219</v>
      </c>
      <c r="B1565">
        <v>128</v>
      </c>
      <c r="D1565" t="s">
        <v>8220</v>
      </c>
      <c r="E1565">
        <v>10</v>
      </c>
    </row>
    <row r="1566" spans="1:5" x14ac:dyDescent="0.3">
      <c r="A1566" t="s">
        <v>8219</v>
      </c>
      <c r="B1566">
        <v>156</v>
      </c>
      <c r="D1566" t="s">
        <v>8220</v>
      </c>
      <c r="E1566">
        <v>3</v>
      </c>
    </row>
    <row r="1567" spans="1:5" x14ac:dyDescent="0.3">
      <c r="A1567" t="s">
        <v>8219</v>
      </c>
      <c r="B1567">
        <v>64</v>
      </c>
      <c r="D1567" t="s">
        <v>8220</v>
      </c>
      <c r="E1567">
        <v>4</v>
      </c>
    </row>
    <row r="1568" spans="1:5" x14ac:dyDescent="0.3">
      <c r="A1568" t="s">
        <v>8219</v>
      </c>
      <c r="B1568">
        <v>58</v>
      </c>
      <c r="D1568" t="s">
        <v>8220</v>
      </c>
      <c r="E1568">
        <v>15</v>
      </c>
    </row>
    <row r="1569" spans="1:5" x14ac:dyDescent="0.3">
      <c r="A1569" t="s">
        <v>8219</v>
      </c>
      <c r="B1569">
        <v>20</v>
      </c>
      <c r="D1569" t="s">
        <v>8220</v>
      </c>
      <c r="E1569">
        <v>2</v>
      </c>
    </row>
    <row r="1570" spans="1:5" x14ac:dyDescent="0.3">
      <c r="A1570" t="s">
        <v>8219</v>
      </c>
      <c r="B1570">
        <v>47</v>
      </c>
      <c r="D1570" t="s">
        <v>8220</v>
      </c>
      <c r="E1570">
        <v>0</v>
      </c>
    </row>
    <row r="1571" spans="1:5" x14ac:dyDescent="0.3">
      <c r="A1571" t="s">
        <v>8219</v>
      </c>
      <c r="B1571">
        <v>54</v>
      </c>
      <c r="D1571" t="s">
        <v>8220</v>
      </c>
      <c r="E1571">
        <v>1</v>
      </c>
    </row>
    <row r="1572" spans="1:5" x14ac:dyDescent="0.3">
      <c r="A1572" t="s">
        <v>8219</v>
      </c>
      <c r="B1572">
        <v>9</v>
      </c>
      <c r="D1572" t="s">
        <v>8220</v>
      </c>
      <c r="E1572">
        <v>1</v>
      </c>
    </row>
    <row r="1573" spans="1:5" x14ac:dyDescent="0.3">
      <c r="A1573" t="s">
        <v>8219</v>
      </c>
      <c r="B1573">
        <v>213</v>
      </c>
      <c r="D1573" t="s">
        <v>8220</v>
      </c>
      <c r="E1573">
        <v>6</v>
      </c>
    </row>
    <row r="1574" spans="1:5" x14ac:dyDescent="0.3">
      <c r="A1574" t="s">
        <v>8219</v>
      </c>
      <c r="B1574">
        <v>57</v>
      </c>
      <c r="D1574" t="s">
        <v>8220</v>
      </c>
      <c r="E1574">
        <v>0</v>
      </c>
    </row>
    <row r="1575" spans="1:5" x14ac:dyDescent="0.3">
      <c r="A1575" t="s">
        <v>8219</v>
      </c>
      <c r="B1575">
        <v>25</v>
      </c>
      <c r="D1575" t="s">
        <v>8220</v>
      </c>
      <c r="E1575">
        <v>13</v>
      </c>
    </row>
    <row r="1576" spans="1:5" x14ac:dyDescent="0.3">
      <c r="A1576" t="s">
        <v>8219</v>
      </c>
      <c r="B1576">
        <v>104</v>
      </c>
      <c r="D1576" t="s">
        <v>8220</v>
      </c>
      <c r="E1576">
        <v>0</v>
      </c>
    </row>
    <row r="1577" spans="1:5" x14ac:dyDescent="0.3">
      <c r="A1577" t="s">
        <v>8219</v>
      </c>
      <c r="B1577">
        <v>34</v>
      </c>
      <c r="D1577" t="s">
        <v>8220</v>
      </c>
      <c r="E1577">
        <v>8</v>
      </c>
    </row>
    <row r="1578" spans="1:5" x14ac:dyDescent="0.3">
      <c r="A1578" t="s">
        <v>8219</v>
      </c>
      <c r="B1578">
        <v>67</v>
      </c>
      <c r="D1578" t="s">
        <v>8220</v>
      </c>
      <c r="E1578">
        <v>1</v>
      </c>
    </row>
    <row r="1579" spans="1:5" x14ac:dyDescent="0.3">
      <c r="A1579" t="s">
        <v>8219</v>
      </c>
      <c r="B1579">
        <v>241</v>
      </c>
      <c r="D1579" t="s">
        <v>8220</v>
      </c>
      <c r="E1579">
        <v>0</v>
      </c>
    </row>
    <row r="1580" spans="1:5" x14ac:dyDescent="0.3">
      <c r="A1580" t="s">
        <v>8219</v>
      </c>
      <c r="B1580">
        <v>123</v>
      </c>
      <c r="D1580" t="s">
        <v>8220</v>
      </c>
      <c r="E1580">
        <v>5</v>
      </c>
    </row>
    <row r="1581" spans="1:5" x14ac:dyDescent="0.3">
      <c r="A1581" t="s">
        <v>8219</v>
      </c>
      <c r="B1581">
        <v>302</v>
      </c>
      <c r="D1581" t="s">
        <v>8220</v>
      </c>
      <c r="E1581">
        <v>1</v>
      </c>
    </row>
    <row r="1582" spans="1:5" x14ac:dyDescent="0.3">
      <c r="A1582" t="s">
        <v>8219</v>
      </c>
      <c r="B1582">
        <v>89</v>
      </c>
      <c r="D1582" t="s">
        <v>8220</v>
      </c>
      <c r="E1582">
        <v>0</v>
      </c>
    </row>
    <row r="1583" spans="1:5" x14ac:dyDescent="0.3">
      <c r="A1583" t="s">
        <v>8219</v>
      </c>
      <c r="B1583">
        <v>41</v>
      </c>
      <c r="D1583" t="s">
        <v>8220</v>
      </c>
      <c r="E1583">
        <v>0</v>
      </c>
    </row>
    <row r="1584" spans="1:5" x14ac:dyDescent="0.3">
      <c r="A1584" t="s">
        <v>8219</v>
      </c>
      <c r="B1584">
        <v>69</v>
      </c>
      <c r="D1584" t="s">
        <v>8220</v>
      </c>
      <c r="E1584">
        <v>0</v>
      </c>
    </row>
    <row r="1585" spans="1:5" x14ac:dyDescent="0.3">
      <c r="A1585" t="s">
        <v>8219</v>
      </c>
      <c r="B1585">
        <v>52</v>
      </c>
      <c r="D1585" t="s">
        <v>8220</v>
      </c>
      <c r="E1585">
        <v>121</v>
      </c>
    </row>
    <row r="1586" spans="1:5" x14ac:dyDescent="0.3">
      <c r="A1586" t="s">
        <v>8219</v>
      </c>
      <c r="B1586">
        <v>57</v>
      </c>
      <c r="D1586" t="s">
        <v>8220</v>
      </c>
      <c r="E1586">
        <v>0</v>
      </c>
    </row>
    <row r="1587" spans="1:5" x14ac:dyDescent="0.3">
      <c r="A1587" t="s">
        <v>8219</v>
      </c>
      <c r="B1587">
        <v>74</v>
      </c>
      <c r="D1587" t="s">
        <v>8220</v>
      </c>
      <c r="E1587">
        <v>0</v>
      </c>
    </row>
    <row r="1588" spans="1:5" x14ac:dyDescent="0.3">
      <c r="A1588" t="s">
        <v>8219</v>
      </c>
      <c r="B1588">
        <v>63</v>
      </c>
      <c r="D1588" t="s">
        <v>8220</v>
      </c>
      <c r="E1588">
        <v>0</v>
      </c>
    </row>
    <row r="1589" spans="1:5" x14ac:dyDescent="0.3">
      <c r="A1589" t="s">
        <v>8219</v>
      </c>
      <c r="B1589">
        <v>72</v>
      </c>
      <c r="D1589" t="s">
        <v>8220</v>
      </c>
      <c r="E1589">
        <v>3</v>
      </c>
    </row>
    <row r="1590" spans="1:5" x14ac:dyDescent="0.3">
      <c r="A1590" t="s">
        <v>8219</v>
      </c>
      <c r="B1590">
        <v>71</v>
      </c>
      <c r="D1590" t="s">
        <v>8220</v>
      </c>
      <c r="E1590">
        <v>0</v>
      </c>
    </row>
    <row r="1591" spans="1:5" x14ac:dyDescent="0.3">
      <c r="A1591" t="s">
        <v>8219</v>
      </c>
      <c r="B1591">
        <v>21</v>
      </c>
      <c r="D1591" t="s">
        <v>8220</v>
      </c>
      <c r="E1591">
        <v>1</v>
      </c>
    </row>
    <row r="1592" spans="1:5" x14ac:dyDescent="0.3">
      <c r="A1592" t="s">
        <v>8219</v>
      </c>
      <c r="B1592">
        <v>930</v>
      </c>
      <c r="D1592" t="s">
        <v>8220</v>
      </c>
      <c r="E1592">
        <v>1</v>
      </c>
    </row>
    <row r="1593" spans="1:5" x14ac:dyDescent="0.3">
      <c r="A1593" t="s">
        <v>8219</v>
      </c>
      <c r="B1593">
        <v>55</v>
      </c>
      <c r="D1593" t="s">
        <v>8220</v>
      </c>
      <c r="E1593">
        <v>3</v>
      </c>
    </row>
    <row r="1594" spans="1:5" x14ac:dyDescent="0.3">
      <c r="A1594" t="s">
        <v>8219</v>
      </c>
      <c r="B1594">
        <v>61</v>
      </c>
      <c r="D1594" t="s">
        <v>8220</v>
      </c>
      <c r="E1594">
        <v>9</v>
      </c>
    </row>
    <row r="1595" spans="1:5" x14ac:dyDescent="0.3">
      <c r="A1595" t="s">
        <v>8219</v>
      </c>
      <c r="B1595">
        <v>82</v>
      </c>
      <c r="D1595" t="s">
        <v>8220</v>
      </c>
      <c r="E1595">
        <v>0</v>
      </c>
    </row>
    <row r="1596" spans="1:5" x14ac:dyDescent="0.3">
      <c r="A1596" t="s">
        <v>8219</v>
      </c>
      <c r="B1596">
        <v>71</v>
      </c>
      <c r="D1596" t="s">
        <v>8220</v>
      </c>
      <c r="E1596">
        <v>0</v>
      </c>
    </row>
    <row r="1597" spans="1:5" x14ac:dyDescent="0.3">
      <c r="A1597" t="s">
        <v>8219</v>
      </c>
      <c r="B1597">
        <v>117</v>
      </c>
      <c r="D1597" t="s">
        <v>8220</v>
      </c>
      <c r="E1597">
        <v>0</v>
      </c>
    </row>
    <row r="1598" spans="1:5" x14ac:dyDescent="0.3">
      <c r="A1598" t="s">
        <v>8219</v>
      </c>
      <c r="B1598">
        <v>29</v>
      </c>
      <c r="D1598" t="s">
        <v>8220</v>
      </c>
      <c r="E1598">
        <v>39</v>
      </c>
    </row>
    <row r="1599" spans="1:5" x14ac:dyDescent="0.3">
      <c r="A1599" t="s">
        <v>8219</v>
      </c>
      <c r="B1599">
        <v>74</v>
      </c>
      <c r="D1599" t="s">
        <v>8220</v>
      </c>
      <c r="E1599">
        <v>1</v>
      </c>
    </row>
    <row r="1600" spans="1:5" x14ac:dyDescent="0.3">
      <c r="A1600" t="s">
        <v>8219</v>
      </c>
      <c r="B1600">
        <v>23</v>
      </c>
      <c r="D1600" t="s">
        <v>8220</v>
      </c>
      <c r="E1600">
        <v>0</v>
      </c>
    </row>
    <row r="1601" spans="1:5" x14ac:dyDescent="0.3">
      <c r="A1601" t="s">
        <v>8219</v>
      </c>
      <c r="B1601">
        <v>60</v>
      </c>
      <c r="D1601" t="s">
        <v>8220</v>
      </c>
      <c r="E1601">
        <v>3</v>
      </c>
    </row>
    <row r="1602" spans="1:5" x14ac:dyDescent="0.3">
      <c r="A1602" t="s">
        <v>8219</v>
      </c>
      <c r="B1602">
        <v>55</v>
      </c>
      <c r="D1602" t="s">
        <v>8220</v>
      </c>
      <c r="E1602">
        <v>1</v>
      </c>
    </row>
    <row r="1603" spans="1:5" x14ac:dyDescent="0.3">
      <c r="A1603" t="s">
        <v>8219</v>
      </c>
      <c r="B1603">
        <v>51</v>
      </c>
      <c r="D1603" t="s">
        <v>8220</v>
      </c>
      <c r="E1603">
        <v>9</v>
      </c>
    </row>
    <row r="1604" spans="1:5" x14ac:dyDescent="0.3">
      <c r="A1604" t="s">
        <v>8219</v>
      </c>
      <c r="B1604">
        <v>78</v>
      </c>
      <c r="D1604" t="s">
        <v>8220</v>
      </c>
      <c r="E1604">
        <v>0</v>
      </c>
    </row>
    <row r="1605" spans="1:5" x14ac:dyDescent="0.3">
      <c r="A1605" t="s">
        <v>8219</v>
      </c>
      <c r="B1605">
        <v>62</v>
      </c>
      <c r="D1605" t="s">
        <v>8220</v>
      </c>
      <c r="E1605">
        <v>25</v>
      </c>
    </row>
    <row r="1606" spans="1:5" x14ac:dyDescent="0.3">
      <c r="A1606" t="s">
        <v>8219</v>
      </c>
      <c r="B1606">
        <v>45</v>
      </c>
      <c r="D1606" t="s">
        <v>8220</v>
      </c>
      <c r="E1606">
        <v>1</v>
      </c>
    </row>
    <row r="1607" spans="1:5" x14ac:dyDescent="0.3">
      <c r="A1607" t="s">
        <v>8219</v>
      </c>
      <c r="B1607">
        <v>15</v>
      </c>
      <c r="D1607" t="s">
        <v>8220</v>
      </c>
      <c r="E1607">
        <v>1</v>
      </c>
    </row>
    <row r="1608" spans="1:5" x14ac:dyDescent="0.3">
      <c r="A1608" t="s">
        <v>8219</v>
      </c>
      <c r="B1608">
        <v>151</v>
      </c>
      <c r="D1608" t="s">
        <v>8220</v>
      </c>
      <c r="E1608">
        <v>1</v>
      </c>
    </row>
    <row r="1609" spans="1:5" x14ac:dyDescent="0.3">
      <c r="A1609" t="s">
        <v>8219</v>
      </c>
      <c r="B1609">
        <v>68</v>
      </c>
      <c r="D1609" t="s">
        <v>8220</v>
      </c>
      <c r="E1609">
        <v>0</v>
      </c>
    </row>
    <row r="1610" spans="1:5" x14ac:dyDescent="0.3">
      <c r="A1610" t="s">
        <v>8219</v>
      </c>
      <c r="B1610">
        <v>46</v>
      </c>
      <c r="D1610" t="s">
        <v>8220</v>
      </c>
      <c r="E1610">
        <v>6</v>
      </c>
    </row>
    <row r="1611" spans="1:5" x14ac:dyDescent="0.3">
      <c r="A1611" t="s">
        <v>8219</v>
      </c>
      <c r="B1611">
        <v>24</v>
      </c>
      <c r="D1611" t="s">
        <v>8220</v>
      </c>
      <c r="E1611">
        <v>1</v>
      </c>
    </row>
    <row r="1612" spans="1:5" x14ac:dyDescent="0.3">
      <c r="A1612" t="s">
        <v>8219</v>
      </c>
      <c r="B1612">
        <v>70</v>
      </c>
      <c r="D1612" t="s">
        <v>8220</v>
      </c>
      <c r="E1612">
        <v>6</v>
      </c>
    </row>
    <row r="1613" spans="1:5" x14ac:dyDescent="0.3">
      <c r="A1613" t="s">
        <v>8219</v>
      </c>
      <c r="B1613">
        <v>244</v>
      </c>
      <c r="D1613" t="s">
        <v>8220</v>
      </c>
      <c r="E1613">
        <v>4</v>
      </c>
    </row>
    <row r="1614" spans="1:5" x14ac:dyDescent="0.3">
      <c r="A1614" t="s">
        <v>8219</v>
      </c>
      <c r="B1614">
        <v>82</v>
      </c>
      <c r="D1614" t="s">
        <v>8220</v>
      </c>
      <c r="E1614">
        <v>22</v>
      </c>
    </row>
    <row r="1615" spans="1:5" x14ac:dyDescent="0.3">
      <c r="A1615" t="s">
        <v>8219</v>
      </c>
      <c r="B1615">
        <v>226</v>
      </c>
      <c r="D1615" t="s">
        <v>8220</v>
      </c>
      <c r="E1615">
        <v>15</v>
      </c>
    </row>
    <row r="1616" spans="1:5" x14ac:dyDescent="0.3">
      <c r="A1616" t="s">
        <v>8219</v>
      </c>
      <c r="B1616">
        <v>60</v>
      </c>
      <c r="D1616" t="s">
        <v>8220</v>
      </c>
      <c r="E1616">
        <v>95</v>
      </c>
    </row>
    <row r="1617" spans="1:5" x14ac:dyDescent="0.3">
      <c r="A1617" t="s">
        <v>8219</v>
      </c>
      <c r="B1617">
        <v>322</v>
      </c>
      <c r="D1617" t="s">
        <v>8220</v>
      </c>
      <c r="E1617">
        <v>161</v>
      </c>
    </row>
    <row r="1618" spans="1:5" x14ac:dyDescent="0.3">
      <c r="A1618" t="s">
        <v>8219</v>
      </c>
      <c r="B1618">
        <v>94</v>
      </c>
      <c r="D1618" t="s">
        <v>8220</v>
      </c>
      <c r="E1618">
        <v>8</v>
      </c>
    </row>
    <row r="1619" spans="1:5" x14ac:dyDescent="0.3">
      <c r="A1619" t="s">
        <v>8219</v>
      </c>
      <c r="B1619">
        <v>47</v>
      </c>
      <c r="D1619" t="s">
        <v>8220</v>
      </c>
      <c r="E1619">
        <v>76</v>
      </c>
    </row>
    <row r="1620" spans="1:5" x14ac:dyDescent="0.3">
      <c r="A1620" t="s">
        <v>8219</v>
      </c>
      <c r="B1620">
        <v>115</v>
      </c>
      <c r="D1620" t="s">
        <v>8220</v>
      </c>
      <c r="E1620">
        <v>1</v>
      </c>
    </row>
    <row r="1621" spans="1:5" x14ac:dyDescent="0.3">
      <c r="A1621" t="s">
        <v>8219</v>
      </c>
      <c r="B1621">
        <v>134</v>
      </c>
      <c r="D1621" t="s">
        <v>8220</v>
      </c>
      <c r="E1621">
        <v>101</v>
      </c>
    </row>
    <row r="1622" spans="1:5" x14ac:dyDescent="0.3">
      <c r="A1622" t="s">
        <v>8219</v>
      </c>
      <c r="B1622">
        <v>35</v>
      </c>
      <c r="D1622" t="s">
        <v>8220</v>
      </c>
      <c r="E1622">
        <v>4</v>
      </c>
    </row>
    <row r="1623" spans="1:5" x14ac:dyDescent="0.3">
      <c r="A1623" t="s">
        <v>8219</v>
      </c>
      <c r="B1623">
        <v>104</v>
      </c>
      <c r="D1623" t="s">
        <v>8220</v>
      </c>
      <c r="E1623">
        <v>1</v>
      </c>
    </row>
    <row r="1624" spans="1:5" x14ac:dyDescent="0.3">
      <c r="A1624" t="s">
        <v>8219</v>
      </c>
      <c r="B1624">
        <v>184</v>
      </c>
      <c r="D1624" t="s">
        <v>8220</v>
      </c>
      <c r="E1624">
        <v>775</v>
      </c>
    </row>
    <row r="1625" spans="1:5" x14ac:dyDescent="0.3">
      <c r="A1625" t="s">
        <v>8219</v>
      </c>
      <c r="B1625">
        <v>119</v>
      </c>
      <c r="D1625" t="s">
        <v>8220</v>
      </c>
      <c r="E1625">
        <v>90</v>
      </c>
    </row>
    <row r="1626" spans="1:5" x14ac:dyDescent="0.3">
      <c r="A1626" t="s">
        <v>8219</v>
      </c>
      <c r="B1626">
        <v>59</v>
      </c>
      <c r="D1626" t="s">
        <v>8220</v>
      </c>
      <c r="E1626">
        <v>16</v>
      </c>
    </row>
    <row r="1627" spans="1:5" x14ac:dyDescent="0.3">
      <c r="A1627" t="s">
        <v>8219</v>
      </c>
      <c r="B1627">
        <v>113</v>
      </c>
      <c r="D1627" t="s">
        <v>8220</v>
      </c>
      <c r="E1627">
        <v>6</v>
      </c>
    </row>
    <row r="1628" spans="1:5" x14ac:dyDescent="0.3">
      <c r="A1628" t="s">
        <v>8219</v>
      </c>
      <c r="B1628">
        <v>84</v>
      </c>
      <c r="D1628" t="s">
        <v>8220</v>
      </c>
      <c r="E1628">
        <v>38</v>
      </c>
    </row>
    <row r="1629" spans="1:5" x14ac:dyDescent="0.3">
      <c r="A1629" t="s">
        <v>8219</v>
      </c>
      <c r="B1629">
        <v>74</v>
      </c>
      <c r="D1629" t="s">
        <v>8220</v>
      </c>
      <c r="E1629">
        <v>355</v>
      </c>
    </row>
    <row r="1630" spans="1:5" x14ac:dyDescent="0.3">
      <c r="A1630" t="s">
        <v>8219</v>
      </c>
      <c r="B1630">
        <v>216</v>
      </c>
      <c r="D1630" t="s">
        <v>8220</v>
      </c>
      <c r="E1630">
        <v>7</v>
      </c>
    </row>
    <row r="1631" spans="1:5" x14ac:dyDescent="0.3">
      <c r="A1631" t="s">
        <v>8219</v>
      </c>
      <c r="B1631">
        <v>39</v>
      </c>
      <c r="D1631" t="s">
        <v>8220</v>
      </c>
      <c r="E1631">
        <v>400</v>
      </c>
    </row>
    <row r="1632" spans="1:5" x14ac:dyDescent="0.3">
      <c r="A1632" t="s">
        <v>8219</v>
      </c>
      <c r="B1632">
        <v>21</v>
      </c>
      <c r="D1632" t="s">
        <v>8220</v>
      </c>
      <c r="E1632">
        <v>1</v>
      </c>
    </row>
    <row r="1633" spans="1:5" x14ac:dyDescent="0.3">
      <c r="A1633" t="s">
        <v>8219</v>
      </c>
      <c r="B1633">
        <v>30</v>
      </c>
      <c r="D1633" t="s">
        <v>8220</v>
      </c>
      <c r="E1633">
        <v>0</v>
      </c>
    </row>
    <row r="1634" spans="1:5" x14ac:dyDescent="0.3">
      <c r="A1634" t="s">
        <v>8219</v>
      </c>
      <c r="B1634">
        <v>37</v>
      </c>
      <c r="D1634" t="s">
        <v>8220</v>
      </c>
      <c r="E1634">
        <v>1</v>
      </c>
    </row>
    <row r="1635" spans="1:5" x14ac:dyDescent="0.3">
      <c r="A1635" t="s">
        <v>8219</v>
      </c>
      <c r="B1635">
        <v>202</v>
      </c>
      <c r="D1635" t="s">
        <v>8220</v>
      </c>
      <c r="E1635">
        <v>292</v>
      </c>
    </row>
    <row r="1636" spans="1:5" x14ac:dyDescent="0.3">
      <c r="A1636" t="s">
        <v>8219</v>
      </c>
      <c r="B1636">
        <v>37</v>
      </c>
      <c r="D1636" t="s">
        <v>8220</v>
      </c>
      <c r="E1636">
        <v>2</v>
      </c>
    </row>
    <row r="1637" spans="1:5" x14ac:dyDescent="0.3">
      <c r="A1637" t="s">
        <v>8219</v>
      </c>
      <c r="B1637">
        <v>28</v>
      </c>
      <c r="D1637" t="s">
        <v>8220</v>
      </c>
      <c r="E1637">
        <v>8</v>
      </c>
    </row>
    <row r="1638" spans="1:5" x14ac:dyDescent="0.3">
      <c r="A1638" t="s">
        <v>8219</v>
      </c>
      <c r="B1638">
        <v>26</v>
      </c>
      <c r="D1638" t="s">
        <v>8220</v>
      </c>
      <c r="E1638">
        <v>0</v>
      </c>
    </row>
    <row r="1639" spans="1:5" x14ac:dyDescent="0.3">
      <c r="A1639" t="s">
        <v>8219</v>
      </c>
      <c r="B1639">
        <v>61</v>
      </c>
      <c r="D1639" t="s">
        <v>8220</v>
      </c>
      <c r="E1639">
        <v>1</v>
      </c>
    </row>
    <row r="1640" spans="1:5" x14ac:dyDescent="0.3">
      <c r="A1640" t="s">
        <v>8219</v>
      </c>
      <c r="B1640">
        <v>115</v>
      </c>
      <c r="D1640" t="s">
        <v>8220</v>
      </c>
      <c r="E1640">
        <v>4</v>
      </c>
    </row>
    <row r="1641" spans="1:5" x14ac:dyDescent="0.3">
      <c r="A1641" t="s">
        <v>8219</v>
      </c>
      <c r="B1641">
        <v>181</v>
      </c>
      <c r="D1641" t="s">
        <v>8220</v>
      </c>
      <c r="E1641">
        <v>0</v>
      </c>
    </row>
    <row r="1642" spans="1:5" x14ac:dyDescent="0.3">
      <c r="A1642" t="s">
        <v>8219</v>
      </c>
      <c r="B1642">
        <v>110</v>
      </c>
      <c r="D1642" t="s">
        <v>8220</v>
      </c>
      <c r="E1642">
        <v>0</v>
      </c>
    </row>
    <row r="1643" spans="1:5" x14ac:dyDescent="0.3">
      <c r="A1643" t="s">
        <v>8219</v>
      </c>
      <c r="B1643">
        <v>269</v>
      </c>
      <c r="D1643" t="s">
        <v>8220</v>
      </c>
      <c r="E1643">
        <v>0</v>
      </c>
    </row>
    <row r="1644" spans="1:5" x14ac:dyDescent="0.3">
      <c r="A1644" t="s">
        <v>8219</v>
      </c>
      <c r="B1644">
        <v>79</v>
      </c>
      <c r="D1644" t="s">
        <v>8220</v>
      </c>
      <c r="E1644">
        <v>0</v>
      </c>
    </row>
    <row r="1645" spans="1:5" x14ac:dyDescent="0.3">
      <c r="A1645" t="s">
        <v>8219</v>
      </c>
      <c r="B1645">
        <v>104</v>
      </c>
      <c r="D1645" t="s">
        <v>8220</v>
      </c>
      <c r="E1645">
        <v>1</v>
      </c>
    </row>
    <row r="1646" spans="1:5" x14ac:dyDescent="0.3">
      <c r="A1646" t="s">
        <v>8219</v>
      </c>
      <c r="B1646">
        <v>34</v>
      </c>
      <c r="D1646" t="s">
        <v>8220</v>
      </c>
      <c r="E1646">
        <v>0</v>
      </c>
    </row>
    <row r="1647" spans="1:5" x14ac:dyDescent="0.3">
      <c r="A1647" t="s">
        <v>8219</v>
      </c>
      <c r="B1647">
        <v>167</v>
      </c>
      <c r="D1647" t="s">
        <v>8220</v>
      </c>
      <c r="E1647">
        <v>0</v>
      </c>
    </row>
    <row r="1648" spans="1:5" x14ac:dyDescent="0.3">
      <c r="A1648" t="s">
        <v>8219</v>
      </c>
      <c r="B1648">
        <v>183</v>
      </c>
      <c r="D1648" t="s">
        <v>8220</v>
      </c>
      <c r="E1648">
        <v>0</v>
      </c>
    </row>
    <row r="1649" spans="1:5" x14ac:dyDescent="0.3">
      <c r="A1649" t="s">
        <v>8219</v>
      </c>
      <c r="B1649">
        <v>71</v>
      </c>
      <c r="D1649" t="s">
        <v>8220</v>
      </c>
      <c r="E1649">
        <v>0</v>
      </c>
    </row>
    <row r="1650" spans="1:5" x14ac:dyDescent="0.3">
      <c r="A1650" t="s">
        <v>8219</v>
      </c>
      <c r="B1650">
        <v>69</v>
      </c>
      <c r="D1650" t="s">
        <v>8220</v>
      </c>
      <c r="E1650">
        <v>0</v>
      </c>
    </row>
    <row r="1651" spans="1:5" x14ac:dyDescent="0.3">
      <c r="A1651" t="s">
        <v>8219</v>
      </c>
      <c r="B1651">
        <v>270</v>
      </c>
      <c r="D1651" t="s">
        <v>8220</v>
      </c>
      <c r="E1651">
        <v>0</v>
      </c>
    </row>
    <row r="1652" spans="1:5" x14ac:dyDescent="0.3">
      <c r="A1652" t="s">
        <v>8219</v>
      </c>
      <c r="B1652">
        <v>193</v>
      </c>
      <c r="D1652" t="s">
        <v>8220</v>
      </c>
      <c r="E1652">
        <v>1</v>
      </c>
    </row>
    <row r="1653" spans="1:5" x14ac:dyDescent="0.3">
      <c r="A1653" t="s">
        <v>8219</v>
      </c>
      <c r="B1653">
        <v>57</v>
      </c>
      <c r="D1653" t="s">
        <v>8220</v>
      </c>
      <c r="E1653">
        <v>0</v>
      </c>
    </row>
    <row r="1654" spans="1:5" x14ac:dyDescent="0.3">
      <c r="A1654" t="s">
        <v>8219</v>
      </c>
      <c r="B1654">
        <v>200</v>
      </c>
      <c r="D1654" t="s">
        <v>8220</v>
      </c>
      <c r="E1654">
        <v>4</v>
      </c>
    </row>
    <row r="1655" spans="1:5" x14ac:dyDescent="0.3">
      <c r="A1655" t="s">
        <v>8219</v>
      </c>
      <c r="B1655">
        <v>88</v>
      </c>
      <c r="D1655" t="s">
        <v>8220</v>
      </c>
      <c r="E1655">
        <v>0</v>
      </c>
    </row>
    <row r="1656" spans="1:5" x14ac:dyDescent="0.3">
      <c r="A1656" t="s">
        <v>8219</v>
      </c>
      <c r="B1656">
        <v>213</v>
      </c>
      <c r="D1656" t="s">
        <v>8220</v>
      </c>
      <c r="E1656">
        <v>18</v>
      </c>
    </row>
    <row r="1657" spans="1:5" x14ac:dyDescent="0.3">
      <c r="A1657" t="s">
        <v>8219</v>
      </c>
      <c r="B1657">
        <v>20</v>
      </c>
      <c r="D1657" t="s">
        <v>8220</v>
      </c>
      <c r="E1657">
        <v>3</v>
      </c>
    </row>
    <row r="1658" spans="1:5" x14ac:dyDescent="0.3">
      <c r="A1658" t="s">
        <v>8219</v>
      </c>
      <c r="B1658">
        <v>50</v>
      </c>
      <c r="D1658" t="s">
        <v>8220</v>
      </c>
      <c r="E1658">
        <v>40</v>
      </c>
    </row>
    <row r="1659" spans="1:5" x14ac:dyDescent="0.3">
      <c r="A1659" t="s">
        <v>8219</v>
      </c>
      <c r="B1659">
        <v>115</v>
      </c>
      <c r="D1659" t="s">
        <v>8220</v>
      </c>
      <c r="E1659">
        <v>0</v>
      </c>
    </row>
    <row r="1660" spans="1:5" x14ac:dyDescent="0.3">
      <c r="A1660" t="s">
        <v>8219</v>
      </c>
      <c r="B1660">
        <v>186</v>
      </c>
      <c r="D1660" t="s">
        <v>8220</v>
      </c>
      <c r="E1660">
        <v>24</v>
      </c>
    </row>
    <row r="1661" spans="1:5" x14ac:dyDescent="0.3">
      <c r="A1661" t="s">
        <v>8219</v>
      </c>
      <c r="B1661">
        <v>18</v>
      </c>
      <c r="D1661" t="s">
        <v>8220</v>
      </c>
      <c r="E1661">
        <v>1</v>
      </c>
    </row>
    <row r="1662" spans="1:5" x14ac:dyDescent="0.3">
      <c r="A1662" t="s">
        <v>8219</v>
      </c>
      <c r="B1662">
        <v>176</v>
      </c>
      <c r="D1662" t="s">
        <v>8220</v>
      </c>
      <c r="E1662">
        <v>0</v>
      </c>
    </row>
    <row r="1663" spans="1:5" x14ac:dyDescent="0.3">
      <c r="A1663" t="s">
        <v>8219</v>
      </c>
      <c r="B1663">
        <v>41</v>
      </c>
      <c r="D1663" t="s">
        <v>8220</v>
      </c>
      <c r="E1663">
        <v>0</v>
      </c>
    </row>
    <row r="1664" spans="1:5" x14ac:dyDescent="0.3">
      <c r="A1664" t="s">
        <v>8219</v>
      </c>
      <c r="B1664">
        <v>75</v>
      </c>
      <c r="D1664" t="s">
        <v>8220</v>
      </c>
      <c r="E1664">
        <v>1</v>
      </c>
    </row>
    <row r="1665" spans="1:5" x14ac:dyDescent="0.3">
      <c r="A1665" t="s">
        <v>8219</v>
      </c>
      <c r="B1665">
        <v>97</v>
      </c>
      <c r="D1665" t="s">
        <v>8220</v>
      </c>
      <c r="E1665">
        <v>6</v>
      </c>
    </row>
    <row r="1666" spans="1:5" x14ac:dyDescent="0.3">
      <c r="A1666" t="s">
        <v>8219</v>
      </c>
      <c r="B1666">
        <v>73</v>
      </c>
      <c r="D1666" t="s">
        <v>8220</v>
      </c>
      <c r="E1666">
        <v>0</v>
      </c>
    </row>
    <row r="1667" spans="1:5" x14ac:dyDescent="0.3">
      <c r="A1667" t="s">
        <v>8219</v>
      </c>
      <c r="B1667">
        <v>49</v>
      </c>
      <c r="D1667" t="s">
        <v>8220</v>
      </c>
      <c r="E1667">
        <v>6</v>
      </c>
    </row>
    <row r="1668" spans="1:5" x14ac:dyDescent="0.3">
      <c r="A1668" t="s">
        <v>8219</v>
      </c>
      <c r="B1668">
        <v>134</v>
      </c>
      <c r="D1668" t="s">
        <v>8220</v>
      </c>
      <c r="E1668">
        <v>0</v>
      </c>
    </row>
    <row r="1669" spans="1:5" x14ac:dyDescent="0.3">
      <c r="A1669" t="s">
        <v>8219</v>
      </c>
      <c r="B1669">
        <v>68</v>
      </c>
      <c r="D1669" t="s">
        <v>8220</v>
      </c>
      <c r="E1669">
        <v>0</v>
      </c>
    </row>
    <row r="1670" spans="1:5" x14ac:dyDescent="0.3">
      <c r="A1670" t="s">
        <v>8219</v>
      </c>
      <c r="B1670">
        <v>49</v>
      </c>
      <c r="D1670" t="s">
        <v>8220</v>
      </c>
      <c r="E1670">
        <v>3</v>
      </c>
    </row>
    <row r="1671" spans="1:5" x14ac:dyDescent="0.3">
      <c r="A1671" t="s">
        <v>8219</v>
      </c>
      <c r="B1671">
        <v>63</v>
      </c>
      <c r="D1671" t="s">
        <v>8220</v>
      </c>
      <c r="E1671">
        <v>0</v>
      </c>
    </row>
    <row r="1672" spans="1:5" x14ac:dyDescent="0.3">
      <c r="A1672" t="s">
        <v>8219</v>
      </c>
      <c r="B1672">
        <v>163</v>
      </c>
      <c r="D1672" t="s">
        <v>8220</v>
      </c>
      <c r="E1672">
        <v>8</v>
      </c>
    </row>
    <row r="1673" spans="1:5" x14ac:dyDescent="0.3">
      <c r="A1673" t="s">
        <v>8219</v>
      </c>
      <c r="B1673">
        <v>288</v>
      </c>
      <c r="D1673" t="s">
        <v>8220</v>
      </c>
      <c r="E1673">
        <v>34</v>
      </c>
    </row>
    <row r="1674" spans="1:5" x14ac:dyDescent="0.3">
      <c r="A1674" t="s">
        <v>8219</v>
      </c>
      <c r="B1674">
        <v>42</v>
      </c>
      <c r="D1674" t="s">
        <v>8220</v>
      </c>
      <c r="E1674">
        <v>1</v>
      </c>
    </row>
    <row r="1675" spans="1:5" x14ac:dyDescent="0.3">
      <c r="A1675" t="s">
        <v>8219</v>
      </c>
      <c r="B1675">
        <v>70</v>
      </c>
      <c r="D1675" t="s">
        <v>8220</v>
      </c>
      <c r="E1675">
        <v>38</v>
      </c>
    </row>
    <row r="1676" spans="1:5" x14ac:dyDescent="0.3">
      <c r="A1676" t="s">
        <v>8219</v>
      </c>
      <c r="B1676">
        <v>30</v>
      </c>
      <c r="D1676" t="s">
        <v>8220</v>
      </c>
      <c r="E1676">
        <v>104</v>
      </c>
    </row>
    <row r="1677" spans="1:5" x14ac:dyDescent="0.3">
      <c r="A1677" t="s">
        <v>8219</v>
      </c>
      <c r="B1677">
        <v>51</v>
      </c>
      <c r="D1677" t="s">
        <v>8220</v>
      </c>
      <c r="E1677">
        <v>86</v>
      </c>
    </row>
    <row r="1678" spans="1:5" x14ac:dyDescent="0.3">
      <c r="A1678" t="s">
        <v>8219</v>
      </c>
      <c r="B1678">
        <v>145</v>
      </c>
      <c r="D1678" t="s">
        <v>8220</v>
      </c>
      <c r="E1678">
        <v>356</v>
      </c>
    </row>
    <row r="1679" spans="1:5" x14ac:dyDescent="0.3">
      <c r="A1679" t="s">
        <v>8219</v>
      </c>
      <c r="B1679">
        <v>21</v>
      </c>
      <c r="D1679" t="s">
        <v>8220</v>
      </c>
      <c r="E1679">
        <v>45</v>
      </c>
    </row>
    <row r="1680" spans="1:5" x14ac:dyDescent="0.3">
      <c r="A1680" t="s">
        <v>8219</v>
      </c>
      <c r="B1680">
        <v>286</v>
      </c>
      <c r="D1680" t="s">
        <v>8220</v>
      </c>
      <c r="E1680">
        <v>38</v>
      </c>
    </row>
    <row r="1681" spans="1:5" x14ac:dyDescent="0.3">
      <c r="A1681" t="s">
        <v>8219</v>
      </c>
      <c r="B1681">
        <v>12</v>
      </c>
      <c r="D1681" t="s">
        <v>8220</v>
      </c>
      <c r="E1681">
        <v>35</v>
      </c>
    </row>
    <row r="1682" spans="1:5" x14ac:dyDescent="0.3">
      <c r="A1682" t="s">
        <v>8219</v>
      </c>
      <c r="B1682">
        <v>100</v>
      </c>
      <c r="D1682" t="s">
        <v>8220</v>
      </c>
      <c r="E1682">
        <v>24</v>
      </c>
    </row>
    <row r="1683" spans="1:5" x14ac:dyDescent="0.3">
      <c r="A1683" t="s">
        <v>8219</v>
      </c>
      <c r="B1683">
        <v>100</v>
      </c>
      <c r="D1683" t="s">
        <v>8220</v>
      </c>
      <c r="E1683">
        <v>100</v>
      </c>
    </row>
    <row r="1684" spans="1:5" x14ac:dyDescent="0.3">
      <c r="A1684" t="s">
        <v>8219</v>
      </c>
      <c r="B1684">
        <v>34</v>
      </c>
      <c r="D1684" t="s">
        <v>8220</v>
      </c>
      <c r="E1684">
        <v>1</v>
      </c>
    </row>
    <row r="1685" spans="1:5" x14ac:dyDescent="0.3">
      <c r="A1685" t="s">
        <v>8219</v>
      </c>
      <c r="B1685">
        <v>63</v>
      </c>
      <c r="D1685" t="s">
        <v>8220</v>
      </c>
      <c r="E1685">
        <v>122</v>
      </c>
    </row>
    <row r="1686" spans="1:5" x14ac:dyDescent="0.3">
      <c r="A1686" t="s">
        <v>8219</v>
      </c>
      <c r="B1686">
        <v>30</v>
      </c>
      <c r="D1686" t="s">
        <v>8220</v>
      </c>
      <c r="E1686">
        <v>11</v>
      </c>
    </row>
    <row r="1687" spans="1:5" x14ac:dyDescent="0.3">
      <c r="A1687" t="s">
        <v>8219</v>
      </c>
      <c r="B1687">
        <v>47</v>
      </c>
      <c r="D1687" t="s">
        <v>8220</v>
      </c>
      <c r="E1687">
        <v>248</v>
      </c>
    </row>
    <row r="1688" spans="1:5" x14ac:dyDescent="0.3">
      <c r="A1688" t="s">
        <v>8219</v>
      </c>
      <c r="B1688">
        <v>237</v>
      </c>
      <c r="D1688" t="s">
        <v>8220</v>
      </c>
      <c r="E1688">
        <v>1</v>
      </c>
    </row>
    <row r="1689" spans="1:5" x14ac:dyDescent="0.3">
      <c r="A1689" t="s">
        <v>8219</v>
      </c>
      <c r="B1689">
        <v>47</v>
      </c>
      <c r="D1689" t="s">
        <v>8220</v>
      </c>
      <c r="E1689">
        <v>19</v>
      </c>
    </row>
    <row r="1690" spans="1:5" x14ac:dyDescent="0.3">
      <c r="A1690" t="s">
        <v>8219</v>
      </c>
      <c r="B1690">
        <v>15</v>
      </c>
      <c r="D1690" t="s">
        <v>8220</v>
      </c>
      <c r="E1690">
        <v>135</v>
      </c>
    </row>
    <row r="1691" spans="1:5" x14ac:dyDescent="0.3">
      <c r="A1691" t="s">
        <v>8219</v>
      </c>
      <c r="B1691">
        <v>81</v>
      </c>
      <c r="D1691" t="s">
        <v>8220</v>
      </c>
      <c r="E1691">
        <v>9</v>
      </c>
    </row>
    <row r="1692" spans="1:5" x14ac:dyDescent="0.3">
      <c r="A1692" t="s">
        <v>8219</v>
      </c>
      <c r="B1692">
        <v>122</v>
      </c>
      <c r="D1692" t="s">
        <v>8220</v>
      </c>
      <c r="E1692">
        <v>3</v>
      </c>
    </row>
    <row r="1693" spans="1:5" x14ac:dyDescent="0.3">
      <c r="A1693" t="s">
        <v>8219</v>
      </c>
      <c r="B1693">
        <v>34</v>
      </c>
      <c r="D1693" t="s">
        <v>8220</v>
      </c>
      <c r="E1693">
        <v>7</v>
      </c>
    </row>
    <row r="1694" spans="1:5" x14ac:dyDescent="0.3">
      <c r="A1694" t="s">
        <v>8219</v>
      </c>
      <c r="B1694">
        <v>207</v>
      </c>
      <c r="D1694" t="s">
        <v>8220</v>
      </c>
      <c r="E1694">
        <v>4</v>
      </c>
    </row>
    <row r="1695" spans="1:5" x14ac:dyDescent="0.3">
      <c r="A1695" t="s">
        <v>8219</v>
      </c>
      <c r="B1695">
        <v>25</v>
      </c>
      <c r="D1695" t="s">
        <v>8220</v>
      </c>
      <c r="E1695">
        <v>44</v>
      </c>
    </row>
    <row r="1696" spans="1:5" x14ac:dyDescent="0.3">
      <c r="A1696" t="s">
        <v>8219</v>
      </c>
      <c r="B1696">
        <v>72</v>
      </c>
      <c r="D1696" t="s">
        <v>8220</v>
      </c>
      <c r="E1696">
        <v>90</v>
      </c>
    </row>
    <row r="1697" spans="1:5" x14ac:dyDescent="0.3">
      <c r="A1697" t="s">
        <v>8219</v>
      </c>
      <c r="B1697">
        <v>14</v>
      </c>
      <c r="D1697" t="s">
        <v>8220</v>
      </c>
      <c r="E1697">
        <v>8</v>
      </c>
    </row>
    <row r="1698" spans="1:5" x14ac:dyDescent="0.3">
      <c r="A1698" t="s">
        <v>8219</v>
      </c>
      <c r="B1698">
        <v>15</v>
      </c>
      <c r="D1698" t="s">
        <v>8220</v>
      </c>
      <c r="E1698">
        <v>11</v>
      </c>
    </row>
    <row r="1699" spans="1:5" x14ac:dyDescent="0.3">
      <c r="A1699" t="s">
        <v>8219</v>
      </c>
      <c r="B1699">
        <v>91</v>
      </c>
      <c r="D1699" t="s">
        <v>8220</v>
      </c>
      <c r="E1699">
        <v>41</v>
      </c>
    </row>
    <row r="1700" spans="1:5" x14ac:dyDescent="0.3">
      <c r="A1700" t="s">
        <v>8219</v>
      </c>
      <c r="B1700">
        <v>24</v>
      </c>
      <c r="D1700" t="s">
        <v>8220</v>
      </c>
      <c r="E1700">
        <v>15</v>
      </c>
    </row>
    <row r="1701" spans="1:5" x14ac:dyDescent="0.3">
      <c r="A1701" t="s">
        <v>8219</v>
      </c>
      <c r="B1701">
        <v>27</v>
      </c>
      <c r="D1701" t="s">
        <v>8220</v>
      </c>
      <c r="E1701">
        <v>9</v>
      </c>
    </row>
    <row r="1702" spans="1:5" x14ac:dyDescent="0.3">
      <c r="A1702" t="s">
        <v>8219</v>
      </c>
      <c r="B1702">
        <v>47</v>
      </c>
      <c r="D1702" t="s">
        <v>8220</v>
      </c>
      <c r="E1702">
        <v>50</v>
      </c>
    </row>
    <row r="1703" spans="1:5" x14ac:dyDescent="0.3">
      <c r="A1703" t="s">
        <v>8219</v>
      </c>
      <c r="B1703">
        <v>44</v>
      </c>
      <c r="D1703" t="s">
        <v>8220</v>
      </c>
      <c r="E1703">
        <v>34</v>
      </c>
    </row>
    <row r="1704" spans="1:5" x14ac:dyDescent="0.3">
      <c r="A1704" t="s">
        <v>8219</v>
      </c>
      <c r="B1704">
        <v>72</v>
      </c>
      <c r="D1704" t="s">
        <v>8220</v>
      </c>
      <c r="E1704">
        <v>0</v>
      </c>
    </row>
    <row r="1705" spans="1:5" x14ac:dyDescent="0.3">
      <c r="A1705" t="s">
        <v>8219</v>
      </c>
      <c r="B1705">
        <v>63</v>
      </c>
      <c r="D1705" t="s">
        <v>8220</v>
      </c>
      <c r="E1705">
        <v>0</v>
      </c>
    </row>
    <row r="1706" spans="1:5" x14ac:dyDescent="0.3">
      <c r="A1706" t="s">
        <v>8219</v>
      </c>
      <c r="B1706">
        <v>88</v>
      </c>
      <c r="D1706" t="s">
        <v>8220</v>
      </c>
      <c r="E1706">
        <v>276</v>
      </c>
    </row>
    <row r="1707" spans="1:5" x14ac:dyDescent="0.3">
      <c r="A1707" t="s">
        <v>8219</v>
      </c>
      <c r="B1707">
        <v>70</v>
      </c>
      <c r="D1707" t="s">
        <v>8220</v>
      </c>
      <c r="E1707">
        <v>16</v>
      </c>
    </row>
    <row r="1708" spans="1:5" x14ac:dyDescent="0.3">
      <c r="A1708" t="s">
        <v>8219</v>
      </c>
      <c r="B1708">
        <v>50</v>
      </c>
      <c r="D1708" t="s">
        <v>8220</v>
      </c>
      <c r="E1708">
        <v>224</v>
      </c>
    </row>
    <row r="1709" spans="1:5" x14ac:dyDescent="0.3">
      <c r="A1709" t="s">
        <v>8219</v>
      </c>
      <c r="B1709">
        <v>35</v>
      </c>
      <c r="D1709" t="s">
        <v>8220</v>
      </c>
      <c r="E1709">
        <v>140</v>
      </c>
    </row>
    <row r="1710" spans="1:5" x14ac:dyDescent="0.3">
      <c r="A1710" t="s">
        <v>8219</v>
      </c>
      <c r="B1710">
        <v>175</v>
      </c>
      <c r="D1710" t="s">
        <v>8220</v>
      </c>
      <c r="E1710">
        <v>15</v>
      </c>
    </row>
    <row r="1711" spans="1:5" x14ac:dyDescent="0.3">
      <c r="A1711" t="s">
        <v>8219</v>
      </c>
      <c r="B1711">
        <v>20</v>
      </c>
      <c r="D1711" t="s">
        <v>8220</v>
      </c>
      <c r="E1711">
        <v>37</v>
      </c>
    </row>
    <row r="1712" spans="1:5" x14ac:dyDescent="0.3">
      <c r="A1712" t="s">
        <v>8219</v>
      </c>
      <c r="B1712">
        <v>54</v>
      </c>
      <c r="D1712" t="s">
        <v>8220</v>
      </c>
      <c r="E1712">
        <v>0</v>
      </c>
    </row>
    <row r="1713" spans="1:5" x14ac:dyDescent="0.3">
      <c r="A1713" t="s">
        <v>8219</v>
      </c>
      <c r="B1713">
        <v>20</v>
      </c>
      <c r="D1713" t="s">
        <v>8220</v>
      </c>
      <c r="E1713">
        <v>46</v>
      </c>
    </row>
    <row r="1714" spans="1:5" x14ac:dyDescent="0.3">
      <c r="A1714" t="s">
        <v>8219</v>
      </c>
      <c r="B1714">
        <v>57</v>
      </c>
      <c r="D1714" t="s">
        <v>8220</v>
      </c>
      <c r="E1714">
        <v>1</v>
      </c>
    </row>
    <row r="1715" spans="1:5" x14ac:dyDescent="0.3">
      <c r="A1715" t="s">
        <v>8219</v>
      </c>
      <c r="B1715">
        <v>31</v>
      </c>
      <c r="D1715" t="s">
        <v>8220</v>
      </c>
      <c r="E1715">
        <v>323</v>
      </c>
    </row>
    <row r="1716" spans="1:5" x14ac:dyDescent="0.3">
      <c r="A1716" t="s">
        <v>8219</v>
      </c>
      <c r="B1716">
        <v>31</v>
      </c>
      <c r="D1716" t="s">
        <v>8220</v>
      </c>
      <c r="E1716">
        <v>2</v>
      </c>
    </row>
    <row r="1717" spans="1:5" x14ac:dyDescent="0.3">
      <c r="A1717" t="s">
        <v>8219</v>
      </c>
      <c r="B1717">
        <v>45</v>
      </c>
      <c r="D1717" t="s">
        <v>8220</v>
      </c>
      <c r="E1717">
        <v>0</v>
      </c>
    </row>
    <row r="1718" spans="1:5" x14ac:dyDescent="0.3">
      <c r="A1718" t="s">
        <v>8219</v>
      </c>
      <c r="B1718">
        <v>41</v>
      </c>
      <c r="D1718" t="s">
        <v>8220</v>
      </c>
      <c r="E1718">
        <v>0</v>
      </c>
    </row>
    <row r="1719" spans="1:5" x14ac:dyDescent="0.3">
      <c r="A1719" t="s">
        <v>8219</v>
      </c>
      <c r="B1719">
        <v>29</v>
      </c>
      <c r="D1719" t="s">
        <v>8220</v>
      </c>
      <c r="E1719">
        <v>1</v>
      </c>
    </row>
    <row r="1720" spans="1:5" x14ac:dyDescent="0.3">
      <c r="A1720" t="s">
        <v>8219</v>
      </c>
      <c r="B1720">
        <v>58</v>
      </c>
      <c r="D1720" t="s">
        <v>8220</v>
      </c>
      <c r="E1720">
        <v>7</v>
      </c>
    </row>
    <row r="1721" spans="1:5" x14ac:dyDescent="0.3">
      <c r="A1721" t="s">
        <v>8219</v>
      </c>
      <c r="B1721">
        <v>89</v>
      </c>
      <c r="D1721" t="s">
        <v>8220</v>
      </c>
      <c r="E1721">
        <v>3</v>
      </c>
    </row>
    <row r="1722" spans="1:5" x14ac:dyDescent="0.3">
      <c r="A1722" t="s">
        <v>8219</v>
      </c>
      <c r="B1722">
        <v>125</v>
      </c>
      <c r="D1722" t="s">
        <v>8220</v>
      </c>
      <c r="E1722">
        <v>0</v>
      </c>
    </row>
    <row r="1723" spans="1:5" x14ac:dyDescent="0.3">
      <c r="A1723" t="s">
        <v>8219</v>
      </c>
      <c r="B1723">
        <v>18</v>
      </c>
      <c r="D1723" t="s">
        <v>8220</v>
      </c>
      <c r="E1723">
        <v>0</v>
      </c>
    </row>
    <row r="1724" spans="1:5" x14ac:dyDescent="0.3">
      <c r="A1724" t="s">
        <v>8219</v>
      </c>
      <c r="B1724">
        <v>32</v>
      </c>
      <c r="D1724" t="s">
        <v>8220</v>
      </c>
      <c r="E1724">
        <v>0</v>
      </c>
    </row>
    <row r="1725" spans="1:5" x14ac:dyDescent="0.3">
      <c r="A1725" t="s">
        <v>8219</v>
      </c>
      <c r="B1725">
        <v>16</v>
      </c>
      <c r="D1725" t="s">
        <v>8220</v>
      </c>
      <c r="E1725">
        <v>0</v>
      </c>
    </row>
    <row r="1726" spans="1:5" x14ac:dyDescent="0.3">
      <c r="A1726" t="s">
        <v>8219</v>
      </c>
      <c r="B1726">
        <v>38</v>
      </c>
      <c r="D1726" t="s">
        <v>8220</v>
      </c>
      <c r="E1726">
        <v>1</v>
      </c>
    </row>
    <row r="1727" spans="1:5" x14ac:dyDescent="0.3">
      <c r="A1727" t="s">
        <v>8219</v>
      </c>
      <c r="B1727">
        <v>15</v>
      </c>
      <c r="D1727" t="s">
        <v>8220</v>
      </c>
      <c r="E1727">
        <v>0</v>
      </c>
    </row>
    <row r="1728" spans="1:5" x14ac:dyDescent="0.3">
      <c r="A1728" t="s">
        <v>8219</v>
      </c>
      <c r="B1728">
        <v>23</v>
      </c>
      <c r="D1728" t="s">
        <v>8220</v>
      </c>
      <c r="E1728">
        <v>2</v>
      </c>
    </row>
    <row r="1729" spans="1:5" x14ac:dyDescent="0.3">
      <c r="A1729" t="s">
        <v>8219</v>
      </c>
      <c r="B1729">
        <v>49</v>
      </c>
      <c r="D1729" t="s">
        <v>8220</v>
      </c>
      <c r="E1729">
        <v>1</v>
      </c>
    </row>
    <row r="1730" spans="1:5" x14ac:dyDescent="0.3">
      <c r="A1730" t="s">
        <v>8219</v>
      </c>
      <c r="B1730">
        <v>10</v>
      </c>
      <c r="D1730" t="s">
        <v>8220</v>
      </c>
      <c r="E1730">
        <v>1</v>
      </c>
    </row>
    <row r="1731" spans="1:5" x14ac:dyDescent="0.3">
      <c r="A1731" t="s">
        <v>8219</v>
      </c>
      <c r="B1731">
        <v>15</v>
      </c>
      <c r="D1731" t="s">
        <v>8220</v>
      </c>
      <c r="E1731">
        <v>59</v>
      </c>
    </row>
    <row r="1732" spans="1:5" x14ac:dyDescent="0.3">
      <c r="A1732" t="s">
        <v>8219</v>
      </c>
      <c r="B1732">
        <v>57</v>
      </c>
      <c r="D1732" t="s">
        <v>8220</v>
      </c>
      <c r="E1732">
        <v>13</v>
      </c>
    </row>
    <row r="1733" spans="1:5" x14ac:dyDescent="0.3">
      <c r="A1733" t="s">
        <v>8219</v>
      </c>
      <c r="B1733">
        <v>33</v>
      </c>
      <c r="D1733" t="s">
        <v>8220</v>
      </c>
      <c r="E1733">
        <v>22</v>
      </c>
    </row>
    <row r="1734" spans="1:5" x14ac:dyDescent="0.3">
      <c r="A1734" t="s">
        <v>8219</v>
      </c>
      <c r="B1734">
        <v>9</v>
      </c>
      <c r="D1734" t="s">
        <v>8220</v>
      </c>
      <c r="E1734">
        <v>0</v>
      </c>
    </row>
    <row r="1735" spans="1:5" x14ac:dyDescent="0.3">
      <c r="A1735" t="s">
        <v>8219</v>
      </c>
      <c r="B1735">
        <v>26</v>
      </c>
      <c r="D1735" t="s">
        <v>8220</v>
      </c>
      <c r="E1735">
        <v>52</v>
      </c>
    </row>
    <row r="1736" spans="1:5" x14ac:dyDescent="0.3">
      <c r="A1736" t="s">
        <v>8219</v>
      </c>
      <c r="B1736">
        <v>69</v>
      </c>
      <c r="D1736" t="s">
        <v>8220</v>
      </c>
      <c r="E1736">
        <v>4</v>
      </c>
    </row>
    <row r="1737" spans="1:5" x14ac:dyDescent="0.3">
      <c r="A1737" t="s">
        <v>8219</v>
      </c>
      <c r="B1737">
        <v>65</v>
      </c>
      <c r="D1737" t="s">
        <v>8220</v>
      </c>
      <c r="E1737">
        <v>3</v>
      </c>
    </row>
    <row r="1738" spans="1:5" x14ac:dyDescent="0.3">
      <c r="A1738" t="s">
        <v>8219</v>
      </c>
      <c r="B1738">
        <v>83</v>
      </c>
      <c r="D1738" t="s">
        <v>8220</v>
      </c>
      <c r="E1738">
        <v>3</v>
      </c>
    </row>
    <row r="1739" spans="1:5" x14ac:dyDescent="0.3">
      <c r="A1739" t="s">
        <v>8219</v>
      </c>
      <c r="B1739">
        <v>111</v>
      </c>
      <c r="D1739" t="s">
        <v>8220</v>
      </c>
      <c r="E1739">
        <v>6</v>
      </c>
    </row>
    <row r="1740" spans="1:5" x14ac:dyDescent="0.3">
      <c r="A1740" t="s">
        <v>8219</v>
      </c>
      <c r="B1740">
        <v>46</v>
      </c>
      <c r="D1740" t="s">
        <v>8220</v>
      </c>
      <c r="E1740">
        <v>35</v>
      </c>
    </row>
    <row r="1741" spans="1:5" x14ac:dyDescent="0.3">
      <c r="A1741" t="s">
        <v>8219</v>
      </c>
      <c r="B1741">
        <v>63</v>
      </c>
      <c r="D1741" t="s">
        <v>8220</v>
      </c>
      <c r="E1741">
        <v>10</v>
      </c>
    </row>
    <row r="1742" spans="1:5" x14ac:dyDescent="0.3">
      <c r="A1742" t="s">
        <v>8219</v>
      </c>
      <c r="B1742">
        <v>9</v>
      </c>
      <c r="D1742" t="s">
        <v>8220</v>
      </c>
      <c r="E1742">
        <v>2</v>
      </c>
    </row>
    <row r="1743" spans="1:5" x14ac:dyDescent="0.3">
      <c r="A1743" t="s">
        <v>8219</v>
      </c>
      <c r="B1743">
        <v>34</v>
      </c>
      <c r="D1743" t="s">
        <v>8220</v>
      </c>
      <c r="E1743">
        <v>4</v>
      </c>
    </row>
    <row r="1744" spans="1:5" x14ac:dyDescent="0.3">
      <c r="A1744" t="s">
        <v>8219</v>
      </c>
      <c r="B1744">
        <v>112</v>
      </c>
      <c r="D1744" t="s">
        <v>8220</v>
      </c>
      <c r="E1744">
        <v>2</v>
      </c>
    </row>
    <row r="1745" spans="1:5" x14ac:dyDescent="0.3">
      <c r="A1745" t="s">
        <v>8219</v>
      </c>
      <c r="B1745">
        <v>47</v>
      </c>
      <c r="D1745" t="s">
        <v>8220</v>
      </c>
      <c r="E1745">
        <v>0</v>
      </c>
    </row>
    <row r="1746" spans="1:5" x14ac:dyDescent="0.3">
      <c r="A1746" t="s">
        <v>8219</v>
      </c>
      <c r="B1746">
        <v>38</v>
      </c>
      <c r="D1746" t="s">
        <v>8220</v>
      </c>
      <c r="E1746">
        <v>0</v>
      </c>
    </row>
    <row r="1747" spans="1:5" x14ac:dyDescent="0.3">
      <c r="A1747" t="s">
        <v>8219</v>
      </c>
      <c r="B1747">
        <v>28</v>
      </c>
      <c r="D1747" t="s">
        <v>8220</v>
      </c>
      <c r="E1747">
        <v>0</v>
      </c>
    </row>
    <row r="1748" spans="1:5" x14ac:dyDescent="0.3">
      <c r="A1748" t="s">
        <v>8219</v>
      </c>
      <c r="B1748">
        <v>78</v>
      </c>
      <c r="D1748" t="s">
        <v>8220</v>
      </c>
      <c r="E1748">
        <v>1</v>
      </c>
    </row>
    <row r="1749" spans="1:5" x14ac:dyDescent="0.3">
      <c r="A1749" t="s">
        <v>8219</v>
      </c>
      <c r="B1749">
        <v>23</v>
      </c>
      <c r="D1749" t="s">
        <v>8220</v>
      </c>
      <c r="E1749">
        <v>1</v>
      </c>
    </row>
    <row r="1750" spans="1:5" x14ac:dyDescent="0.3">
      <c r="A1750" t="s">
        <v>8219</v>
      </c>
      <c r="B1750">
        <v>40</v>
      </c>
      <c r="D1750" t="s">
        <v>8220</v>
      </c>
      <c r="E1750">
        <v>0</v>
      </c>
    </row>
    <row r="1751" spans="1:5" x14ac:dyDescent="0.3">
      <c r="A1751" t="s">
        <v>8219</v>
      </c>
      <c r="B1751">
        <v>13</v>
      </c>
      <c r="D1751" t="s">
        <v>8220</v>
      </c>
      <c r="E1751">
        <v>3</v>
      </c>
    </row>
    <row r="1752" spans="1:5" x14ac:dyDescent="0.3">
      <c r="A1752" t="s">
        <v>8219</v>
      </c>
      <c r="B1752">
        <v>18</v>
      </c>
      <c r="D1752" t="s">
        <v>8220</v>
      </c>
      <c r="E1752">
        <v>1</v>
      </c>
    </row>
    <row r="1753" spans="1:5" x14ac:dyDescent="0.3">
      <c r="A1753" t="s">
        <v>8219</v>
      </c>
      <c r="B1753">
        <v>22</v>
      </c>
      <c r="D1753" t="s">
        <v>8220</v>
      </c>
      <c r="E1753">
        <v>5</v>
      </c>
    </row>
    <row r="1754" spans="1:5" x14ac:dyDescent="0.3">
      <c r="A1754" t="s">
        <v>8219</v>
      </c>
      <c r="B1754">
        <v>79</v>
      </c>
      <c r="D1754" t="s">
        <v>8220</v>
      </c>
      <c r="E1754">
        <v>0</v>
      </c>
    </row>
    <row r="1755" spans="1:5" x14ac:dyDescent="0.3">
      <c r="A1755" t="s">
        <v>8219</v>
      </c>
      <c r="B1755">
        <v>14</v>
      </c>
      <c r="D1755" t="s">
        <v>8220</v>
      </c>
      <c r="E1755">
        <v>0</v>
      </c>
    </row>
    <row r="1756" spans="1:5" x14ac:dyDescent="0.3">
      <c r="A1756" t="s">
        <v>8219</v>
      </c>
      <c r="B1756">
        <v>51</v>
      </c>
      <c r="D1756" t="s">
        <v>8220</v>
      </c>
      <c r="E1756">
        <v>7</v>
      </c>
    </row>
    <row r="1757" spans="1:5" x14ac:dyDescent="0.3">
      <c r="A1757" t="s">
        <v>8219</v>
      </c>
      <c r="B1757">
        <v>54</v>
      </c>
      <c r="D1757" t="s">
        <v>8220</v>
      </c>
      <c r="E1757">
        <v>0</v>
      </c>
    </row>
    <row r="1758" spans="1:5" x14ac:dyDescent="0.3">
      <c r="A1758" t="s">
        <v>8219</v>
      </c>
      <c r="B1758">
        <v>70</v>
      </c>
      <c r="D1758" t="s">
        <v>8220</v>
      </c>
      <c r="E1758">
        <v>0</v>
      </c>
    </row>
    <row r="1759" spans="1:5" x14ac:dyDescent="0.3">
      <c r="A1759" t="s">
        <v>8219</v>
      </c>
      <c r="B1759">
        <v>44</v>
      </c>
      <c r="D1759" t="s">
        <v>8220</v>
      </c>
      <c r="E1759">
        <v>1</v>
      </c>
    </row>
    <row r="1760" spans="1:5" x14ac:dyDescent="0.3">
      <c r="A1760" t="s">
        <v>8219</v>
      </c>
      <c r="B1760">
        <v>55</v>
      </c>
      <c r="D1760" t="s">
        <v>8220</v>
      </c>
      <c r="E1760">
        <v>2</v>
      </c>
    </row>
    <row r="1761" spans="1:5" x14ac:dyDescent="0.3">
      <c r="A1761" t="s">
        <v>8219</v>
      </c>
      <c r="B1761">
        <v>15</v>
      </c>
      <c r="D1761" t="s">
        <v>8220</v>
      </c>
      <c r="E1761">
        <v>0</v>
      </c>
    </row>
    <row r="1762" spans="1:5" x14ac:dyDescent="0.3">
      <c r="A1762" t="s">
        <v>8219</v>
      </c>
      <c r="B1762">
        <v>27</v>
      </c>
      <c r="D1762" t="s">
        <v>8220</v>
      </c>
      <c r="E1762">
        <v>0</v>
      </c>
    </row>
    <row r="1763" spans="1:5" x14ac:dyDescent="0.3">
      <c r="A1763" t="s">
        <v>8219</v>
      </c>
      <c r="B1763">
        <v>21</v>
      </c>
      <c r="D1763" t="s">
        <v>8220</v>
      </c>
      <c r="E1763">
        <v>0</v>
      </c>
    </row>
    <row r="1764" spans="1:5" x14ac:dyDescent="0.3">
      <c r="A1764" t="s">
        <v>8219</v>
      </c>
      <c r="B1764">
        <v>162</v>
      </c>
      <c r="D1764" t="s">
        <v>8220</v>
      </c>
      <c r="E1764">
        <v>3</v>
      </c>
    </row>
    <row r="1765" spans="1:5" x14ac:dyDescent="0.3">
      <c r="A1765" t="s">
        <v>8219</v>
      </c>
      <c r="B1765">
        <v>23</v>
      </c>
      <c r="D1765" t="s">
        <v>8220</v>
      </c>
      <c r="E1765">
        <v>1</v>
      </c>
    </row>
    <row r="1766" spans="1:5" x14ac:dyDescent="0.3">
      <c r="A1766" t="s">
        <v>8219</v>
      </c>
      <c r="B1766">
        <v>72</v>
      </c>
      <c r="D1766" t="s">
        <v>8220</v>
      </c>
      <c r="E1766">
        <v>0</v>
      </c>
    </row>
    <row r="1767" spans="1:5" x14ac:dyDescent="0.3">
      <c r="A1767" t="s">
        <v>8219</v>
      </c>
      <c r="B1767">
        <v>68</v>
      </c>
      <c r="D1767" t="s">
        <v>8220</v>
      </c>
      <c r="E1767">
        <v>2</v>
      </c>
    </row>
    <row r="1768" spans="1:5" x14ac:dyDescent="0.3">
      <c r="A1768" t="s">
        <v>8219</v>
      </c>
      <c r="B1768">
        <v>20</v>
      </c>
      <c r="D1768" t="s">
        <v>8220</v>
      </c>
      <c r="E1768">
        <v>0</v>
      </c>
    </row>
    <row r="1769" spans="1:5" x14ac:dyDescent="0.3">
      <c r="A1769" t="s">
        <v>8219</v>
      </c>
      <c r="B1769">
        <v>26</v>
      </c>
      <c r="D1769" t="s">
        <v>8220</v>
      </c>
      <c r="E1769">
        <v>0</v>
      </c>
    </row>
    <row r="1770" spans="1:5" x14ac:dyDescent="0.3">
      <c r="A1770" t="s">
        <v>8219</v>
      </c>
      <c r="B1770">
        <v>72</v>
      </c>
      <c r="D1770" t="s">
        <v>8220</v>
      </c>
      <c r="E1770">
        <v>0</v>
      </c>
    </row>
    <row r="1771" spans="1:5" x14ac:dyDescent="0.3">
      <c r="A1771" t="s">
        <v>8219</v>
      </c>
      <c r="B1771">
        <v>3</v>
      </c>
      <c r="D1771" t="s">
        <v>8220</v>
      </c>
      <c r="E1771">
        <v>27</v>
      </c>
    </row>
    <row r="1772" spans="1:5" x14ac:dyDescent="0.3">
      <c r="A1772" t="s">
        <v>8219</v>
      </c>
      <c r="B1772">
        <v>18</v>
      </c>
      <c r="D1772" t="s">
        <v>8220</v>
      </c>
      <c r="E1772">
        <v>14</v>
      </c>
    </row>
    <row r="1773" spans="1:5" x14ac:dyDescent="0.3">
      <c r="A1773" t="s">
        <v>8219</v>
      </c>
      <c r="B1773">
        <v>30</v>
      </c>
      <c r="D1773" t="s">
        <v>8220</v>
      </c>
      <c r="E1773">
        <v>2</v>
      </c>
    </row>
    <row r="1774" spans="1:5" x14ac:dyDescent="0.3">
      <c r="A1774" t="s">
        <v>8219</v>
      </c>
      <c r="B1774">
        <v>23</v>
      </c>
      <c r="D1774" t="s">
        <v>8220</v>
      </c>
      <c r="E1774">
        <v>0</v>
      </c>
    </row>
    <row r="1775" spans="1:5" x14ac:dyDescent="0.3">
      <c r="A1775" t="s">
        <v>8219</v>
      </c>
      <c r="B1775">
        <v>54</v>
      </c>
      <c r="D1775" t="s">
        <v>8220</v>
      </c>
      <c r="E1775">
        <v>4</v>
      </c>
    </row>
    <row r="1776" spans="1:5" x14ac:dyDescent="0.3">
      <c r="A1776" t="s">
        <v>8219</v>
      </c>
      <c r="B1776">
        <v>26</v>
      </c>
      <c r="D1776" t="s">
        <v>8220</v>
      </c>
      <c r="E1776">
        <v>0</v>
      </c>
    </row>
    <row r="1777" spans="1:5" x14ac:dyDescent="0.3">
      <c r="A1777" t="s">
        <v>8219</v>
      </c>
      <c r="B1777">
        <v>9</v>
      </c>
      <c r="D1777" t="s">
        <v>8220</v>
      </c>
      <c r="E1777">
        <v>6</v>
      </c>
    </row>
    <row r="1778" spans="1:5" x14ac:dyDescent="0.3">
      <c r="A1778" t="s">
        <v>8219</v>
      </c>
      <c r="B1778">
        <v>27</v>
      </c>
      <c r="D1778" t="s">
        <v>8220</v>
      </c>
      <c r="E1778">
        <v>1</v>
      </c>
    </row>
    <row r="1779" spans="1:5" x14ac:dyDescent="0.3">
      <c r="A1779" t="s">
        <v>8219</v>
      </c>
      <c r="B1779">
        <v>30</v>
      </c>
      <c r="D1779" t="s">
        <v>8220</v>
      </c>
      <c r="E1779">
        <v>1</v>
      </c>
    </row>
    <row r="1780" spans="1:5" x14ac:dyDescent="0.3">
      <c r="A1780" t="s">
        <v>8219</v>
      </c>
      <c r="B1780">
        <v>52</v>
      </c>
      <c r="D1780" t="s">
        <v>8220</v>
      </c>
      <c r="E1780">
        <v>0</v>
      </c>
    </row>
    <row r="1781" spans="1:5" x14ac:dyDescent="0.3">
      <c r="A1781" t="s">
        <v>8219</v>
      </c>
      <c r="B1781">
        <v>17</v>
      </c>
      <c r="D1781" t="s">
        <v>8220</v>
      </c>
      <c r="E1781">
        <v>4</v>
      </c>
    </row>
    <row r="1782" spans="1:5" x14ac:dyDescent="0.3">
      <c r="A1782" t="s">
        <v>8219</v>
      </c>
      <c r="B1782">
        <v>19</v>
      </c>
      <c r="D1782" t="s">
        <v>8220</v>
      </c>
      <c r="E1782">
        <v>0</v>
      </c>
    </row>
    <row r="1783" spans="1:5" x14ac:dyDescent="0.3">
      <c r="A1783" t="s">
        <v>8219</v>
      </c>
      <c r="B1783">
        <v>77</v>
      </c>
      <c r="D1783" t="s">
        <v>8220</v>
      </c>
      <c r="E1783">
        <v>0</v>
      </c>
    </row>
    <row r="1784" spans="1:5" x14ac:dyDescent="0.3">
      <c r="A1784" t="s">
        <v>8219</v>
      </c>
      <c r="B1784">
        <v>21</v>
      </c>
      <c r="D1784" t="s">
        <v>8220</v>
      </c>
      <c r="E1784">
        <v>0</v>
      </c>
    </row>
    <row r="1785" spans="1:5" x14ac:dyDescent="0.3">
      <c r="A1785" t="s">
        <v>8219</v>
      </c>
      <c r="B1785">
        <v>38</v>
      </c>
      <c r="D1785" t="s">
        <v>8220</v>
      </c>
      <c r="E1785">
        <v>3</v>
      </c>
    </row>
    <row r="1786" spans="1:5" x14ac:dyDescent="0.3">
      <c r="A1786" t="s">
        <v>8219</v>
      </c>
      <c r="B1786">
        <v>28</v>
      </c>
      <c r="D1786" t="s">
        <v>8220</v>
      </c>
      <c r="E1786">
        <v>7</v>
      </c>
    </row>
    <row r="1787" spans="1:5" x14ac:dyDescent="0.3">
      <c r="A1787" t="s">
        <v>8219</v>
      </c>
      <c r="B1787">
        <v>48</v>
      </c>
      <c r="D1787" t="s">
        <v>8220</v>
      </c>
      <c r="E1787">
        <v>2</v>
      </c>
    </row>
    <row r="1788" spans="1:5" x14ac:dyDescent="0.3">
      <c r="A1788" t="s">
        <v>8219</v>
      </c>
      <c r="B1788">
        <v>46</v>
      </c>
      <c r="D1788" t="s">
        <v>8220</v>
      </c>
      <c r="E1788">
        <v>3</v>
      </c>
    </row>
    <row r="1789" spans="1:5" x14ac:dyDescent="0.3">
      <c r="A1789" t="s">
        <v>8219</v>
      </c>
      <c r="B1789">
        <v>30</v>
      </c>
      <c r="D1789" t="s">
        <v>8220</v>
      </c>
      <c r="E1789">
        <v>8</v>
      </c>
    </row>
    <row r="1790" spans="1:5" x14ac:dyDescent="0.3">
      <c r="A1790" t="s">
        <v>8219</v>
      </c>
      <c r="B1790">
        <v>64</v>
      </c>
      <c r="D1790" t="s">
        <v>8220</v>
      </c>
      <c r="E1790">
        <v>7</v>
      </c>
    </row>
    <row r="1791" spans="1:5" x14ac:dyDescent="0.3">
      <c r="A1791" t="s">
        <v>8219</v>
      </c>
      <c r="B1791">
        <v>15</v>
      </c>
      <c r="D1791" t="s">
        <v>8220</v>
      </c>
      <c r="E1791">
        <v>0</v>
      </c>
    </row>
    <row r="1792" spans="1:5" x14ac:dyDescent="0.3">
      <c r="A1792" t="s">
        <v>8219</v>
      </c>
      <c r="B1792">
        <v>41</v>
      </c>
      <c r="D1792" t="s">
        <v>8220</v>
      </c>
      <c r="E1792">
        <v>3</v>
      </c>
    </row>
    <row r="1793" spans="1:5" x14ac:dyDescent="0.3">
      <c r="A1793" t="s">
        <v>8219</v>
      </c>
      <c r="B1793">
        <v>35</v>
      </c>
      <c r="D1793" t="s">
        <v>8220</v>
      </c>
      <c r="E1793">
        <v>8</v>
      </c>
    </row>
    <row r="1794" spans="1:5" x14ac:dyDescent="0.3">
      <c r="A1794" t="s">
        <v>8219</v>
      </c>
      <c r="B1794">
        <v>45</v>
      </c>
      <c r="D1794" t="s">
        <v>8220</v>
      </c>
      <c r="E1794">
        <v>1</v>
      </c>
    </row>
    <row r="1795" spans="1:5" x14ac:dyDescent="0.3">
      <c r="A1795" t="s">
        <v>8219</v>
      </c>
      <c r="B1795">
        <v>62</v>
      </c>
      <c r="D1795" t="s">
        <v>8220</v>
      </c>
      <c r="E1795">
        <v>0</v>
      </c>
    </row>
    <row r="1796" spans="1:5" x14ac:dyDescent="0.3">
      <c r="A1796" t="s">
        <v>8219</v>
      </c>
      <c r="B1796">
        <v>22</v>
      </c>
      <c r="D1796" t="s">
        <v>8220</v>
      </c>
      <c r="E1796">
        <v>1</v>
      </c>
    </row>
    <row r="1797" spans="1:5" x14ac:dyDescent="0.3">
      <c r="A1797" t="s">
        <v>8219</v>
      </c>
      <c r="B1797">
        <v>18</v>
      </c>
      <c r="D1797" t="s">
        <v>8220</v>
      </c>
      <c r="E1797">
        <v>0</v>
      </c>
    </row>
    <row r="1798" spans="1:5" x14ac:dyDescent="0.3">
      <c r="A1798" t="s">
        <v>8219</v>
      </c>
      <c r="B1798">
        <v>12</v>
      </c>
      <c r="D1798" t="s">
        <v>8220</v>
      </c>
      <c r="E1798">
        <v>1</v>
      </c>
    </row>
    <row r="1799" spans="1:5" x14ac:dyDescent="0.3">
      <c r="A1799" t="s">
        <v>8219</v>
      </c>
      <c r="B1799">
        <v>44</v>
      </c>
      <c r="D1799" t="s">
        <v>8220</v>
      </c>
      <c r="E1799">
        <v>2</v>
      </c>
    </row>
    <row r="1800" spans="1:5" x14ac:dyDescent="0.3">
      <c r="A1800" t="s">
        <v>8219</v>
      </c>
      <c r="B1800">
        <v>27</v>
      </c>
      <c r="D1800" t="s">
        <v>8220</v>
      </c>
      <c r="E1800">
        <v>0</v>
      </c>
    </row>
    <row r="1801" spans="1:5" x14ac:dyDescent="0.3">
      <c r="A1801" t="s">
        <v>8219</v>
      </c>
      <c r="B1801">
        <v>38</v>
      </c>
      <c r="D1801" t="s">
        <v>8220</v>
      </c>
      <c r="E1801">
        <v>1</v>
      </c>
    </row>
    <row r="1802" spans="1:5" x14ac:dyDescent="0.3">
      <c r="A1802" t="s">
        <v>8219</v>
      </c>
      <c r="B1802">
        <v>28</v>
      </c>
      <c r="D1802" t="s">
        <v>8220</v>
      </c>
      <c r="E1802">
        <v>0</v>
      </c>
    </row>
    <row r="1803" spans="1:5" x14ac:dyDescent="0.3">
      <c r="A1803" t="s">
        <v>8219</v>
      </c>
      <c r="B1803">
        <v>24</v>
      </c>
      <c r="D1803" t="s">
        <v>8220</v>
      </c>
      <c r="E1803">
        <v>0</v>
      </c>
    </row>
    <row r="1804" spans="1:5" x14ac:dyDescent="0.3">
      <c r="A1804" t="s">
        <v>8219</v>
      </c>
      <c r="B1804">
        <v>65</v>
      </c>
      <c r="D1804" t="s">
        <v>8220</v>
      </c>
      <c r="E1804">
        <v>0</v>
      </c>
    </row>
    <row r="1805" spans="1:5" x14ac:dyDescent="0.3">
      <c r="A1805" t="s">
        <v>8219</v>
      </c>
      <c r="B1805">
        <v>46</v>
      </c>
      <c r="D1805" t="s">
        <v>8220</v>
      </c>
      <c r="E1805">
        <v>0</v>
      </c>
    </row>
    <row r="1806" spans="1:5" x14ac:dyDescent="0.3">
      <c r="A1806" t="s">
        <v>8219</v>
      </c>
      <c r="B1806">
        <v>85</v>
      </c>
      <c r="D1806" t="s">
        <v>8220</v>
      </c>
      <c r="E1806">
        <v>0</v>
      </c>
    </row>
    <row r="1807" spans="1:5" x14ac:dyDescent="0.3">
      <c r="A1807" t="s">
        <v>8219</v>
      </c>
      <c r="B1807">
        <v>66</v>
      </c>
      <c r="D1807" t="s">
        <v>8220</v>
      </c>
      <c r="E1807">
        <v>3</v>
      </c>
    </row>
    <row r="1808" spans="1:5" x14ac:dyDescent="0.3">
      <c r="A1808" t="s">
        <v>8219</v>
      </c>
      <c r="B1808">
        <v>165</v>
      </c>
      <c r="D1808" t="s">
        <v>8220</v>
      </c>
      <c r="E1808">
        <v>0</v>
      </c>
    </row>
    <row r="1809" spans="1:5" x14ac:dyDescent="0.3">
      <c r="A1809" t="s">
        <v>8219</v>
      </c>
      <c r="B1809">
        <v>17</v>
      </c>
      <c r="D1809" t="s">
        <v>8220</v>
      </c>
      <c r="E1809">
        <v>0</v>
      </c>
    </row>
    <row r="1810" spans="1:5" x14ac:dyDescent="0.3">
      <c r="A1810" t="s">
        <v>8219</v>
      </c>
      <c r="B1810">
        <v>3</v>
      </c>
      <c r="D1810" t="s">
        <v>8220</v>
      </c>
      <c r="E1810">
        <v>1</v>
      </c>
    </row>
    <row r="1811" spans="1:5" x14ac:dyDescent="0.3">
      <c r="A1811" t="s">
        <v>8219</v>
      </c>
      <c r="B1811">
        <v>17</v>
      </c>
      <c r="D1811" t="s">
        <v>8220</v>
      </c>
      <c r="E1811">
        <v>0</v>
      </c>
    </row>
    <row r="1812" spans="1:5" x14ac:dyDescent="0.3">
      <c r="A1812" t="s">
        <v>8219</v>
      </c>
      <c r="B1812">
        <v>91</v>
      </c>
      <c r="D1812" t="s">
        <v>8220</v>
      </c>
      <c r="E1812">
        <v>2</v>
      </c>
    </row>
    <row r="1813" spans="1:5" x14ac:dyDescent="0.3">
      <c r="A1813" t="s">
        <v>8219</v>
      </c>
      <c r="B1813">
        <v>67</v>
      </c>
      <c r="D1813" t="s">
        <v>8220</v>
      </c>
      <c r="E1813">
        <v>1</v>
      </c>
    </row>
    <row r="1814" spans="1:5" x14ac:dyDescent="0.3">
      <c r="A1814" t="s">
        <v>8219</v>
      </c>
      <c r="B1814">
        <v>18</v>
      </c>
      <c r="D1814" t="s">
        <v>8220</v>
      </c>
      <c r="E1814">
        <v>2</v>
      </c>
    </row>
    <row r="1815" spans="1:5" x14ac:dyDescent="0.3">
      <c r="A1815" t="s">
        <v>8219</v>
      </c>
      <c r="B1815">
        <v>21</v>
      </c>
      <c r="D1815" t="s">
        <v>8220</v>
      </c>
      <c r="E1815">
        <v>2</v>
      </c>
    </row>
    <row r="1816" spans="1:5" x14ac:dyDescent="0.3">
      <c r="A1816" t="s">
        <v>8219</v>
      </c>
      <c r="B1816">
        <v>40</v>
      </c>
      <c r="D1816" t="s">
        <v>8220</v>
      </c>
      <c r="E1816">
        <v>4</v>
      </c>
    </row>
    <row r="1817" spans="1:5" x14ac:dyDescent="0.3">
      <c r="A1817" t="s">
        <v>8219</v>
      </c>
      <c r="B1817">
        <v>78</v>
      </c>
      <c r="D1817" t="s">
        <v>8220</v>
      </c>
      <c r="E1817">
        <v>0</v>
      </c>
    </row>
    <row r="1818" spans="1:5" x14ac:dyDescent="0.3">
      <c r="A1818" t="s">
        <v>8219</v>
      </c>
      <c r="B1818">
        <v>26</v>
      </c>
      <c r="D1818" t="s">
        <v>8220</v>
      </c>
      <c r="E1818">
        <v>0</v>
      </c>
    </row>
    <row r="1819" spans="1:5" x14ac:dyDescent="0.3">
      <c r="A1819" t="s">
        <v>8219</v>
      </c>
      <c r="B1819">
        <v>14</v>
      </c>
      <c r="D1819" t="s">
        <v>8220</v>
      </c>
      <c r="E1819">
        <v>0</v>
      </c>
    </row>
    <row r="1820" spans="1:5" x14ac:dyDescent="0.3">
      <c r="A1820" t="s">
        <v>8219</v>
      </c>
      <c r="B1820">
        <v>44</v>
      </c>
      <c r="D1820" t="s">
        <v>8220</v>
      </c>
      <c r="E1820">
        <v>0</v>
      </c>
    </row>
    <row r="1821" spans="1:5" x14ac:dyDescent="0.3">
      <c r="A1821" t="s">
        <v>8219</v>
      </c>
      <c r="B1821">
        <v>9</v>
      </c>
      <c r="D1821" t="s">
        <v>8220</v>
      </c>
      <c r="E1821">
        <v>0</v>
      </c>
    </row>
    <row r="1822" spans="1:5" x14ac:dyDescent="0.3">
      <c r="A1822" t="s">
        <v>8219</v>
      </c>
      <c r="B1822">
        <v>30</v>
      </c>
      <c r="D1822" t="s">
        <v>8220</v>
      </c>
      <c r="E1822">
        <v>0</v>
      </c>
    </row>
    <row r="1823" spans="1:5" x14ac:dyDescent="0.3">
      <c r="A1823" t="s">
        <v>8219</v>
      </c>
      <c r="B1823">
        <v>45</v>
      </c>
      <c r="D1823" t="s">
        <v>8220</v>
      </c>
      <c r="E1823">
        <v>0</v>
      </c>
    </row>
    <row r="1824" spans="1:5" x14ac:dyDescent="0.3">
      <c r="A1824" t="s">
        <v>8219</v>
      </c>
      <c r="B1824">
        <v>56</v>
      </c>
      <c r="D1824" t="s">
        <v>8220</v>
      </c>
      <c r="E1824">
        <v>12</v>
      </c>
    </row>
    <row r="1825" spans="1:5" x14ac:dyDescent="0.3">
      <c r="A1825" t="s">
        <v>8219</v>
      </c>
      <c r="B1825">
        <v>46</v>
      </c>
      <c r="D1825" t="s">
        <v>8220</v>
      </c>
      <c r="E1825">
        <v>2</v>
      </c>
    </row>
    <row r="1826" spans="1:5" x14ac:dyDescent="0.3">
      <c r="A1826" t="s">
        <v>8219</v>
      </c>
      <c r="B1826">
        <v>34</v>
      </c>
      <c r="D1826" t="s">
        <v>8220</v>
      </c>
      <c r="E1826">
        <v>1501</v>
      </c>
    </row>
    <row r="1827" spans="1:5" x14ac:dyDescent="0.3">
      <c r="A1827" t="s">
        <v>8219</v>
      </c>
      <c r="B1827">
        <v>98</v>
      </c>
      <c r="D1827" t="s">
        <v>8220</v>
      </c>
      <c r="E1827">
        <v>52</v>
      </c>
    </row>
    <row r="1828" spans="1:5" x14ac:dyDescent="0.3">
      <c r="A1828" t="s">
        <v>8219</v>
      </c>
      <c r="B1828">
        <v>46</v>
      </c>
      <c r="D1828" t="s">
        <v>8220</v>
      </c>
      <c r="E1828">
        <v>23</v>
      </c>
    </row>
    <row r="1829" spans="1:5" x14ac:dyDescent="0.3">
      <c r="A1829" t="s">
        <v>8219</v>
      </c>
      <c r="B1829">
        <v>10</v>
      </c>
      <c r="D1829" t="s">
        <v>8220</v>
      </c>
      <c r="E1829">
        <v>535</v>
      </c>
    </row>
    <row r="1830" spans="1:5" x14ac:dyDescent="0.3">
      <c r="A1830" t="s">
        <v>8219</v>
      </c>
      <c r="B1830">
        <v>76</v>
      </c>
      <c r="D1830" t="s">
        <v>8220</v>
      </c>
      <c r="E1830">
        <v>3</v>
      </c>
    </row>
    <row r="1831" spans="1:5" x14ac:dyDescent="0.3">
      <c r="A1831" t="s">
        <v>8219</v>
      </c>
      <c r="B1831">
        <v>104</v>
      </c>
      <c r="D1831" t="s">
        <v>8220</v>
      </c>
      <c r="E1831">
        <v>6</v>
      </c>
    </row>
    <row r="1832" spans="1:5" x14ac:dyDescent="0.3">
      <c r="A1832" t="s">
        <v>8219</v>
      </c>
      <c r="B1832">
        <v>87</v>
      </c>
      <c r="D1832" t="s">
        <v>8220</v>
      </c>
      <c r="E1832">
        <v>3</v>
      </c>
    </row>
    <row r="1833" spans="1:5" x14ac:dyDescent="0.3">
      <c r="A1833" t="s">
        <v>8219</v>
      </c>
      <c r="B1833">
        <v>29</v>
      </c>
      <c r="D1833" t="s">
        <v>8220</v>
      </c>
      <c r="E1833">
        <v>5</v>
      </c>
    </row>
    <row r="1834" spans="1:5" x14ac:dyDescent="0.3">
      <c r="A1834" t="s">
        <v>8219</v>
      </c>
      <c r="B1834">
        <v>51</v>
      </c>
      <c r="D1834" t="s">
        <v>8220</v>
      </c>
      <c r="E1834">
        <v>17</v>
      </c>
    </row>
    <row r="1835" spans="1:5" x14ac:dyDescent="0.3">
      <c r="A1835" t="s">
        <v>8219</v>
      </c>
      <c r="B1835">
        <v>12</v>
      </c>
      <c r="D1835" t="s">
        <v>8220</v>
      </c>
      <c r="E1835">
        <v>11</v>
      </c>
    </row>
    <row r="1836" spans="1:5" x14ac:dyDescent="0.3">
      <c r="A1836" t="s">
        <v>8219</v>
      </c>
      <c r="B1836">
        <v>72</v>
      </c>
      <c r="D1836" t="s">
        <v>8220</v>
      </c>
      <c r="E1836">
        <v>70</v>
      </c>
    </row>
    <row r="1837" spans="1:5" x14ac:dyDescent="0.3">
      <c r="A1837" t="s">
        <v>8219</v>
      </c>
      <c r="B1837">
        <v>21</v>
      </c>
      <c r="D1837" t="s">
        <v>8220</v>
      </c>
      <c r="E1837">
        <v>6</v>
      </c>
    </row>
    <row r="1838" spans="1:5" x14ac:dyDescent="0.3">
      <c r="A1838" t="s">
        <v>8219</v>
      </c>
      <c r="B1838">
        <v>42</v>
      </c>
      <c r="D1838" t="s">
        <v>8220</v>
      </c>
      <c r="E1838">
        <v>43</v>
      </c>
    </row>
    <row r="1839" spans="1:5" x14ac:dyDescent="0.3">
      <c r="A1839" t="s">
        <v>8219</v>
      </c>
      <c r="B1839">
        <v>71</v>
      </c>
      <c r="D1839" t="s">
        <v>8220</v>
      </c>
      <c r="E1839">
        <v>152</v>
      </c>
    </row>
    <row r="1840" spans="1:5" x14ac:dyDescent="0.3">
      <c r="A1840" t="s">
        <v>8219</v>
      </c>
      <c r="B1840">
        <v>168</v>
      </c>
      <c r="D1840" t="s">
        <v>8220</v>
      </c>
      <c r="E1840">
        <v>59</v>
      </c>
    </row>
    <row r="1841" spans="1:5" x14ac:dyDescent="0.3">
      <c r="A1841" t="s">
        <v>8219</v>
      </c>
      <c r="B1841">
        <v>19</v>
      </c>
      <c r="D1841" t="s">
        <v>8220</v>
      </c>
      <c r="E1841">
        <v>4</v>
      </c>
    </row>
    <row r="1842" spans="1:5" x14ac:dyDescent="0.3">
      <c r="A1842" t="s">
        <v>8219</v>
      </c>
      <c r="B1842">
        <v>37</v>
      </c>
      <c r="D1842" t="s">
        <v>8220</v>
      </c>
      <c r="E1842">
        <v>10</v>
      </c>
    </row>
    <row r="1843" spans="1:5" x14ac:dyDescent="0.3">
      <c r="A1843" t="s">
        <v>8219</v>
      </c>
      <c r="B1843">
        <v>36</v>
      </c>
      <c r="D1843" t="s">
        <v>8220</v>
      </c>
      <c r="E1843">
        <v>5</v>
      </c>
    </row>
    <row r="1844" spans="1:5" x14ac:dyDescent="0.3">
      <c r="A1844" t="s">
        <v>8219</v>
      </c>
      <c r="B1844">
        <v>14</v>
      </c>
      <c r="D1844" t="s">
        <v>8220</v>
      </c>
      <c r="E1844">
        <v>58</v>
      </c>
    </row>
    <row r="1845" spans="1:5" x14ac:dyDescent="0.3">
      <c r="A1845" t="s">
        <v>8219</v>
      </c>
      <c r="B1845">
        <v>18</v>
      </c>
      <c r="D1845" t="s">
        <v>8220</v>
      </c>
      <c r="E1845">
        <v>8</v>
      </c>
    </row>
    <row r="1846" spans="1:5" x14ac:dyDescent="0.3">
      <c r="A1846" t="s">
        <v>8219</v>
      </c>
      <c r="B1846">
        <v>82</v>
      </c>
      <c r="D1846" t="s">
        <v>8220</v>
      </c>
      <c r="E1846">
        <v>3</v>
      </c>
    </row>
    <row r="1847" spans="1:5" x14ac:dyDescent="0.3">
      <c r="A1847" t="s">
        <v>8219</v>
      </c>
      <c r="B1847">
        <v>43</v>
      </c>
      <c r="D1847" t="s">
        <v>8220</v>
      </c>
      <c r="E1847">
        <v>0</v>
      </c>
    </row>
    <row r="1848" spans="1:5" x14ac:dyDescent="0.3">
      <c r="A1848" t="s">
        <v>8219</v>
      </c>
      <c r="B1848">
        <v>8</v>
      </c>
      <c r="D1848" t="s">
        <v>8220</v>
      </c>
      <c r="E1848">
        <v>11</v>
      </c>
    </row>
    <row r="1849" spans="1:5" x14ac:dyDescent="0.3">
      <c r="A1849" t="s">
        <v>8219</v>
      </c>
      <c r="B1849">
        <v>45</v>
      </c>
      <c r="D1849" t="s">
        <v>8220</v>
      </c>
      <c r="E1849">
        <v>20</v>
      </c>
    </row>
    <row r="1850" spans="1:5" x14ac:dyDescent="0.3">
      <c r="A1850" t="s">
        <v>8219</v>
      </c>
      <c r="B1850">
        <v>20</v>
      </c>
      <c r="D1850" t="s">
        <v>8220</v>
      </c>
      <c r="E1850">
        <v>3</v>
      </c>
    </row>
    <row r="1851" spans="1:5" x14ac:dyDescent="0.3">
      <c r="A1851" t="s">
        <v>8219</v>
      </c>
      <c r="B1851">
        <v>31</v>
      </c>
      <c r="D1851" t="s">
        <v>8220</v>
      </c>
      <c r="E1851">
        <v>0</v>
      </c>
    </row>
    <row r="1852" spans="1:5" x14ac:dyDescent="0.3">
      <c r="A1852" t="s">
        <v>8219</v>
      </c>
      <c r="B1852">
        <v>25</v>
      </c>
      <c r="D1852" t="s">
        <v>8220</v>
      </c>
      <c r="E1852">
        <v>0</v>
      </c>
    </row>
    <row r="1853" spans="1:5" x14ac:dyDescent="0.3">
      <c r="A1853" t="s">
        <v>8219</v>
      </c>
      <c r="B1853">
        <v>14</v>
      </c>
      <c r="D1853" t="s">
        <v>8220</v>
      </c>
      <c r="E1853">
        <v>0</v>
      </c>
    </row>
    <row r="1854" spans="1:5" x14ac:dyDescent="0.3">
      <c r="A1854" t="s">
        <v>8219</v>
      </c>
      <c r="B1854">
        <v>45</v>
      </c>
      <c r="D1854" t="s">
        <v>8220</v>
      </c>
      <c r="E1854">
        <v>1</v>
      </c>
    </row>
    <row r="1855" spans="1:5" x14ac:dyDescent="0.3">
      <c r="A1855" t="s">
        <v>8219</v>
      </c>
      <c r="B1855">
        <v>20</v>
      </c>
      <c r="D1855" t="s">
        <v>8220</v>
      </c>
      <c r="E1855">
        <v>2</v>
      </c>
    </row>
    <row r="1856" spans="1:5" x14ac:dyDescent="0.3">
      <c r="A1856" t="s">
        <v>8219</v>
      </c>
      <c r="B1856">
        <v>39</v>
      </c>
      <c r="D1856" t="s">
        <v>8220</v>
      </c>
      <c r="E1856">
        <v>348</v>
      </c>
    </row>
    <row r="1857" spans="1:5" x14ac:dyDescent="0.3">
      <c r="A1857" t="s">
        <v>8219</v>
      </c>
      <c r="B1857">
        <v>16</v>
      </c>
      <c r="D1857" t="s">
        <v>8220</v>
      </c>
      <c r="E1857">
        <v>4</v>
      </c>
    </row>
    <row r="1858" spans="1:5" x14ac:dyDescent="0.3">
      <c r="A1858" t="s">
        <v>8219</v>
      </c>
      <c r="B1858">
        <v>37</v>
      </c>
      <c r="D1858" t="s">
        <v>8220</v>
      </c>
      <c r="E1858">
        <v>0</v>
      </c>
    </row>
    <row r="1859" spans="1:5" x14ac:dyDescent="0.3">
      <c r="A1859" t="s">
        <v>8219</v>
      </c>
      <c r="B1859">
        <v>14</v>
      </c>
      <c r="D1859" t="s">
        <v>8220</v>
      </c>
      <c r="E1859">
        <v>17</v>
      </c>
    </row>
    <row r="1860" spans="1:5" x14ac:dyDescent="0.3">
      <c r="A1860" t="s">
        <v>8219</v>
      </c>
      <c r="B1860">
        <v>21</v>
      </c>
      <c r="D1860" t="s">
        <v>8220</v>
      </c>
      <c r="E1860">
        <v>0</v>
      </c>
    </row>
    <row r="1861" spans="1:5" x14ac:dyDescent="0.3">
      <c r="A1861" t="s">
        <v>8219</v>
      </c>
      <c r="B1861">
        <v>69</v>
      </c>
      <c r="D1861" t="s">
        <v>8220</v>
      </c>
      <c r="E1861">
        <v>1</v>
      </c>
    </row>
    <row r="1862" spans="1:5" x14ac:dyDescent="0.3">
      <c r="A1862" t="s">
        <v>8219</v>
      </c>
      <c r="B1862">
        <v>16</v>
      </c>
      <c r="D1862" t="s">
        <v>8220</v>
      </c>
      <c r="E1862">
        <v>15</v>
      </c>
    </row>
    <row r="1863" spans="1:5" x14ac:dyDescent="0.3">
      <c r="A1863" t="s">
        <v>8219</v>
      </c>
      <c r="B1863">
        <v>55</v>
      </c>
      <c r="D1863" t="s">
        <v>8220</v>
      </c>
      <c r="E1863">
        <v>10</v>
      </c>
    </row>
    <row r="1864" spans="1:5" x14ac:dyDescent="0.3">
      <c r="A1864" t="s">
        <v>8219</v>
      </c>
      <c r="B1864">
        <v>27</v>
      </c>
      <c r="D1864" t="s">
        <v>8220</v>
      </c>
      <c r="E1864">
        <v>3</v>
      </c>
    </row>
    <row r="1865" spans="1:5" x14ac:dyDescent="0.3">
      <c r="A1865" t="s">
        <v>8219</v>
      </c>
      <c r="B1865">
        <v>36</v>
      </c>
      <c r="D1865" t="s">
        <v>8220</v>
      </c>
      <c r="E1865">
        <v>0</v>
      </c>
    </row>
    <row r="1866" spans="1:5" x14ac:dyDescent="0.3">
      <c r="A1866" t="s">
        <v>8219</v>
      </c>
      <c r="B1866">
        <v>19</v>
      </c>
      <c r="D1866" t="s">
        <v>8220</v>
      </c>
      <c r="E1866">
        <v>0</v>
      </c>
    </row>
    <row r="1867" spans="1:5" x14ac:dyDescent="0.3">
      <c r="A1867" t="s">
        <v>8219</v>
      </c>
      <c r="B1867">
        <v>12</v>
      </c>
      <c r="D1867" t="s">
        <v>8220</v>
      </c>
      <c r="E1867">
        <v>0</v>
      </c>
    </row>
    <row r="1868" spans="1:5" x14ac:dyDescent="0.3">
      <c r="A1868" t="s">
        <v>8219</v>
      </c>
      <c r="B1868">
        <v>17</v>
      </c>
      <c r="D1868" t="s">
        <v>8220</v>
      </c>
      <c r="E1868">
        <v>0</v>
      </c>
    </row>
    <row r="1869" spans="1:5" x14ac:dyDescent="0.3">
      <c r="A1869" t="s">
        <v>8219</v>
      </c>
      <c r="B1869">
        <v>114</v>
      </c>
      <c r="D1869" t="s">
        <v>8220</v>
      </c>
      <c r="E1869">
        <v>46</v>
      </c>
    </row>
    <row r="1870" spans="1:5" x14ac:dyDescent="0.3">
      <c r="A1870" t="s">
        <v>8219</v>
      </c>
      <c r="B1870">
        <v>93</v>
      </c>
      <c r="D1870" t="s">
        <v>8220</v>
      </c>
      <c r="E1870">
        <v>14</v>
      </c>
    </row>
    <row r="1871" spans="1:5" x14ac:dyDescent="0.3">
      <c r="A1871" t="s">
        <v>8219</v>
      </c>
      <c r="B1871">
        <v>36</v>
      </c>
      <c r="D1871" t="s">
        <v>8220</v>
      </c>
      <c r="E1871">
        <v>1</v>
      </c>
    </row>
    <row r="1872" spans="1:5" x14ac:dyDescent="0.3">
      <c r="A1872" t="s">
        <v>8219</v>
      </c>
      <c r="B1872">
        <v>61</v>
      </c>
      <c r="D1872" t="s">
        <v>8220</v>
      </c>
      <c r="E1872">
        <v>0</v>
      </c>
    </row>
    <row r="1873" spans="1:5" x14ac:dyDescent="0.3">
      <c r="A1873" t="s">
        <v>8219</v>
      </c>
      <c r="B1873">
        <v>47</v>
      </c>
      <c r="D1873" t="s">
        <v>8220</v>
      </c>
      <c r="E1873">
        <v>17</v>
      </c>
    </row>
    <row r="1874" spans="1:5" x14ac:dyDescent="0.3">
      <c r="A1874" t="s">
        <v>8219</v>
      </c>
      <c r="B1874">
        <v>17</v>
      </c>
      <c r="D1874" t="s">
        <v>8220</v>
      </c>
      <c r="E1874">
        <v>1</v>
      </c>
    </row>
    <row r="1875" spans="1:5" x14ac:dyDescent="0.3">
      <c r="A1875" t="s">
        <v>8219</v>
      </c>
      <c r="B1875">
        <v>63</v>
      </c>
      <c r="D1875" t="s">
        <v>8220</v>
      </c>
      <c r="E1875">
        <v>0</v>
      </c>
    </row>
    <row r="1876" spans="1:5" x14ac:dyDescent="0.3">
      <c r="A1876" t="s">
        <v>8219</v>
      </c>
      <c r="B1876">
        <v>9</v>
      </c>
      <c r="D1876" t="s">
        <v>8220</v>
      </c>
      <c r="E1876">
        <v>0</v>
      </c>
    </row>
    <row r="1877" spans="1:5" x14ac:dyDescent="0.3">
      <c r="A1877" t="s">
        <v>8219</v>
      </c>
      <c r="B1877">
        <v>30</v>
      </c>
      <c r="D1877" t="s">
        <v>8220</v>
      </c>
      <c r="E1877">
        <v>0</v>
      </c>
    </row>
    <row r="1878" spans="1:5" x14ac:dyDescent="0.3">
      <c r="A1878" t="s">
        <v>8219</v>
      </c>
      <c r="B1878">
        <v>23</v>
      </c>
      <c r="D1878" t="s">
        <v>8220</v>
      </c>
      <c r="E1878">
        <v>0</v>
      </c>
    </row>
    <row r="1879" spans="1:5" x14ac:dyDescent="0.3">
      <c r="A1879" t="s">
        <v>8219</v>
      </c>
      <c r="B1879">
        <v>33</v>
      </c>
      <c r="D1879" t="s">
        <v>8220</v>
      </c>
      <c r="E1879">
        <v>0</v>
      </c>
    </row>
    <row r="1880" spans="1:5" x14ac:dyDescent="0.3">
      <c r="A1880" t="s">
        <v>8219</v>
      </c>
      <c r="B1880">
        <v>39</v>
      </c>
      <c r="D1880" t="s">
        <v>8220</v>
      </c>
      <c r="E1880">
        <v>2</v>
      </c>
    </row>
    <row r="1881" spans="1:5" x14ac:dyDescent="0.3">
      <c r="A1881" t="s">
        <v>8219</v>
      </c>
      <c r="B1881">
        <v>17</v>
      </c>
    </row>
    <row r="1882" spans="1:5" x14ac:dyDescent="0.3">
      <c r="A1882" t="s">
        <v>8219</v>
      </c>
      <c r="B1882">
        <v>6</v>
      </c>
    </row>
    <row r="1883" spans="1:5" x14ac:dyDescent="0.3">
      <c r="A1883" t="s">
        <v>8219</v>
      </c>
      <c r="B1883">
        <v>39</v>
      </c>
    </row>
    <row r="1884" spans="1:5" x14ac:dyDescent="0.3">
      <c r="A1884" t="s">
        <v>8219</v>
      </c>
      <c r="B1884">
        <v>57</v>
      </c>
    </row>
    <row r="1885" spans="1:5" x14ac:dyDescent="0.3">
      <c r="A1885" t="s">
        <v>8219</v>
      </c>
      <c r="B1885">
        <v>56</v>
      </c>
    </row>
    <row r="1886" spans="1:5" x14ac:dyDescent="0.3">
      <c r="A1886" t="s">
        <v>8219</v>
      </c>
      <c r="B1886">
        <v>13</v>
      </c>
    </row>
    <row r="1887" spans="1:5" x14ac:dyDescent="0.3">
      <c r="A1887" t="s">
        <v>8219</v>
      </c>
      <c r="B1887">
        <v>95</v>
      </c>
    </row>
    <row r="1888" spans="1:5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A2186">
    <cfRule type="containsText" dxfId="11" priority="9" operator="containsText" text="live">
      <formula>NOT(ISERROR(SEARCH("live",A2)))</formula>
    </cfRule>
    <cfRule type="containsText" dxfId="10" priority="10" operator="containsText" text="canceled">
      <formula>NOT(ISERROR(SEARCH("canceled",A2)))</formula>
    </cfRule>
    <cfRule type="containsText" dxfId="9" priority="11" operator="containsText" text="success">
      <formula>NOT(ISERROR(SEARCH("success",A2)))</formula>
    </cfRule>
    <cfRule type="containsText" dxfId="8" priority="12" operator="containsText" text="failed">
      <formula>NOT(ISERROR(SEARCH("failed",A2)))</formula>
    </cfRule>
  </conditionalFormatting>
  <conditionalFormatting sqref="D2:D1531">
    <cfRule type="containsText" dxfId="7" priority="5" operator="containsText" text="live">
      <formula>NOT(ISERROR(SEARCH("live",D2)))</formula>
    </cfRule>
    <cfRule type="containsText" dxfId="6" priority="6" operator="containsText" text="canceled">
      <formula>NOT(ISERROR(SEARCH("canceled",D2)))</formula>
    </cfRule>
    <cfRule type="containsText" dxfId="5" priority="7" operator="containsText" text="success">
      <formula>NOT(ISERROR(SEARCH("success",D2)))</formula>
    </cfRule>
    <cfRule type="containsText" dxfId="4" priority="8" operator="containsText" text="failed">
      <formula>NOT(ISERROR(SEARCH("failed",D2)))</formula>
    </cfRule>
  </conditionalFormatting>
  <conditionalFormatting sqref="D1532:D1880">
    <cfRule type="containsText" dxfId="3" priority="1" operator="containsText" text="live">
      <formula>NOT(ISERROR(SEARCH("live",D1532)))</formula>
    </cfRule>
    <cfRule type="containsText" dxfId="2" priority="2" operator="containsText" text="canceled">
      <formula>NOT(ISERROR(SEARCH("canceled",D1532)))</formula>
    </cfRule>
    <cfRule type="containsText" dxfId="1" priority="3" operator="containsText" text="success">
      <formula>NOT(ISERROR(SEARCH("success",D1532)))</formula>
    </cfRule>
    <cfRule type="containsText" dxfId="0" priority="4" operator="containsText" text="failed">
      <formula>NOT(ISERROR(SEARCH("failed",D1532)))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Pivot Table(Category)</vt:lpstr>
      <vt:lpstr>Pivot Table(Sub-Category)</vt:lpstr>
      <vt:lpstr>Pivot Table(Date Created)</vt:lpstr>
      <vt:lpstr>Outcome of Goal</vt:lpstr>
      <vt:lpstr>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yurich</cp:lastModifiedBy>
  <dcterms:created xsi:type="dcterms:W3CDTF">2017-04-20T15:17:24Z</dcterms:created>
  <dcterms:modified xsi:type="dcterms:W3CDTF">2021-04-30T23:05:26Z</dcterms:modified>
</cp:coreProperties>
</file>