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6" sheetId="6" r:id="rId2"/>
    <sheet name="Sheet7" sheetId="7" r:id="rId3"/>
    <sheet name="Sheet8" sheetId="8" r:id="rId4"/>
    <sheet name="Sheet9" sheetId="9" r:id="rId5"/>
    <sheet name="Sheet10" sheetId="10" r:id="rId6"/>
    <sheet name="Sheet11" sheetId="11" r:id="rId7"/>
  </sheets>
  <calcPr calcId="152511"/>
</workbook>
</file>

<file path=xl/calcChain.xml><?xml version="1.0" encoding="utf-8"?>
<calcChain xmlns="http://schemas.openxmlformats.org/spreadsheetml/2006/main">
  <c r="H3" i="9" l="1"/>
  <c r="H4" i="9"/>
  <c r="H5" i="9"/>
  <c r="H6" i="9"/>
  <c r="H7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3" i="9"/>
  <c r="H24" i="9"/>
  <c r="H25" i="9"/>
  <c r="H2" i="9"/>
  <c r="I2" i="9" s="1"/>
  <c r="F2" i="9"/>
  <c r="G2" i="9" s="1"/>
  <c r="E25" i="9"/>
  <c r="E24" i="9"/>
  <c r="E23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7" i="9"/>
  <c r="E6" i="9"/>
  <c r="E5" i="9"/>
  <c r="E4" i="9"/>
  <c r="E3" i="9"/>
  <c r="E2" i="9"/>
  <c r="E4" i="7"/>
  <c r="E5" i="7"/>
  <c r="E6" i="7"/>
  <c r="E7" i="7"/>
  <c r="E8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4" i="7"/>
  <c r="E25" i="7"/>
  <c r="E26" i="7"/>
  <c r="E27" i="7"/>
  <c r="E3" i="7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V57" i="6"/>
  <c r="W57" i="6"/>
  <c r="X57" i="6"/>
  <c r="Y57" i="6"/>
  <c r="Z57" i="6"/>
  <c r="AA57" i="6"/>
  <c r="E58" i="6"/>
  <c r="F58" i="6"/>
  <c r="G58" i="6"/>
  <c r="H58" i="6"/>
  <c r="I58" i="6"/>
  <c r="J58" i="6"/>
  <c r="K58" i="6"/>
  <c r="L58" i="6"/>
  <c r="M58" i="6"/>
  <c r="N58" i="6"/>
  <c r="O58" i="6"/>
  <c r="P58" i="6"/>
  <c r="AB58" i="6"/>
  <c r="Q58" i="6"/>
  <c r="R58" i="6"/>
  <c r="S58" i="6"/>
  <c r="T58" i="6"/>
  <c r="U58" i="6"/>
  <c r="V58" i="6"/>
  <c r="W58" i="6"/>
  <c r="X58" i="6"/>
  <c r="Y58" i="6"/>
  <c r="Z58" i="6"/>
  <c r="AA58" i="6"/>
  <c r="D58" i="6"/>
  <c r="D57" i="6"/>
  <c r="U27" i="6"/>
  <c r="T19" i="6"/>
  <c r="T15" i="6"/>
  <c r="U13" i="6"/>
  <c r="T13" i="6"/>
  <c r="U11" i="6"/>
  <c r="U7" i="6"/>
  <c r="AB7" i="6"/>
  <c r="AB57" i="6" s="1"/>
  <c r="U3" i="6"/>
  <c r="T3" i="6"/>
  <c r="T57" i="6" s="1"/>
  <c r="BD4" i="1"/>
  <c r="BE4" i="1"/>
  <c r="BD5" i="1"/>
  <c r="BE5" i="1"/>
  <c r="BD6" i="1"/>
  <c r="BE6" i="1"/>
  <c r="BD7" i="1"/>
  <c r="BE7" i="1"/>
  <c r="BD8" i="1"/>
  <c r="BE8" i="1"/>
  <c r="BD9" i="1"/>
  <c r="BE9" i="1"/>
  <c r="BD10" i="1"/>
  <c r="BE10" i="1"/>
  <c r="BD11" i="1"/>
  <c r="BE11" i="1"/>
  <c r="BD12" i="1"/>
  <c r="BE12" i="1"/>
  <c r="BD13" i="1"/>
  <c r="BE13" i="1"/>
  <c r="BD14" i="1"/>
  <c r="BE14" i="1"/>
  <c r="BD15" i="1"/>
  <c r="BE15" i="1"/>
  <c r="BE16" i="1"/>
  <c r="BD17" i="1"/>
  <c r="BE17" i="1"/>
  <c r="BD18" i="1"/>
  <c r="BE18" i="1"/>
  <c r="BD19" i="1"/>
  <c r="BE19" i="1"/>
  <c r="BE20" i="1"/>
  <c r="BE21" i="1"/>
  <c r="BD22" i="1"/>
  <c r="BE22" i="1"/>
  <c r="BD23" i="1"/>
  <c r="BE23" i="1"/>
  <c r="BD24" i="1"/>
  <c r="BE24" i="1"/>
  <c r="BD25" i="1"/>
  <c r="BE25" i="1"/>
  <c r="BD26" i="1"/>
  <c r="BE26" i="1"/>
  <c r="BD27" i="1"/>
  <c r="BE27" i="1"/>
  <c r="BE3" i="1"/>
  <c r="BD3" i="1"/>
  <c r="F3" i="9" l="1"/>
  <c r="U57" i="6"/>
  <c r="G3" i="9" l="1"/>
  <c r="F4" i="9"/>
  <c r="I3" i="9"/>
  <c r="Z21" i="1"/>
  <c r="R20" i="1"/>
  <c r="N20" i="1"/>
  <c r="F5" i="9" l="1"/>
  <c r="G4" i="9"/>
  <c r="I4" i="9"/>
  <c r="BF11" i="1"/>
  <c r="BF26" i="1"/>
  <c r="BF27" i="1"/>
  <c r="BF8" i="1"/>
  <c r="BF3" i="1"/>
  <c r="BF25" i="1"/>
  <c r="BF22" i="1"/>
  <c r="BF19" i="1"/>
  <c r="BF18" i="1"/>
  <c r="BF15" i="1"/>
  <c r="BF17" i="1"/>
  <c r="BF13" i="1"/>
  <c r="BF12" i="1"/>
  <c r="BF14" i="1"/>
  <c r="BF10" i="1"/>
  <c r="BF7" i="1"/>
  <c r="BF23" i="1"/>
  <c r="BF6" i="1"/>
  <c r="BF5" i="1"/>
  <c r="BF4" i="1"/>
  <c r="B21" i="1"/>
  <c r="B20" i="1"/>
  <c r="L21" i="1"/>
  <c r="L20" i="1"/>
  <c r="J21" i="1"/>
  <c r="C40" i="1"/>
  <c r="B40" i="1"/>
  <c r="F16" i="1"/>
  <c r="BD16" i="1" s="1"/>
  <c r="BF16" i="1" s="1"/>
  <c r="F21" i="1"/>
  <c r="BD20" i="1" l="1"/>
  <c r="BF20" i="1" s="1"/>
  <c r="F6" i="9"/>
  <c r="G5" i="9"/>
  <c r="I5" i="9"/>
  <c r="BD21" i="1"/>
  <c r="BF21" i="1" s="1"/>
  <c r="F7" i="9" l="1"/>
  <c r="G6" i="9"/>
  <c r="I6" i="9"/>
  <c r="F8" i="9" l="1"/>
  <c r="G7" i="9"/>
  <c r="I7" i="9"/>
  <c r="F9" i="9" l="1"/>
  <c r="I8" i="9"/>
  <c r="G8" i="9"/>
  <c r="F10" i="9" l="1"/>
  <c r="G9" i="9"/>
  <c r="I9" i="9"/>
  <c r="F11" i="9" l="1"/>
  <c r="G10" i="9"/>
  <c r="I10" i="9"/>
  <c r="F12" i="9" l="1"/>
  <c r="I11" i="9"/>
  <c r="G11" i="9"/>
  <c r="F13" i="9" l="1"/>
  <c r="G12" i="9"/>
  <c r="I12" i="9"/>
  <c r="F14" i="9" l="1"/>
  <c r="G13" i="9"/>
  <c r="I13" i="9"/>
  <c r="F15" i="9" l="1"/>
  <c r="G14" i="9"/>
  <c r="I14" i="9"/>
  <c r="F16" i="9" l="1"/>
  <c r="G15" i="9"/>
  <c r="I15" i="9"/>
  <c r="F17" i="9" l="1"/>
  <c r="G16" i="9"/>
  <c r="I16" i="9"/>
  <c r="F18" i="9" l="1"/>
  <c r="G17" i="9"/>
  <c r="I17" i="9"/>
  <c r="F19" i="9" l="1"/>
  <c r="G18" i="9"/>
  <c r="I18" i="9"/>
  <c r="F20" i="9" l="1"/>
  <c r="G19" i="9"/>
  <c r="I19" i="9"/>
  <c r="F21" i="9" l="1"/>
  <c r="G20" i="9"/>
  <c r="I20" i="9"/>
  <c r="F22" i="9" l="1"/>
  <c r="G21" i="9"/>
  <c r="I21" i="9"/>
  <c r="F23" i="9" l="1"/>
  <c r="G22" i="9"/>
  <c r="I22" i="9"/>
  <c r="F24" i="9" l="1"/>
  <c r="G23" i="9"/>
  <c r="I23" i="9"/>
  <c r="F25" i="9" l="1"/>
  <c r="G24" i="9"/>
  <c r="I24" i="9"/>
  <c r="G25" i="9" l="1"/>
  <c r="G26" i="9" s="1"/>
  <c r="I25" i="9"/>
  <c r="I26" i="9" s="1"/>
  <c r="H29" i="9" l="1"/>
</calcChain>
</file>

<file path=xl/sharedStrings.xml><?xml version="1.0" encoding="utf-8"?>
<sst xmlns="http://schemas.openxmlformats.org/spreadsheetml/2006/main" count="418" uniqueCount="118">
  <si>
    <t>Feature name</t>
  </si>
  <si>
    <t>Title</t>
  </si>
  <si>
    <t>Subtitle</t>
  </si>
  <si>
    <t>Author/Contributors</t>
  </si>
  <si>
    <t>Institute</t>
  </si>
  <si>
    <t>Abstraction</t>
  </si>
  <si>
    <t>Keyword</t>
  </si>
  <si>
    <t>Date</t>
  </si>
  <si>
    <t>Header/ Footer</t>
  </si>
  <si>
    <t>Footnote/Endnotes</t>
  </si>
  <si>
    <t>Bookmark</t>
  </si>
  <si>
    <t>Cross-Reference</t>
  </si>
  <si>
    <t>Page number</t>
  </si>
  <si>
    <t>Hyperlink</t>
  </si>
  <si>
    <t>Abbreviation</t>
  </si>
  <si>
    <t>Table</t>
  </si>
  <si>
    <t>Figure</t>
  </si>
  <si>
    <t>Equation</t>
  </si>
  <si>
    <t>Caption</t>
  </si>
  <si>
    <t>Citation</t>
  </si>
  <si>
    <t>Bibliography</t>
  </si>
  <si>
    <t>Styling</t>
  </si>
  <si>
    <t>Index</t>
  </si>
  <si>
    <t>Bullet list</t>
  </si>
  <si>
    <t>Numbered list</t>
  </si>
  <si>
    <t>Heading</t>
  </si>
  <si>
    <t>U</t>
  </si>
  <si>
    <t>D1</t>
  </si>
  <si>
    <t>C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</si>
  <si>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</si>
  <si>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</si>
  <si>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</si>
  <si>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</si>
  <si>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</si>
  <si>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</si>
  <si>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</si>
  <si>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</si>
  <si>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</si>
  <si>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</si>
  <si>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</si>
  <si>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</si>
  <si>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</si>
  <si>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</si>
  <si>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</si>
  <si>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</si>
  <si>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</si>
  <si>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</si>
  <si>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</si>
  <si>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D0</t>
  </si>
  <si>
    <t xml:space="preserve">Regex Citation : </t>
  </si>
  <si>
    <t>\(*\)</t>
  </si>
  <si>
    <t>all</t>
  </si>
  <si>
    <t>"-"</t>
  </si>
  <si>
    <t>\([0-9]@\)</t>
  </si>
  <si>
    <t>\([!0-9]@\)</t>
  </si>
  <si>
    <t xml:space="preserve">Abrevation </t>
  </si>
  <si>
    <t>&lt;[A-Z]{2,}&gt;</t>
  </si>
  <si>
    <t>"+"</t>
  </si>
  <si>
    <t>\([a-z]{2,}\)</t>
  </si>
  <si>
    <t>Captions</t>
  </si>
  <si>
    <t>Figure [0-9]@:</t>
  </si>
  <si>
    <t>Table [0-9]@:</t>
  </si>
  <si>
    <t>Press Alt+F9 to display field codes. In the Find What box in the Find dialog, enter ^d HYPERLINK</t>
  </si>
  <si>
    <t>OR</t>
  </si>
  <si>
    <t>ALT+F9</t>
  </si>
  <si>
    <t>^d ADDIN EN.CITE</t>
  </si>
  <si>
    <t xml:space="preserve">Find </t>
  </si>
  <si>
    <t>Cross_reference</t>
  </si>
  <si>
    <t>^d PAGEREF</t>
  </si>
  <si>
    <t>\([!\)]@[0-9]{4}\)</t>
  </si>
  <si>
    <t>\([\)]@[0-9]{4}[!\)]@\)</t>
  </si>
  <si>
    <t>%</t>
  </si>
  <si>
    <t>Keywords</t>
  </si>
  <si>
    <t>Total</t>
  </si>
  <si>
    <t>D21</t>
  </si>
  <si>
    <t>D22</t>
  </si>
  <si>
    <t>D23</t>
  </si>
  <si>
    <t>D24</t>
  </si>
  <si>
    <t>D25</t>
  </si>
  <si>
    <t>D26</t>
  </si>
  <si>
    <t>Press Alt+F9 to display field codes. In the Find What box in the Find dialog, enter</t>
  </si>
  <si>
    <t>^d HYPERLINK</t>
  </si>
  <si>
    <t>Usage</t>
  </si>
  <si>
    <t>Document Name</t>
  </si>
  <si>
    <r>
      <t>Feature name</t>
    </r>
    <r>
      <rPr>
        <b/>
        <sz val="9"/>
        <rFont val="Calibri"/>
        <family val="2"/>
      </rPr>
      <t>↑</t>
    </r>
  </si>
  <si>
    <t>Row#</t>
  </si>
  <si>
    <t>Correct Usage</t>
  </si>
  <si>
    <t>total</t>
  </si>
  <si>
    <t>W%</t>
  </si>
  <si>
    <t>Abbreviations</t>
  </si>
  <si>
    <t>Citations</t>
  </si>
  <si>
    <t>Headings</t>
  </si>
  <si>
    <t>Numbered lists</t>
  </si>
  <si>
    <t>Footnotes/Endnotes</t>
  </si>
  <si>
    <t>Hyperlinks</t>
  </si>
  <si>
    <t>Stylings</t>
  </si>
  <si>
    <t>Tables</t>
  </si>
  <si>
    <t>Equations</t>
  </si>
  <si>
    <t>Bookmarks</t>
  </si>
  <si>
    <t>Figures</t>
  </si>
  <si>
    <t>Bullet lists</t>
  </si>
  <si>
    <t>Cross-References</t>
  </si>
  <si>
    <t>Institutes</t>
  </si>
  <si>
    <t>Titles</t>
  </si>
  <si>
    <t>Bibliographies</t>
  </si>
  <si>
    <t>Authors</t>
  </si>
  <si>
    <t>Abstractions</t>
  </si>
  <si>
    <t>Page numbers</t>
  </si>
  <si>
    <t>Headers/Footers</t>
  </si>
  <si>
    <t>Subtitles</t>
  </si>
  <si>
    <t>Dates</t>
  </si>
  <si>
    <t>WC%</t>
  </si>
  <si>
    <t>U%</t>
  </si>
  <si>
    <t>C%</t>
  </si>
  <si>
    <t>WU%</t>
  </si>
  <si>
    <t>Indexes</t>
  </si>
  <si>
    <t>Bibliographys</t>
  </si>
  <si>
    <t>Indexs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</si>
</sst>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B050"/>
      <name val="Times New Roman"/>
      <family val="1"/>
    </font>
    <font>
      <b/>
      <sz val="9"/>
      <name val="Times New Roman"/>
      <family val="1"/>
    </font>
    <font>
      <b/>
      <sz val="9"/>
      <name val="Calibri"/>
      <family val="2"/>
    </font>
    <font>
      <sz val="9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theme="0" tint="-0.34998626667073579"/>
      </patternFill>
    </fill>
    <fill>
      <patternFill patternType="gray06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108C00"/>
        <bgColor indexed="64"/>
      </patternFill>
    </fill>
    <fill>
      <patternFill patternType="solid">
        <fgColor rgb="FF7FBC5C"/>
        <bgColor indexed="64"/>
      </patternFill>
    </fill>
    <fill>
      <patternFill patternType="solid">
        <fgColor rgb="FFFDCA1A"/>
        <bgColor indexed="64"/>
      </patternFill>
    </fill>
    <fill>
      <patternFill patternType="solid">
        <fgColor rgb="FFE08C23"/>
        <bgColor indexed="64"/>
      </patternFill>
    </fill>
    <fill>
      <patternFill patternType="solid">
        <fgColor rgb="FFEA3C25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0" xfId="0" applyFill="1"/>
    <xf numFmtId="0" fontId="1" fillId="4" borderId="1" xfId="0" applyFont="1" applyFill="1" applyBorder="1" applyAlignment="1">
      <alignment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2" xfId="0" applyFont="1" applyFill="1" applyBorder="1" applyAlignment="1">
      <alignment horizontal="center" vertical="center" wrapText="1"/>
    </xf>
    <xf numFmtId="0" fontId="1" fillId="6" borderId="2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/>
    </xf>
    <xf numFmtId="0" fontId="0" fillId="6" borderId="0" xfId="0" applyFill="1"/>
    <xf numFmtId="10" fontId="0" fillId="0" borderId="0" xfId="0" applyNumberFormat="1"/>
    <xf numFmtId="0" fontId="0" fillId="0" borderId="0" xfId="0" applyAlignment="1">
      <alignment horizontal="left" vertical="center"/>
    </xf>
    <xf numFmtId="0" fontId="3" fillId="3" borderId="2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6" borderId="0" xfId="0" applyFill="1" applyAlignment="1">
      <alignment horizontal="left" vertical="center"/>
    </xf>
    <xf numFmtId="0" fontId="0" fillId="6" borderId="0" xfId="0" applyFill="1" applyAlignment="1">
      <alignment horizontal="left"/>
    </xf>
    <xf numFmtId="0" fontId="6" fillId="7" borderId="4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textRotation="180" wrapText="1"/>
    </xf>
    <xf numFmtId="0" fontId="6" fillId="4" borderId="16" xfId="0" applyFont="1" applyFill="1" applyBorder="1" applyAlignment="1">
      <alignment horizontal="center" vertical="center" textRotation="180" wrapText="1"/>
    </xf>
    <xf numFmtId="0" fontId="8" fillId="4" borderId="16" xfId="0" applyFont="1" applyFill="1" applyBorder="1" applyAlignment="1">
      <alignment horizontal="center" vertical="top" textRotation="180" wrapText="1"/>
    </xf>
    <xf numFmtId="0" fontId="8" fillId="4" borderId="17" xfId="0" applyFont="1" applyFill="1" applyBorder="1" applyAlignment="1">
      <alignment horizontal="center" vertical="top" textRotation="180" wrapText="1"/>
    </xf>
    <xf numFmtId="0" fontId="8" fillId="8" borderId="6" xfId="0" applyFont="1" applyFill="1" applyBorder="1" applyAlignment="1">
      <alignment horizontal="center" vertical="center" textRotation="180" wrapText="1"/>
    </xf>
    <xf numFmtId="0" fontId="8" fillId="8" borderId="7" xfId="0" applyFont="1" applyFill="1" applyBorder="1" applyAlignment="1">
      <alignment horizontal="center" vertical="center" textRotation="180" wrapText="1"/>
    </xf>
    <xf numFmtId="0" fontId="8" fillId="4" borderId="4" xfId="0" applyFont="1" applyFill="1" applyBorder="1" applyAlignment="1">
      <alignment horizontal="center" vertical="center" textRotation="180" wrapText="1"/>
    </xf>
    <xf numFmtId="0" fontId="8" fillId="4" borderId="14" xfId="0" applyFont="1" applyFill="1" applyBorder="1" applyAlignment="1">
      <alignment horizontal="center" vertical="center" textRotation="180" wrapText="1"/>
    </xf>
    <xf numFmtId="0" fontId="8" fillId="8" borderId="4" xfId="0" applyFont="1" applyFill="1" applyBorder="1" applyAlignment="1">
      <alignment horizontal="center" vertical="center" textRotation="180" wrapText="1"/>
    </xf>
    <xf numFmtId="0" fontId="8" fillId="8" borderId="14" xfId="0" applyFont="1" applyFill="1" applyBorder="1" applyAlignment="1">
      <alignment horizontal="center" vertical="center" textRotation="180" wrapText="1"/>
    </xf>
    <xf numFmtId="0" fontId="8" fillId="4" borderId="9" xfId="0" applyFont="1" applyFill="1" applyBorder="1" applyAlignment="1">
      <alignment horizontal="center" vertical="center" textRotation="180" wrapText="1"/>
    </xf>
    <xf numFmtId="0" fontId="8" fillId="4" borderId="10" xfId="0" applyFont="1" applyFill="1" applyBorder="1" applyAlignment="1">
      <alignment horizontal="center" vertical="center" textRotation="180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left" vertic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left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lef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0" fontId="0" fillId="0" borderId="20" xfId="0" applyNumberFormat="1" applyBorder="1" applyAlignment="1">
      <alignment horizontal="right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Border="1"/>
    <xf numFmtId="10" fontId="0" fillId="0" borderId="4" xfId="0" applyNumberFormat="1" applyBorder="1" applyAlignment="1">
      <alignment horizontal="right" vertical="center"/>
    </xf>
    <xf numFmtId="0" fontId="0" fillId="0" borderId="21" xfId="0" applyFill="1" applyBorder="1" applyAlignment="1">
      <alignment horizontal="center" vertical="center"/>
    </xf>
    <xf numFmtId="10" fontId="0" fillId="0" borderId="4" xfId="0" applyNumberFormat="1" applyBorder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3" fillId="3" borderId="3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textRotation="180" wrapText="1"/>
    </xf>
    <xf numFmtId="0" fontId="6" fillId="2" borderId="8" xfId="0" applyFont="1" applyFill="1" applyBorder="1" applyAlignment="1">
      <alignment horizontal="center" vertical="center" textRotation="180" wrapText="1"/>
    </xf>
    <xf numFmtId="0" fontId="6" fillId="2" borderId="11" xfId="0" applyFont="1" applyFill="1" applyBorder="1" applyAlignment="1">
      <alignment horizontal="center" vertical="center" textRotation="180" wrapText="1"/>
    </xf>
    <xf numFmtId="0" fontId="6" fillId="2" borderId="12" xfId="0" applyFont="1" applyFill="1" applyBorder="1" applyAlignment="1">
      <alignment horizontal="center" vertical="center" textRotation="180" wrapText="1"/>
    </xf>
    <xf numFmtId="0" fontId="6" fillId="2" borderId="5" xfId="0" applyFont="1" applyFill="1" applyBorder="1" applyAlignment="1">
      <alignment horizontal="center" vertical="center" textRotation="180"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A3C25"/>
      <color rgb="FFE00000"/>
      <color rgb="FFE08C23"/>
      <color rgb="FFFDCA1A"/>
      <color rgb="FF7FBC5C"/>
      <color rgb="FF108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3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4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5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6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7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8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9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13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14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5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6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7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8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9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20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21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22"/>
            <c:invertIfNegative val="0"/>
            <c:bubble3D val="0"/>
            <c:spPr>
              <a:solidFill>
                <a:srgbClr val="E08C23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Sheet8!$A$2:$A$26</c:f>
              <c:strCache>
                <c:ptCount val="25"/>
                <c:pt idx="0">
                  <c:v>Abbreviations</c:v>
                </c:pt>
                <c:pt idx="1">
                  <c:v>Citations</c:v>
                </c:pt>
                <c:pt idx="2">
                  <c:v>Headings</c:v>
                </c:pt>
                <c:pt idx="3">
                  <c:v>Numbered lists</c:v>
                </c:pt>
                <c:pt idx="4">
                  <c:v>Footnotes/Endnotes</c:v>
                </c:pt>
                <c:pt idx="5">
                  <c:v>Captions</c:v>
                </c:pt>
                <c:pt idx="6">
                  <c:v>Hyperlinks</c:v>
                </c:pt>
                <c:pt idx="7">
                  <c:v>Stylings</c:v>
                </c:pt>
                <c:pt idx="8">
                  <c:v>Tables</c:v>
                </c:pt>
                <c:pt idx="9">
                  <c:v>Equations</c:v>
                </c:pt>
                <c:pt idx="10">
                  <c:v>Bookmarks</c:v>
                </c:pt>
                <c:pt idx="11">
                  <c:v>Figures</c:v>
                </c:pt>
                <c:pt idx="12">
                  <c:v>Bullet lists</c:v>
                </c:pt>
                <c:pt idx="13">
                  <c:v>Cross-References</c:v>
                </c:pt>
                <c:pt idx="14">
                  <c:v>Institutes</c:v>
                </c:pt>
                <c:pt idx="15">
                  <c:v>Titles</c:v>
                </c:pt>
                <c:pt idx="16">
                  <c:v>Bibliographies</c:v>
                </c:pt>
                <c:pt idx="17">
                  <c:v>Authors</c:v>
                </c:pt>
                <c:pt idx="18">
                  <c:v>Abstractions</c:v>
                </c:pt>
                <c:pt idx="19">
                  <c:v>Page numbers</c:v>
                </c:pt>
                <c:pt idx="20">
                  <c:v>Headers/Footers</c:v>
                </c:pt>
                <c:pt idx="21">
                  <c:v>Keywords</c:v>
                </c:pt>
                <c:pt idx="22">
                  <c:v>Subtitles</c:v>
                </c:pt>
                <c:pt idx="23">
                  <c:v>Dates</c:v>
                </c:pt>
                <c:pt idx="24">
                  <c:v>Indexes</c:v>
                </c:pt>
              </c:strCache>
            </c:strRef>
          </c:cat>
          <c:val>
            <c:numRef>
              <c:f>Sheet8!$B$2:$B$26</c:f>
              <c:numCache>
                <c:formatCode>General</c:formatCode>
                <c:ptCount val="25"/>
                <c:pt idx="0">
                  <c:v>3026</c:v>
                </c:pt>
                <c:pt idx="1">
                  <c:v>1232</c:v>
                </c:pt>
                <c:pt idx="2">
                  <c:v>326</c:v>
                </c:pt>
                <c:pt idx="3">
                  <c:v>255</c:v>
                </c:pt>
                <c:pt idx="4">
                  <c:v>211</c:v>
                </c:pt>
                <c:pt idx="5">
                  <c:v>192</c:v>
                </c:pt>
                <c:pt idx="6">
                  <c:v>156</c:v>
                </c:pt>
                <c:pt idx="7">
                  <c:v>152</c:v>
                </c:pt>
                <c:pt idx="8">
                  <c:v>86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42</c:v>
                </c:pt>
                <c:pt idx="13">
                  <c:v>30</c:v>
                </c:pt>
                <c:pt idx="14">
                  <c:v>28</c:v>
                </c:pt>
                <c:pt idx="15">
                  <c:v>27</c:v>
                </c:pt>
                <c:pt idx="16">
                  <c:v>27</c:v>
                </c:pt>
                <c:pt idx="17">
                  <c:v>25</c:v>
                </c:pt>
                <c:pt idx="18">
                  <c:v>25</c:v>
                </c:pt>
                <c:pt idx="19">
                  <c:v>23</c:v>
                </c:pt>
                <c:pt idx="20">
                  <c:v>14</c:v>
                </c:pt>
                <c:pt idx="21">
                  <c:v>13</c:v>
                </c:pt>
                <c:pt idx="22">
                  <c:v>12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-1838574512"/>
        <c:axId val="-1838584304"/>
      </c:barChart>
      <c:catAx>
        <c:axId val="-18385745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 rot="-2400000"/>
          <a:lstStyle/>
          <a:p>
            <a:pPr>
              <a:defRPr/>
            </a:pPr>
            <a:endParaRPr lang="en-US"/>
          </a:p>
        </c:txPr>
        <c:crossAx val="-1838584304"/>
        <c:crosses val="autoZero"/>
        <c:auto val="1"/>
        <c:lblAlgn val="ctr"/>
        <c:lblOffset val="100"/>
        <c:noMultiLvlLbl val="0"/>
      </c:catAx>
      <c:valAx>
        <c:axId val="-183858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1838574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3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4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5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6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7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8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9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0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1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2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3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4"/>
            <c:invertIfNegative val="0"/>
            <c:bubble3D val="0"/>
            <c:spPr>
              <a:solidFill>
                <a:srgbClr val="EA3C25"/>
              </a:solidFill>
            </c:spPr>
          </c:dPt>
          <c:dPt>
            <c:idx val="15"/>
            <c:invertIfNegative val="0"/>
            <c:bubble3D val="0"/>
            <c:spPr>
              <a:solidFill>
                <a:srgbClr val="EA3C25"/>
              </a:solidFill>
            </c:spPr>
          </c:dPt>
          <c:dPt>
            <c:idx val="16"/>
            <c:invertIfNegative val="0"/>
            <c:bubble3D val="0"/>
            <c:spPr>
              <a:solidFill>
                <a:srgbClr val="EA3C25"/>
              </a:solidFill>
            </c:spPr>
          </c:dPt>
          <c:dPt>
            <c:idx val="17"/>
            <c:invertIfNegative val="0"/>
            <c:bubble3D val="0"/>
            <c:spPr>
              <a:solidFill>
                <a:srgbClr val="EA3C25"/>
              </a:solidFill>
            </c:spPr>
          </c:dPt>
          <c:dPt>
            <c:idx val="18"/>
            <c:invertIfNegative val="0"/>
            <c:bubble3D val="0"/>
            <c:spPr>
              <a:solidFill>
                <a:srgbClr val="EA3C25"/>
              </a:solidFill>
            </c:spPr>
          </c:dPt>
          <c:dPt>
            <c:idx val="19"/>
            <c:invertIfNegative val="0"/>
            <c:bubble3D val="0"/>
            <c:spPr>
              <a:solidFill>
                <a:srgbClr val="EA3C25"/>
              </a:solidFill>
            </c:spPr>
          </c:dPt>
          <c:dPt>
            <c:idx val="20"/>
            <c:invertIfNegative val="0"/>
            <c:bubble3D val="0"/>
            <c:spPr>
              <a:solidFill>
                <a:srgbClr val="EA3C25"/>
              </a:solidFill>
            </c:spPr>
          </c:dPt>
          <c:dPt>
            <c:idx val="21"/>
            <c:invertIfNegative val="0"/>
            <c:bubble3D val="0"/>
            <c:spPr>
              <a:solidFill>
                <a:srgbClr val="EA3C25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Sheet10!$A$2:$A$25</c:f>
              <c:strCache>
                <c:ptCount val="24"/>
                <c:pt idx="0">
                  <c:v>Citations</c:v>
                </c:pt>
                <c:pt idx="1">
                  <c:v>Footnotes/Endnotes</c:v>
                </c:pt>
                <c:pt idx="2">
                  <c:v>Numbered lists</c:v>
                </c:pt>
                <c:pt idx="3">
                  <c:v>Headings</c:v>
                </c:pt>
                <c:pt idx="4">
                  <c:v>Stylings</c:v>
                </c:pt>
                <c:pt idx="5">
                  <c:v>Tables</c:v>
                </c:pt>
                <c:pt idx="6">
                  <c:v>Hyperlinks</c:v>
                </c:pt>
                <c:pt idx="7">
                  <c:v>Bookmarks</c:v>
                </c:pt>
                <c:pt idx="8">
                  <c:v>Figures</c:v>
                </c:pt>
                <c:pt idx="9">
                  <c:v>Captions</c:v>
                </c:pt>
                <c:pt idx="10">
                  <c:v>Equations</c:v>
                </c:pt>
                <c:pt idx="11">
                  <c:v>Bullet lists</c:v>
                </c:pt>
                <c:pt idx="12">
                  <c:v>Cross-References</c:v>
                </c:pt>
                <c:pt idx="13">
                  <c:v>Page numbers</c:v>
                </c:pt>
                <c:pt idx="14">
                  <c:v>Headers/Footers</c:v>
                </c:pt>
                <c:pt idx="15">
                  <c:v>Bibliographies</c:v>
                </c:pt>
                <c:pt idx="16">
                  <c:v>Titles</c:v>
                </c:pt>
                <c:pt idx="17">
                  <c:v>Authors</c:v>
                </c:pt>
                <c:pt idx="18">
                  <c:v>Institutes</c:v>
                </c:pt>
                <c:pt idx="19">
                  <c:v>Abstractions</c:v>
                </c:pt>
                <c:pt idx="20">
                  <c:v>Keywords</c:v>
                </c:pt>
                <c:pt idx="21">
                  <c:v>Subtitles</c:v>
                </c:pt>
                <c:pt idx="22">
                  <c:v>Dates</c:v>
                </c:pt>
                <c:pt idx="23">
                  <c:v>Indexes</c:v>
                </c:pt>
              </c:strCache>
            </c:strRef>
          </c:cat>
          <c:val>
            <c:numRef>
              <c:f>Sheet10!$B$2:$B$25</c:f>
              <c:numCache>
                <c:formatCode>0.00%</c:formatCode>
                <c:ptCount val="24"/>
                <c:pt idx="0">
                  <c:v>7.3210236475542603E-2</c:v>
                </c:pt>
                <c:pt idx="1">
                  <c:v>6.7379332685455123E-2</c:v>
                </c:pt>
                <c:pt idx="2">
                  <c:v>5.4421768707482991E-2</c:v>
                </c:pt>
                <c:pt idx="3">
                  <c:v>4.9238743116294136E-2</c:v>
                </c:pt>
                <c:pt idx="4">
                  <c:v>4.3731778425655975E-2</c:v>
                </c:pt>
                <c:pt idx="5">
                  <c:v>2.6886945254292194E-2</c:v>
                </c:pt>
                <c:pt idx="6">
                  <c:v>2.5267249757045675E-2</c:v>
                </c:pt>
                <c:pt idx="7">
                  <c:v>2.2675736961451247E-2</c:v>
                </c:pt>
                <c:pt idx="8">
                  <c:v>2.0084224165856819E-2</c:v>
                </c:pt>
                <c:pt idx="9">
                  <c:v>1.4253320375769355E-2</c:v>
                </c:pt>
                <c:pt idx="10">
                  <c:v>1.360544217687075E-2</c:v>
                </c:pt>
                <c:pt idx="11">
                  <c:v>1.3605442176870748E-2</c:v>
                </c:pt>
                <c:pt idx="12">
                  <c:v>9.7181729834791061E-3</c:v>
                </c:pt>
                <c:pt idx="13">
                  <c:v>7.1266601878846774E-3</c:v>
                </c:pt>
                <c:pt idx="14">
                  <c:v>4.5351473922902496E-3</c:v>
                </c:pt>
                <c:pt idx="15">
                  <c:v>3.2393909944930352E-3</c:v>
                </c:pt>
                <c:pt idx="16">
                  <c:v>2.5915127955944283E-3</c:v>
                </c:pt>
                <c:pt idx="17">
                  <c:v>1.6196954972465178E-3</c:v>
                </c:pt>
                <c:pt idx="18">
                  <c:v>1.6196954972465178E-3</c:v>
                </c:pt>
                <c:pt idx="19">
                  <c:v>1.6196954972465178E-3</c:v>
                </c:pt>
                <c:pt idx="20">
                  <c:v>3.2393909944930359E-4</c:v>
                </c:pt>
                <c:pt idx="21">
                  <c:v>3.2393909944930348E-4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38588112"/>
        <c:axId val="-1838579408"/>
      </c:barChart>
      <c:catAx>
        <c:axId val="-1838588112"/>
        <c:scaling>
          <c:orientation val="minMax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crossAx val="-1838579408"/>
        <c:crosses val="autoZero"/>
        <c:auto val="1"/>
        <c:lblAlgn val="ctr"/>
        <c:lblOffset val="100"/>
        <c:noMultiLvlLbl val="0"/>
      </c:catAx>
      <c:valAx>
        <c:axId val="-1838579408"/>
        <c:scaling>
          <c:orientation val="minMax"/>
        </c:scaling>
        <c:delete val="0"/>
        <c:axPos val="l"/>
        <c:numFmt formatCode="0.00%" sourceLinked="1"/>
        <c:majorTickMark val="out"/>
        <c:minorTickMark val="none"/>
        <c:tickLblPos val="nextTo"/>
        <c:crossAx val="-1838588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1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4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5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6"/>
            <c:invertIfNegative val="0"/>
            <c:bubble3D val="0"/>
            <c:spPr>
              <a:solidFill>
                <a:srgbClr val="108C00"/>
              </a:solidFill>
            </c:spPr>
          </c:dPt>
          <c:dPt>
            <c:idx val="7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8"/>
            <c:invertIfNegative val="0"/>
            <c:bubble3D val="0"/>
            <c:spPr>
              <a:solidFill>
                <a:srgbClr val="7FBC5C"/>
              </a:solidFill>
            </c:spPr>
          </c:dPt>
          <c:dPt>
            <c:idx val="9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10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11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12"/>
            <c:invertIfNegative val="0"/>
            <c:bubble3D val="0"/>
            <c:spPr>
              <a:solidFill>
                <a:srgbClr val="FDCA1A"/>
              </a:solidFill>
            </c:spPr>
          </c:dPt>
          <c:dPt>
            <c:idx val="13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4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5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6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7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8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19"/>
            <c:invertIfNegative val="0"/>
            <c:bubble3D val="0"/>
            <c:spPr>
              <a:solidFill>
                <a:srgbClr val="E08C23"/>
              </a:solidFill>
            </c:spPr>
          </c:dPt>
          <c:dPt>
            <c:idx val="20"/>
            <c:invertIfNegative val="0"/>
            <c:bubble3D val="0"/>
            <c:spPr>
              <a:solidFill>
                <a:srgbClr val="EA3C25"/>
              </a:solidFill>
            </c:spPr>
          </c:dPt>
          <c:dPt>
            <c:idx val="21"/>
            <c:invertIfNegative val="0"/>
            <c:bubble3D val="0"/>
            <c:spPr>
              <a:solidFill>
                <a:srgbClr val="EA3C25"/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-5400000" vert="horz"/>
              <a:lstStyle/>
              <a:p>
                <a:pPr>
                  <a:defRPr/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Sheet11!$B$2:$B$25</c:f>
              <c:strCache>
                <c:ptCount val="24"/>
                <c:pt idx="0">
                  <c:v>Bookmarks</c:v>
                </c:pt>
                <c:pt idx="1">
                  <c:v>Bullet lists</c:v>
                </c:pt>
                <c:pt idx="2">
                  <c:v>Cross-References</c:v>
                </c:pt>
                <c:pt idx="3">
                  <c:v>Headers/Footers</c:v>
                </c:pt>
                <c:pt idx="4">
                  <c:v>Footnotes/Endnotes</c:v>
                </c:pt>
                <c:pt idx="5">
                  <c:v>Tables</c:v>
                </c:pt>
                <c:pt idx="6">
                  <c:v>Page numbers</c:v>
                </c:pt>
                <c:pt idx="7">
                  <c:v>Stylings</c:v>
                </c:pt>
                <c:pt idx="8">
                  <c:v>Figures</c:v>
                </c:pt>
                <c:pt idx="9">
                  <c:v>Numbered lists</c:v>
                </c:pt>
                <c:pt idx="10">
                  <c:v>Equations</c:v>
                </c:pt>
                <c:pt idx="11">
                  <c:v>Hyperlinks</c:v>
                </c:pt>
                <c:pt idx="12">
                  <c:v>Headings</c:v>
                </c:pt>
                <c:pt idx="13">
                  <c:v>Bibliographys</c:v>
                </c:pt>
                <c:pt idx="14">
                  <c:v>Titles</c:v>
                </c:pt>
                <c:pt idx="15">
                  <c:v>Captions</c:v>
                </c:pt>
                <c:pt idx="16">
                  <c:v>Authors</c:v>
                </c:pt>
                <c:pt idx="17">
                  <c:v>Abstractions</c:v>
                </c:pt>
                <c:pt idx="18">
                  <c:v>Citations</c:v>
                </c:pt>
                <c:pt idx="19">
                  <c:v>Institutes</c:v>
                </c:pt>
                <c:pt idx="20">
                  <c:v>Subtitles</c:v>
                </c:pt>
                <c:pt idx="21">
                  <c:v>Keywords</c:v>
                </c:pt>
                <c:pt idx="22">
                  <c:v>Dates</c:v>
                </c:pt>
                <c:pt idx="23">
                  <c:v>Indexs</c:v>
                </c:pt>
              </c:strCache>
            </c:strRef>
          </c:cat>
          <c:val>
            <c:numRef>
              <c:f>Sheet11!$C$2:$C$25</c:f>
              <c:numCache>
                <c:formatCode>0.00%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0.98578199052132698</c:v>
                </c:pt>
                <c:pt idx="5">
                  <c:v>0.96511627906976749</c:v>
                </c:pt>
                <c:pt idx="6">
                  <c:v>0.95652173913043481</c:v>
                </c:pt>
                <c:pt idx="7">
                  <c:v>0.88815789473684215</c:v>
                </c:pt>
                <c:pt idx="8">
                  <c:v>0.88571428571428568</c:v>
                </c:pt>
                <c:pt idx="9">
                  <c:v>0.6588235294117647</c:v>
                </c:pt>
                <c:pt idx="10">
                  <c:v>0.59154929577464788</c:v>
                </c:pt>
                <c:pt idx="11">
                  <c:v>0.5</c:v>
                </c:pt>
                <c:pt idx="12">
                  <c:v>0.46625766871165641</c:v>
                </c:pt>
                <c:pt idx="13">
                  <c:v>0.37037037037037035</c:v>
                </c:pt>
                <c:pt idx="14">
                  <c:v>0.29629629629629628</c:v>
                </c:pt>
                <c:pt idx="15">
                  <c:v>0.22916666666666666</c:v>
                </c:pt>
                <c:pt idx="16">
                  <c:v>0.2</c:v>
                </c:pt>
                <c:pt idx="17">
                  <c:v>0.2</c:v>
                </c:pt>
                <c:pt idx="18">
                  <c:v>0.18344155844155843</c:v>
                </c:pt>
                <c:pt idx="19">
                  <c:v>0.17857142857142858</c:v>
                </c:pt>
                <c:pt idx="20">
                  <c:v>8.3333333333333329E-2</c:v>
                </c:pt>
                <c:pt idx="21">
                  <c:v>7.6923076923076927E-2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1838587568"/>
        <c:axId val="-1838573424"/>
      </c:barChart>
      <c:catAx>
        <c:axId val="-1838587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1838573424"/>
        <c:crosses val="autoZero"/>
        <c:auto val="1"/>
        <c:lblAlgn val="ctr"/>
        <c:lblOffset val="100"/>
        <c:noMultiLvlLbl val="0"/>
      </c:catAx>
      <c:valAx>
        <c:axId val="-1838573424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-1838587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342901</xdr:colOff>
      <xdr:row>6</xdr:row>
      <xdr:rowOff>28575</xdr:rowOff>
    </xdr:from>
    <xdr:to>
      <xdr:col>16</xdr:col>
      <xdr:colOff>581025</xdr:colOff>
      <xdr:row>25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304798</xdr:colOff>
      <xdr:row>1</xdr:row>
      <xdr:rowOff>1</xdr:rowOff>
    </xdr:from>
    <xdr:to>
      <xdr:col>17</xdr:col>
      <xdr:colOff>152399</xdr:colOff>
      <xdr:row>25</xdr:row>
      <xdr:rowOff>133351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323849</xdr:colOff>
      <xdr:row>6</xdr:row>
      <xdr:rowOff>38099</xdr:rowOff>
    </xdr:from>
    <xdr:to>
      <xdr:col>17</xdr:col>
      <xdr:colOff>485775</xdr:colOff>
      <xdr:row>28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O43"/>
  <sheetViews>
    <sheetView tabSelected="1" topLeftCell="A25" workbookViewId="0">
      <selection activeCell="B38" sqref="B38"/>
    </sheetView>
  </sheetViews>
  <sheetFormatPr defaultRowHeight="15" x14ac:dyDescent="0.25"/>
  <cols>
    <col min="1" max="1" width="27.42578125" customWidth="1"/>
    <col min="2" max="2" width="7.28515625" customWidth="1"/>
    <col min="3" max="3" width="8.140625" customWidth="1"/>
    <col min="4" max="5" width="9.42578125" customWidth="1"/>
    <col min="6" max="6" width="12.140625" customWidth="1"/>
    <col min="7" max="55" width="9.42578125" customWidth="1"/>
    <col min="56" max="57" width="9.42578125" style="17" customWidth="1"/>
    <col min="58" max="67" width="9.42578125" customWidth="1"/>
  </cols>
  <sheetData>
    <row r="1" spans="1:67" s="7" customFormat="1" ht="19.5" customHeight="1" thickBot="1" x14ac:dyDescent="0.3">
      <c r="A1" s="5"/>
      <c r="B1" s="62" t="s">
        <v>48</v>
      </c>
      <c r="C1" s="63"/>
      <c r="D1" s="62" t="s">
        <v>27</v>
      </c>
      <c r="E1" s="63"/>
      <c r="F1" s="62" t="s">
        <v>29</v>
      </c>
      <c r="G1" s="63"/>
      <c r="H1" s="62" t="s">
        <v>30</v>
      </c>
      <c r="I1" s="63"/>
      <c r="J1" s="62" t="s">
        <v>31</v>
      </c>
      <c r="K1" s="63"/>
      <c r="L1" s="64" t="s">
        <v>32</v>
      </c>
      <c r="M1" s="65"/>
      <c r="N1" s="62" t="s">
        <v>33</v>
      </c>
      <c r="O1" s="63"/>
      <c r="P1" s="62" t="s">
        <v>34</v>
      </c>
      <c r="Q1" s="63"/>
      <c r="R1" s="62" t="s">
        <v>35</v>
      </c>
      <c r="S1" s="63"/>
      <c r="T1" s="62" t="s">
        <v>36</v>
      </c>
      <c r="U1" s="63"/>
      <c r="V1" s="66" t="s">
        <v>37</v>
      </c>
      <c r="W1" s="67"/>
      <c r="X1" s="62" t="s">
        <v>38</v>
      </c>
      <c r="Y1" s="63"/>
      <c r="Z1" s="62" t="s">
        <v>39</v>
      </c>
      <c r="AA1" s="63"/>
      <c r="AB1" s="62" t="s">
        <v>40</v>
      </c>
      <c r="AC1" s="63"/>
      <c r="AD1" s="62" t="s">
        <v>41</v>
      </c>
      <c r="AE1" s="63"/>
      <c r="AF1" s="62" t="s">
        <v>42</v>
      </c>
      <c r="AG1" s="63"/>
      <c r="AH1" s="62" t="s">
        <v>43</v>
      </c>
      <c r="AI1" s="63"/>
      <c r="AJ1" s="62" t="s">
        <v>44</v>
      </c>
      <c r="AK1" s="63"/>
      <c r="AL1" s="62" t="s">
        <v>45</v>
      </c>
      <c r="AM1" s="63"/>
      <c r="AN1" s="62" t="s">
        <v>46</v>
      </c>
      <c r="AO1" s="63"/>
      <c r="AP1" s="62" t="s">
        <v>47</v>
      </c>
      <c r="AQ1" s="63"/>
      <c r="AR1" s="62" t="s">
        <v>74</v>
      </c>
      <c r="AS1" s="63"/>
      <c r="AT1" s="62" t="s">
        <v>75</v>
      </c>
      <c r="AU1" s="63"/>
      <c r="AV1" s="62" t="s">
        <v>76</v>
      </c>
      <c r="AW1" s="63"/>
      <c r="AX1" s="62" t="s">
        <v>77</v>
      </c>
      <c r="AY1" s="63"/>
      <c r="AZ1" s="62" t="s">
        <v>78</v>
      </c>
      <c r="BA1" s="63"/>
      <c r="BB1" s="62" t="s">
        <v>79</v>
      </c>
      <c r="BC1" s="63"/>
      <c r="BD1" s="68" t="s">
        <v>73</v>
      </c>
      <c r="BE1" s="69"/>
      <c r="BF1" s="6"/>
      <c r="BG1" s="6"/>
      <c r="BH1" s="6"/>
      <c r="BI1" s="6"/>
      <c r="BJ1" s="6"/>
      <c r="BK1" s="6"/>
      <c r="BL1" s="6"/>
      <c r="BM1" s="6"/>
      <c r="BN1" s="6"/>
      <c r="BO1" s="6"/>
    </row>
    <row r="2" spans="1:67" s="7" customFormat="1" ht="19.5" customHeight="1" thickBot="1" x14ac:dyDescent="0.3">
      <c r="A2" s="5" t="s">
        <v>0</v>
      </c>
      <c r="B2" s="6" t="s">
        <v>26</v>
      </c>
      <c r="C2" s="6" t="s">
        <v>28</v>
      </c>
      <c r="D2" s="6" t="s">
        <v>26</v>
      </c>
      <c r="E2" s="6" t="s">
        <v>28</v>
      </c>
      <c r="F2" s="6" t="s">
        <v>26</v>
      </c>
      <c r="G2" s="6" t="s">
        <v>28</v>
      </c>
      <c r="H2" s="6" t="s">
        <v>26</v>
      </c>
      <c r="I2" s="6" t="s">
        <v>28</v>
      </c>
      <c r="J2" s="6" t="s">
        <v>26</v>
      </c>
      <c r="K2" s="6" t="s">
        <v>28</v>
      </c>
      <c r="L2" s="6" t="s">
        <v>26</v>
      </c>
      <c r="M2" s="6" t="s">
        <v>28</v>
      </c>
      <c r="N2" s="6" t="s">
        <v>26</v>
      </c>
      <c r="O2" s="6" t="s">
        <v>28</v>
      </c>
      <c r="P2" s="6" t="s">
        <v>26</v>
      </c>
      <c r="Q2" s="6" t="s">
        <v>28</v>
      </c>
      <c r="R2" s="6" t="s">
        <v>26</v>
      </c>
      <c r="S2" s="6" t="s">
        <v>28</v>
      </c>
      <c r="T2" s="6" t="s">
        <v>26</v>
      </c>
      <c r="U2" s="6" t="s">
        <v>28</v>
      </c>
      <c r="V2" s="6" t="s">
        <v>26</v>
      </c>
      <c r="W2" s="6" t="s">
        <v>28</v>
      </c>
      <c r="X2" s="6" t="s">
        <v>26</v>
      </c>
      <c r="Y2" s="6" t="s">
        <v>28</v>
      </c>
      <c r="Z2" s="6" t="s">
        <v>26</v>
      </c>
      <c r="AA2" s="6" t="s">
        <v>28</v>
      </c>
      <c r="AB2" s="6" t="s">
        <v>26</v>
      </c>
      <c r="AC2" s="6" t="s">
        <v>28</v>
      </c>
      <c r="AD2" s="6" t="s">
        <v>26</v>
      </c>
      <c r="AE2" s="6" t="s">
        <v>28</v>
      </c>
      <c r="AF2" s="6" t="s">
        <v>26</v>
      </c>
      <c r="AG2" s="6" t="s">
        <v>28</v>
      </c>
      <c r="AH2" s="6" t="s">
        <v>26</v>
      </c>
      <c r="AI2" s="6" t="s">
        <v>28</v>
      </c>
      <c r="AJ2" s="6" t="s">
        <v>26</v>
      </c>
      <c r="AK2" s="6" t="s">
        <v>28</v>
      </c>
      <c r="AL2" s="6" t="s">
        <v>26</v>
      </c>
      <c r="AM2" s="6" t="s">
        <v>28</v>
      </c>
      <c r="AN2" s="6" t="s">
        <v>26</v>
      </c>
      <c r="AO2" s="6" t="s">
        <v>28</v>
      </c>
      <c r="AP2" s="6" t="s">
        <v>26</v>
      </c>
      <c r="AQ2" s="6" t="s">
        <v>28</v>
      </c>
      <c r="AR2" s="20" t="s">
        <v>26</v>
      </c>
      <c r="AS2" s="20" t="s">
        <v>28</v>
      </c>
      <c r="AT2" s="20" t="s">
        <v>26</v>
      </c>
      <c r="AU2" s="20" t="s">
        <v>28</v>
      </c>
      <c r="AV2" s="20" t="s">
        <v>26</v>
      </c>
      <c r="AW2" s="20" t="s">
        <v>28</v>
      </c>
      <c r="AX2" s="20" t="s">
        <v>26</v>
      </c>
      <c r="AY2" s="20" t="s">
        <v>28</v>
      </c>
      <c r="AZ2" s="20" t="s">
        <v>26</v>
      </c>
      <c r="BA2" s="20" t="s">
        <v>28</v>
      </c>
      <c r="BB2" s="20" t="s">
        <v>26</v>
      </c>
      <c r="BC2" s="20" t="s">
        <v>28</v>
      </c>
      <c r="BD2" s="14" t="s">
        <v>26</v>
      </c>
      <c r="BE2" s="14" t="s">
        <v>28</v>
      </c>
      <c r="BF2" s="6" t="s">
        <v>71</v>
      </c>
      <c r="BG2" s="6"/>
      <c r="BH2" s="6"/>
      <c r="BI2" s="6"/>
      <c r="BJ2" s="6"/>
      <c r="BK2" s="6"/>
      <c r="BL2" s="6"/>
      <c r="BM2" s="6"/>
      <c r="BN2" s="6"/>
      <c r="BO2" s="6"/>
    </row>
    <row r="3" spans="1:67" ht="20.100000000000001" customHeight="1" thickBot="1" x14ac:dyDescent="0.3">
      <c r="A3" s="1" t="s">
        <v>1</v>
      </c>
      <c r="B3" s="2">
        <v>1</v>
      </c>
      <c r="C3" s="2">
        <v>0</v>
      </c>
      <c r="D3" s="2">
        <v>1</v>
      </c>
      <c r="E3" s="2">
        <v>0</v>
      </c>
      <c r="F3" s="2">
        <v>1</v>
      </c>
      <c r="G3" s="2">
        <v>0</v>
      </c>
      <c r="H3" s="2">
        <v>1</v>
      </c>
      <c r="I3" s="2">
        <v>0</v>
      </c>
      <c r="J3" s="2">
        <v>1</v>
      </c>
      <c r="K3" s="2">
        <v>0</v>
      </c>
      <c r="L3" s="2">
        <v>1</v>
      </c>
      <c r="M3" s="2">
        <v>0</v>
      </c>
      <c r="N3" s="2">
        <v>1</v>
      </c>
      <c r="O3" s="2">
        <v>0</v>
      </c>
      <c r="P3" s="2">
        <v>1</v>
      </c>
      <c r="Q3" s="2">
        <v>0</v>
      </c>
      <c r="R3" s="2">
        <v>1</v>
      </c>
      <c r="S3" s="2">
        <v>0</v>
      </c>
      <c r="T3" s="2">
        <v>1</v>
      </c>
      <c r="U3" s="2">
        <v>0</v>
      </c>
      <c r="V3" s="2">
        <v>1</v>
      </c>
      <c r="W3" s="2">
        <v>1</v>
      </c>
      <c r="X3" s="2">
        <v>1</v>
      </c>
      <c r="Y3" s="2">
        <v>1</v>
      </c>
      <c r="Z3" s="2">
        <v>1</v>
      </c>
      <c r="AA3" s="2">
        <v>0</v>
      </c>
      <c r="AB3" s="2">
        <v>1</v>
      </c>
      <c r="AC3" s="2">
        <v>0</v>
      </c>
      <c r="AD3" s="2">
        <v>1</v>
      </c>
      <c r="AE3" s="2">
        <v>0</v>
      </c>
      <c r="AF3" s="2">
        <v>1</v>
      </c>
      <c r="AG3" s="2">
        <v>0</v>
      </c>
      <c r="AH3" s="2">
        <v>1</v>
      </c>
      <c r="AI3" s="2">
        <v>0</v>
      </c>
      <c r="AJ3" s="2">
        <v>1</v>
      </c>
      <c r="AK3" s="2">
        <v>0</v>
      </c>
      <c r="AL3" s="2">
        <v>1</v>
      </c>
      <c r="AM3" s="2">
        <v>0</v>
      </c>
      <c r="AN3" s="2">
        <v>1</v>
      </c>
      <c r="AO3" s="2">
        <v>0</v>
      </c>
      <c r="AP3" s="2">
        <v>1</v>
      </c>
      <c r="AQ3" s="2">
        <v>1</v>
      </c>
      <c r="AR3" s="2">
        <v>1</v>
      </c>
      <c r="AS3" s="2">
        <v>1</v>
      </c>
      <c r="AT3" s="2">
        <v>1</v>
      </c>
      <c r="AU3" s="2">
        <v>1</v>
      </c>
      <c r="AV3" s="2">
        <v>1</v>
      </c>
      <c r="AW3" s="2">
        <v>1</v>
      </c>
      <c r="AX3" s="2">
        <v>1</v>
      </c>
      <c r="AY3" s="2">
        <v>0</v>
      </c>
      <c r="AZ3" s="2">
        <v>1</v>
      </c>
      <c r="BA3" s="2">
        <v>1</v>
      </c>
      <c r="BB3" s="2">
        <v>1</v>
      </c>
      <c r="BC3" s="2">
        <v>1</v>
      </c>
      <c r="BD3" s="15">
        <f>B3+D3+F3+H3+J3+L3+N3+P3+R3+T3+V3+X3+Z3+AB3+AD3+AF3+AH3+AJ3+AL3+AN3+AP3+AR3+AT3+AV3+AX3+AZ3+BB3</f>
        <v>27</v>
      </c>
      <c r="BE3" s="15">
        <f>AQ3+AO3+AM3+AK3+AI3+AG3+AE3+AC3+AA3+Y3+W3+U3+S3+Q3+O3+M3+K3+I3+G3+E3+C3+AS3+AU3+AW3+AY3+BA3+BC3</f>
        <v>8</v>
      </c>
      <c r="BF3" s="2">
        <f>(BE3/BD3)*100</f>
        <v>29.629629629629626</v>
      </c>
      <c r="BG3" s="2"/>
      <c r="BH3" s="2"/>
      <c r="BI3" s="2"/>
      <c r="BJ3" s="2"/>
      <c r="BK3" s="2"/>
      <c r="BL3" s="2"/>
      <c r="BM3" s="2"/>
      <c r="BN3" s="2"/>
      <c r="BO3" s="2"/>
    </row>
    <row r="4" spans="1:67" s="10" customFormat="1" ht="20.100000000000001" customHeight="1" thickBot="1" x14ac:dyDescent="0.3">
      <c r="A4" s="8" t="s">
        <v>2</v>
      </c>
      <c r="B4" s="9">
        <v>1</v>
      </c>
      <c r="C4" s="9">
        <v>0</v>
      </c>
      <c r="D4" s="9">
        <v>1</v>
      </c>
      <c r="E4" s="9">
        <v>0</v>
      </c>
      <c r="F4" s="9">
        <v>1</v>
      </c>
      <c r="G4" s="9">
        <v>0</v>
      </c>
      <c r="H4" s="9">
        <v>1</v>
      </c>
      <c r="I4" s="9">
        <v>0</v>
      </c>
      <c r="J4" s="9">
        <v>1</v>
      </c>
      <c r="K4" s="9">
        <v>0</v>
      </c>
      <c r="L4" s="9">
        <v>1</v>
      </c>
      <c r="M4" s="9">
        <v>0</v>
      </c>
      <c r="N4" s="9">
        <v>0</v>
      </c>
      <c r="O4" s="9">
        <v>0</v>
      </c>
      <c r="P4" s="9">
        <v>1</v>
      </c>
      <c r="Q4" s="9">
        <v>0</v>
      </c>
      <c r="R4" s="9">
        <v>0</v>
      </c>
      <c r="S4" s="9">
        <v>0</v>
      </c>
      <c r="T4" s="9">
        <v>1</v>
      </c>
      <c r="U4" s="9">
        <v>0</v>
      </c>
      <c r="V4" s="9">
        <v>0</v>
      </c>
      <c r="W4" s="9">
        <v>0</v>
      </c>
      <c r="X4" s="9">
        <v>1</v>
      </c>
      <c r="Y4" s="9">
        <v>0</v>
      </c>
      <c r="Z4" s="9">
        <v>0</v>
      </c>
      <c r="AA4" s="9">
        <v>0</v>
      </c>
      <c r="AB4" s="9">
        <v>1</v>
      </c>
      <c r="AC4" s="9">
        <v>0</v>
      </c>
      <c r="AD4" s="9">
        <v>1</v>
      </c>
      <c r="AE4" s="9">
        <v>0</v>
      </c>
      <c r="AF4" s="9">
        <v>0</v>
      </c>
      <c r="AG4" s="9">
        <v>0</v>
      </c>
      <c r="AH4" s="9">
        <v>0</v>
      </c>
      <c r="AI4" s="9">
        <v>0</v>
      </c>
      <c r="AJ4" s="9">
        <v>0</v>
      </c>
      <c r="AK4" s="9">
        <v>0</v>
      </c>
      <c r="AL4" s="9">
        <v>0</v>
      </c>
      <c r="AM4" s="9">
        <v>0</v>
      </c>
      <c r="AN4" s="9">
        <v>0</v>
      </c>
      <c r="AO4" s="9">
        <v>0</v>
      </c>
      <c r="AP4" s="9">
        <v>0</v>
      </c>
      <c r="AQ4" s="9">
        <v>0</v>
      </c>
      <c r="AR4" s="9">
        <v>1</v>
      </c>
      <c r="AS4" s="9">
        <v>1</v>
      </c>
      <c r="AT4" s="9">
        <v>0</v>
      </c>
      <c r="AU4" s="9">
        <v>0</v>
      </c>
      <c r="AV4" s="9">
        <v>0</v>
      </c>
      <c r="AW4" s="9">
        <v>0</v>
      </c>
      <c r="AX4" s="9">
        <v>0</v>
      </c>
      <c r="AY4" s="9">
        <v>0</v>
      </c>
      <c r="AZ4" s="9">
        <v>0</v>
      </c>
      <c r="BA4" s="9">
        <v>0</v>
      </c>
      <c r="BB4" s="9">
        <v>0</v>
      </c>
      <c r="BC4" s="9">
        <v>0</v>
      </c>
      <c r="BD4" s="15">
        <f t="shared" ref="BD4:BD27" si="0">B4+D4+F4+H4+J4+L4+N4+P4+R4+T4+V4+X4+Z4+AB4+AD4+AF4+AH4+AJ4+AL4+AN4+AP4+AR4+AT4+AV4+AX4+AZ4+BB4</f>
        <v>12</v>
      </c>
      <c r="BE4" s="15">
        <f t="shared" ref="BE4:BE27" si="1">AQ4+AO4+AM4+AK4+AI4+AG4+AE4+AC4+AA4+Y4+W4+U4+S4+Q4+O4+M4+K4+I4+G4+E4+C4+AS4+AU4+AW4+AY4+BA4+BC4</f>
        <v>1</v>
      </c>
      <c r="BF4" s="2">
        <f t="shared" ref="BF4:BF27" si="2">(BE4/BD4)*100</f>
        <v>8.3333333333333321</v>
      </c>
      <c r="BG4" s="9"/>
      <c r="BH4" s="9"/>
      <c r="BI4" s="9"/>
      <c r="BJ4" s="9"/>
      <c r="BK4" s="9"/>
      <c r="BL4" s="9"/>
      <c r="BM4" s="9"/>
      <c r="BN4" s="9"/>
      <c r="BO4" s="9"/>
    </row>
    <row r="5" spans="1:67" ht="20.100000000000001" customHeight="1" thickBot="1" x14ac:dyDescent="0.3">
      <c r="A5" s="1" t="s">
        <v>3</v>
      </c>
      <c r="B5" s="2">
        <v>1</v>
      </c>
      <c r="C5" s="2">
        <v>0</v>
      </c>
      <c r="D5" s="2">
        <v>1</v>
      </c>
      <c r="E5" s="2">
        <v>0</v>
      </c>
      <c r="F5" s="2">
        <v>1</v>
      </c>
      <c r="G5" s="2">
        <v>0</v>
      </c>
      <c r="H5" s="2">
        <v>1</v>
      </c>
      <c r="I5" s="2">
        <v>0</v>
      </c>
      <c r="J5" s="2">
        <v>1</v>
      </c>
      <c r="K5" s="2">
        <v>0</v>
      </c>
      <c r="L5" s="2">
        <v>1</v>
      </c>
      <c r="M5" s="2">
        <v>0</v>
      </c>
      <c r="N5" s="2">
        <v>1</v>
      </c>
      <c r="O5" s="2">
        <v>0</v>
      </c>
      <c r="P5" s="2">
        <v>1</v>
      </c>
      <c r="Q5" s="2">
        <v>0</v>
      </c>
      <c r="R5" s="2">
        <v>0</v>
      </c>
      <c r="S5" s="2">
        <v>0</v>
      </c>
      <c r="T5" s="2">
        <v>1</v>
      </c>
      <c r="U5" s="2">
        <v>0</v>
      </c>
      <c r="V5" s="2">
        <v>1</v>
      </c>
      <c r="W5" s="2">
        <v>0</v>
      </c>
      <c r="X5" s="2">
        <v>1</v>
      </c>
      <c r="Y5" s="2">
        <v>0</v>
      </c>
      <c r="Z5" s="2">
        <v>1</v>
      </c>
      <c r="AA5" s="2">
        <v>0</v>
      </c>
      <c r="AB5" s="2">
        <v>1</v>
      </c>
      <c r="AC5" s="2">
        <v>0</v>
      </c>
      <c r="AD5" s="2">
        <v>1</v>
      </c>
      <c r="AE5" s="2">
        <v>0</v>
      </c>
      <c r="AF5" s="2">
        <v>0</v>
      </c>
      <c r="AG5" s="2">
        <v>0</v>
      </c>
      <c r="AH5" s="2">
        <v>1</v>
      </c>
      <c r="AI5" s="2">
        <v>0</v>
      </c>
      <c r="AJ5" s="2">
        <v>1</v>
      </c>
      <c r="AK5" s="2">
        <v>0</v>
      </c>
      <c r="AL5" s="2">
        <v>1</v>
      </c>
      <c r="AM5" s="2">
        <v>0</v>
      </c>
      <c r="AN5" s="2">
        <v>1</v>
      </c>
      <c r="AO5" s="2">
        <v>0</v>
      </c>
      <c r="AP5" s="2">
        <v>1</v>
      </c>
      <c r="AQ5" s="2">
        <v>1</v>
      </c>
      <c r="AR5" s="2">
        <v>1</v>
      </c>
      <c r="AS5" s="2">
        <v>1</v>
      </c>
      <c r="AT5" s="2">
        <v>1</v>
      </c>
      <c r="AU5" s="2">
        <v>1</v>
      </c>
      <c r="AV5" s="2">
        <v>1</v>
      </c>
      <c r="AW5" s="2">
        <v>1</v>
      </c>
      <c r="AX5" s="2">
        <v>1</v>
      </c>
      <c r="AY5" s="2">
        <v>0</v>
      </c>
      <c r="AZ5" s="2">
        <v>1</v>
      </c>
      <c r="BA5" s="2">
        <v>1</v>
      </c>
      <c r="BB5" s="2">
        <v>1</v>
      </c>
      <c r="BC5" s="2">
        <v>0</v>
      </c>
      <c r="BD5" s="15">
        <f t="shared" si="0"/>
        <v>25</v>
      </c>
      <c r="BE5" s="15">
        <f t="shared" si="1"/>
        <v>5</v>
      </c>
      <c r="BF5" s="2">
        <f t="shared" si="2"/>
        <v>20</v>
      </c>
      <c r="BG5" s="2"/>
      <c r="BH5" s="2"/>
      <c r="BI5" s="2"/>
      <c r="BJ5" s="2"/>
      <c r="BK5" s="2"/>
      <c r="BL5" s="2"/>
      <c r="BM5" s="2"/>
      <c r="BN5" s="2"/>
      <c r="BO5" s="2"/>
    </row>
    <row r="6" spans="1:67" s="10" customFormat="1" ht="20.100000000000001" customHeight="1" thickBot="1" x14ac:dyDescent="0.3">
      <c r="A6" s="8" t="s">
        <v>4</v>
      </c>
      <c r="B6" s="9">
        <v>1</v>
      </c>
      <c r="C6" s="9">
        <v>0</v>
      </c>
      <c r="D6" s="9">
        <v>3</v>
      </c>
      <c r="E6" s="9">
        <v>0</v>
      </c>
      <c r="F6" s="9">
        <v>1</v>
      </c>
      <c r="G6" s="9">
        <v>0</v>
      </c>
      <c r="H6" s="9">
        <v>1</v>
      </c>
      <c r="I6" s="9">
        <v>0</v>
      </c>
      <c r="J6" s="9">
        <v>1</v>
      </c>
      <c r="K6" s="9">
        <v>0</v>
      </c>
      <c r="L6" s="9">
        <v>1</v>
      </c>
      <c r="M6" s="9">
        <v>0</v>
      </c>
      <c r="N6" s="9">
        <v>1</v>
      </c>
      <c r="O6" s="9">
        <v>0</v>
      </c>
      <c r="P6" s="9">
        <v>1</v>
      </c>
      <c r="Q6" s="9">
        <v>0</v>
      </c>
      <c r="R6" s="9">
        <v>0</v>
      </c>
      <c r="S6" s="9">
        <v>0</v>
      </c>
      <c r="T6" s="9">
        <v>1</v>
      </c>
      <c r="U6" s="9">
        <v>0</v>
      </c>
      <c r="V6" s="9">
        <v>1</v>
      </c>
      <c r="W6" s="9">
        <v>0</v>
      </c>
      <c r="X6" s="9">
        <v>0</v>
      </c>
      <c r="Y6" s="9">
        <v>0</v>
      </c>
      <c r="Z6" s="9">
        <v>1</v>
      </c>
      <c r="AA6" s="9">
        <v>0</v>
      </c>
      <c r="AB6" s="9">
        <v>0</v>
      </c>
      <c r="AC6" s="9">
        <v>0</v>
      </c>
      <c r="AD6" s="9">
        <v>4</v>
      </c>
      <c r="AE6" s="9">
        <v>0</v>
      </c>
      <c r="AF6" s="9">
        <v>0</v>
      </c>
      <c r="AG6" s="9">
        <v>0</v>
      </c>
      <c r="AH6" s="9">
        <v>1</v>
      </c>
      <c r="AI6" s="9">
        <v>0</v>
      </c>
      <c r="AJ6" s="9">
        <v>1</v>
      </c>
      <c r="AK6" s="9">
        <v>0</v>
      </c>
      <c r="AL6" s="9">
        <v>1</v>
      </c>
      <c r="AM6" s="9">
        <v>0</v>
      </c>
      <c r="AN6" s="9">
        <v>1</v>
      </c>
      <c r="AO6" s="9">
        <v>0</v>
      </c>
      <c r="AP6" s="9">
        <v>1</v>
      </c>
      <c r="AQ6" s="9">
        <v>1</v>
      </c>
      <c r="AR6" s="9">
        <v>1</v>
      </c>
      <c r="AS6" s="9">
        <v>1</v>
      </c>
      <c r="AT6" s="9">
        <v>1</v>
      </c>
      <c r="AU6" s="9">
        <v>0</v>
      </c>
      <c r="AV6" s="9">
        <v>1</v>
      </c>
      <c r="AW6" s="9">
        <v>1</v>
      </c>
      <c r="AX6" s="9">
        <v>1</v>
      </c>
      <c r="AY6" s="9">
        <v>0</v>
      </c>
      <c r="AZ6" s="9">
        <v>2</v>
      </c>
      <c r="BA6" s="9">
        <v>2</v>
      </c>
      <c r="BB6" s="9">
        <v>0</v>
      </c>
      <c r="BC6" s="9">
        <v>0</v>
      </c>
      <c r="BD6" s="15">
        <f t="shared" si="0"/>
        <v>28</v>
      </c>
      <c r="BE6" s="15">
        <f t="shared" si="1"/>
        <v>5</v>
      </c>
      <c r="BF6" s="2">
        <f t="shared" si="2"/>
        <v>17.857142857142858</v>
      </c>
      <c r="BG6" s="9"/>
      <c r="BH6" s="9"/>
      <c r="BI6" s="9"/>
      <c r="BJ6" s="9"/>
      <c r="BK6" s="9"/>
      <c r="BL6" s="9"/>
      <c r="BM6" s="9"/>
      <c r="BN6" s="9"/>
      <c r="BO6" s="9"/>
    </row>
    <row r="7" spans="1:67" ht="20.100000000000001" customHeight="1" thickBot="1" x14ac:dyDescent="0.3">
      <c r="A7" s="1" t="s">
        <v>5</v>
      </c>
      <c r="B7" s="2">
        <v>1</v>
      </c>
      <c r="C7" s="2">
        <v>0</v>
      </c>
      <c r="D7" s="2">
        <v>1</v>
      </c>
      <c r="E7" s="2">
        <v>0</v>
      </c>
      <c r="F7" s="2">
        <v>1</v>
      </c>
      <c r="G7" s="2">
        <v>0</v>
      </c>
      <c r="H7" s="2">
        <v>1</v>
      </c>
      <c r="I7" s="2">
        <v>0</v>
      </c>
      <c r="J7" s="2">
        <v>1</v>
      </c>
      <c r="K7" s="2">
        <v>0</v>
      </c>
      <c r="L7" s="2">
        <v>1</v>
      </c>
      <c r="M7" s="2">
        <v>0</v>
      </c>
      <c r="N7" s="2">
        <v>1</v>
      </c>
      <c r="O7" s="2">
        <v>0</v>
      </c>
      <c r="P7" s="2">
        <v>1</v>
      </c>
      <c r="Q7" s="2">
        <v>0</v>
      </c>
      <c r="R7" s="2">
        <v>1</v>
      </c>
      <c r="S7" s="2">
        <v>0</v>
      </c>
      <c r="T7" s="2">
        <v>1</v>
      </c>
      <c r="U7" s="2">
        <v>0</v>
      </c>
      <c r="V7" s="2">
        <v>1</v>
      </c>
      <c r="W7" s="2">
        <v>0</v>
      </c>
      <c r="X7" s="2">
        <v>1</v>
      </c>
      <c r="Y7" s="2">
        <v>0</v>
      </c>
      <c r="Z7" s="2">
        <v>1</v>
      </c>
      <c r="AA7" s="2">
        <v>0</v>
      </c>
      <c r="AB7" s="2">
        <v>1</v>
      </c>
      <c r="AC7" s="2">
        <v>0</v>
      </c>
      <c r="AD7" s="2">
        <v>0</v>
      </c>
      <c r="AE7" s="2">
        <v>0</v>
      </c>
      <c r="AF7" s="2">
        <v>1</v>
      </c>
      <c r="AG7" s="2">
        <v>0</v>
      </c>
      <c r="AH7" s="2">
        <v>0</v>
      </c>
      <c r="AI7" s="2">
        <v>0</v>
      </c>
      <c r="AJ7" s="2">
        <v>1</v>
      </c>
      <c r="AK7" s="2">
        <v>0</v>
      </c>
      <c r="AL7" s="2">
        <v>1</v>
      </c>
      <c r="AM7" s="2">
        <v>0</v>
      </c>
      <c r="AN7" s="2">
        <v>1</v>
      </c>
      <c r="AO7" s="2">
        <v>0</v>
      </c>
      <c r="AP7" s="2">
        <v>1</v>
      </c>
      <c r="AQ7" s="2">
        <v>1</v>
      </c>
      <c r="AR7" s="2">
        <v>1</v>
      </c>
      <c r="AS7" s="2">
        <v>0</v>
      </c>
      <c r="AT7" s="2">
        <v>1</v>
      </c>
      <c r="AU7" s="2">
        <v>1</v>
      </c>
      <c r="AV7" s="2">
        <v>1</v>
      </c>
      <c r="AW7" s="2">
        <v>1</v>
      </c>
      <c r="AX7" s="2">
        <v>1</v>
      </c>
      <c r="AY7" s="2">
        <v>0</v>
      </c>
      <c r="AZ7" s="2">
        <v>1</v>
      </c>
      <c r="BA7" s="2">
        <v>1</v>
      </c>
      <c r="BB7" s="2">
        <v>1</v>
      </c>
      <c r="BC7" s="2">
        <v>1</v>
      </c>
      <c r="BD7" s="15">
        <f t="shared" si="0"/>
        <v>25</v>
      </c>
      <c r="BE7" s="15">
        <f t="shared" si="1"/>
        <v>5</v>
      </c>
      <c r="BF7" s="2">
        <f t="shared" si="2"/>
        <v>20</v>
      </c>
      <c r="BG7" s="2"/>
      <c r="BH7" s="2"/>
      <c r="BI7" s="2"/>
      <c r="BJ7" s="2"/>
      <c r="BK7" s="2"/>
      <c r="BL7" s="2"/>
      <c r="BM7" s="2"/>
      <c r="BN7" s="2"/>
      <c r="BO7" s="2"/>
    </row>
    <row r="8" spans="1:67" s="10" customFormat="1" ht="20.100000000000001" customHeight="1" thickBot="1" x14ac:dyDescent="0.3">
      <c r="A8" s="8" t="s">
        <v>6</v>
      </c>
      <c r="B8" s="9">
        <v>0</v>
      </c>
      <c r="C8" s="9">
        <v>0</v>
      </c>
      <c r="D8" s="9">
        <v>0</v>
      </c>
      <c r="E8" s="9">
        <v>0</v>
      </c>
      <c r="F8" s="9">
        <v>1</v>
      </c>
      <c r="G8" s="9">
        <v>0</v>
      </c>
      <c r="H8" s="9">
        <v>0</v>
      </c>
      <c r="I8" s="9">
        <v>0</v>
      </c>
      <c r="J8" s="9">
        <v>1</v>
      </c>
      <c r="K8" s="9">
        <v>0</v>
      </c>
      <c r="L8" s="9">
        <v>1</v>
      </c>
      <c r="M8" s="9">
        <v>0</v>
      </c>
      <c r="N8" s="9">
        <v>1</v>
      </c>
      <c r="O8" s="9">
        <v>0</v>
      </c>
      <c r="P8" s="9">
        <v>1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1</v>
      </c>
      <c r="W8" s="9">
        <v>0</v>
      </c>
      <c r="X8" s="9">
        <v>0</v>
      </c>
      <c r="Y8" s="9">
        <v>0</v>
      </c>
      <c r="Z8" s="9">
        <v>1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1</v>
      </c>
      <c r="AK8" s="9">
        <v>0</v>
      </c>
      <c r="AL8" s="9">
        <v>1</v>
      </c>
      <c r="AM8" s="9">
        <v>0</v>
      </c>
      <c r="AN8" s="9">
        <v>1</v>
      </c>
      <c r="AO8" s="9">
        <v>0</v>
      </c>
      <c r="AP8" s="9">
        <v>1</v>
      </c>
      <c r="AQ8" s="9">
        <v>1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1</v>
      </c>
      <c r="AY8" s="9">
        <v>0</v>
      </c>
      <c r="AZ8" s="9">
        <v>0</v>
      </c>
      <c r="BA8" s="9">
        <v>0</v>
      </c>
      <c r="BB8" s="9">
        <v>1</v>
      </c>
      <c r="BC8" s="9">
        <v>0</v>
      </c>
      <c r="BD8" s="15">
        <f t="shared" si="0"/>
        <v>13</v>
      </c>
      <c r="BE8" s="15">
        <f t="shared" si="1"/>
        <v>1</v>
      </c>
      <c r="BF8" s="2">
        <f t="shared" si="2"/>
        <v>7.6923076923076925</v>
      </c>
      <c r="BG8" s="9"/>
      <c r="BH8" s="9"/>
      <c r="BI8" s="9"/>
      <c r="BJ8" s="9"/>
      <c r="BK8" s="9"/>
      <c r="BL8" s="9"/>
      <c r="BM8" s="9"/>
      <c r="BN8" s="9"/>
      <c r="BO8" s="9"/>
    </row>
    <row r="9" spans="1:67" ht="20.100000000000001" customHeight="1" thickBot="1" x14ac:dyDescent="0.3">
      <c r="A9" s="1" t="s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15">
        <f t="shared" si="0"/>
        <v>0</v>
      </c>
      <c r="BE9" s="15">
        <f t="shared" si="1"/>
        <v>0</v>
      </c>
      <c r="BF9" s="2">
        <v>0</v>
      </c>
      <c r="BG9" s="2"/>
      <c r="BH9" s="2"/>
      <c r="BI9" s="2"/>
      <c r="BJ9" s="2"/>
      <c r="BK9" s="2"/>
      <c r="BL9" s="2"/>
      <c r="BM9" s="2"/>
      <c r="BN9" s="2"/>
      <c r="BO9" s="2"/>
    </row>
    <row r="10" spans="1:67" s="10" customFormat="1" ht="20.100000000000001" customHeight="1" thickBot="1" x14ac:dyDescent="0.3">
      <c r="A10" s="8" t="s">
        <v>8</v>
      </c>
      <c r="B10" s="9">
        <v>0</v>
      </c>
      <c r="C10" s="9">
        <v>0</v>
      </c>
      <c r="D10" s="9">
        <v>1</v>
      </c>
      <c r="E10" s="9">
        <v>1</v>
      </c>
      <c r="F10" s="9">
        <v>1</v>
      </c>
      <c r="G10" s="9">
        <v>1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  <c r="N10" s="9">
        <v>1</v>
      </c>
      <c r="O10" s="9">
        <v>1</v>
      </c>
      <c r="P10" s="9">
        <v>0</v>
      </c>
      <c r="Q10" s="9">
        <v>0</v>
      </c>
      <c r="R10" s="9">
        <v>0</v>
      </c>
      <c r="S10" s="9">
        <v>0</v>
      </c>
      <c r="T10" s="9">
        <v>1</v>
      </c>
      <c r="U10" s="9">
        <v>1</v>
      </c>
      <c r="V10" s="9">
        <v>0</v>
      </c>
      <c r="W10" s="9">
        <v>0</v>
      </c>
      <c r="X10" s="9">
        <v>0</v>
      </c>
      <c r="Y10" s="9">
        <v>0</v>
      </c>
      <c r="Z10" s="9">
        <v>0</v>
      </c>
      <c r="AA10" s="9">
        <v>0</v>
      </c>
      <c r="AB10" s="9">
        <v>0</v>
      </c>
      <c r="AC10" s="9">
        <v>0</v>
      </c>
      <c r="AD10" s="9">
        <v>1</v>
      </c>
      <c r="AE10" s="9">
        <v>1</v>
      </c>
      <c r="AF10" s="9">
        <v>0</v>
      </c>
      <c r="AG10" s="9">
        <v>0</v>
      </c>
      <c r="AH10" s="9">
        <v>0</v>
      </c>
      <c r="AI10" s="9">
        <v>0</v>
      </c>
      <c r="AJ10" s="9">
        <v>0</v>
      </c>
      <c r="AK10" s="9">
        <v>0</v>
      </c>
      <c r="AL10" s="9">
        <v>0</v>
      </c>
      <c r="AM10" s="9">
        <v>0</v>
      </c>
      <c r="AN10" s="9">
        <v>1</v>
      </c>
      <c r="AO10" s="9">
        <v>1</v>
      </c>
      <c r="AP10" s="9">
        <v>0</v>
      </c>
      <c r="AQ10" s="9">
        <v>0</v>
      </c>
      <c r="AR10" s="9">
        <v>1</v>
      </c>
      <c r="AS10" s="9">
        <v>1</v>
      </c>
      <c r="AT10" s="9">
        <v>1</v>
      </c>
      <c r="AU10" s="9">
        <v>1</v>
      </c>
      <c r="AV10" s="9">
        <v>1</v>
      </c>
      <c r="AW10" s="9">
        <v>1</v>
      </c>
      <c r="AX10" s="9">
        <v>2</v>
      </c>
      <c r="AY10" s="9">
        <v>2</v>
      </c>
      <c r="AZ10" s="9">
        <v>2</v>
      </c>
      <c r="BA10" s="9">
        <v>2</v>
      </c>
      <c r="BB10" s="9">
        <v>1</v>
      </c>
      <c r="BC10" s="9">
        <v>1</v>
      </c>
      <c r="BD10" s="15">
        <f t="shared" si="0"/>
        <v>14</v>
      </c>
      <c r="BE10" s="15">
        <f t="shared" si="1"/>
        <v>14</v>
      </c>
      <c r="BF10" s="2">
        <f t="shared" si="2"/>
        <v>100</v>
      </c>
      <c r="BG10" s="9"/>
      <c r="BH10" s="9"/>
      <c r="BI10" s="9"/>
      <c r="BJ10" s="9"/>
      <c r="BK10" s="9"/>
      <c r="BL10" s="9"/>
      <c r="BM10" s="9"/>
      <c r="BN10" s="9"/>
      <c r="BO10" s="9"/>
    </row>
    <row r="11" spans="1:67" ht="20.100000000000001" customHeight="1" thickBot="1" x14ac:dyDescent="0.3">
      <c r="A11" s="1" t="s">
        <v>9</v>
      </c>
      <c r="B11" s="2">
        <v>0</v>
      </c>
      <c r="C11" s="2">
        <v>0</v>
      </c>
      <c r="D11" s="2">
        <v>1</v>
      </c>
      <c r="E11" s="2">
        <v>1</v>
      </c>
      <c r="F11" s="2">
        <v>1</v>
      </c>
      <c r="G11" s="2">
        <v>1</v>
      </c>
      <c r="H11" s="2">
        <v>14</v>
      </c>
      <c r="I11" s="2">
        <v>14</v>
      </c>
      <c r="J11" s="2">
        <v>1</v>
      </c>
      <c r="K11" s="2">
        <v>1</v>
      </c>
      <c r="L11" s="2">
        <v>23</v>
      </c>
      <c r="M11" s="2">
        <v>23</v>
      </c>
      <c r="N11" s="2">
        <v>27</v>
      </c>
      <c r="O11" s="2">
        <v>27</v>
      </c>
      <c r="P11" s="2">
        <v>16</v>
      </c>
      <c r="Q11" s="2">
        <v>16</v>
      </c>
      <c r="R11" s="2">
        <v>23</v>
      </c>
      <c r="S11" s="2">
        <v>23</v>
      </c>
      <c r="T11" s="2">
        <v>0</v>
      </c>
      <c r="U11" s="2">
        <v>0</v>
      </c>
      <c r="V11" s="2">
        <v>15</v>
      </c>
      <c r="W11" s="2">
        <v>15</v>
      </c>
      <c r="X11" s="2">
        <v>10</v>
      </c>
      <c r="Y11" s="2">
        <v>10</v>
      </c>
      <c r="Z11" s="2">
        <v>2</v>
      </c>
      <c r="AA11" s="2">
        <v>0</v>
      </c>
      <c r="AB11" s="2">
        <v>42</v>
      </c>
      <c r="AC11" s="2">
        <v>42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1</v>
      </c>
      <c r="AO11" s="2">
        <v>1</v>
      </c>
      <c r="AP11" s="2">
        <v>18</v>
      </c>
      <c r="AQ11" s="2">
        <v>18</v>
      </c>
      <c r="AR11" s="2">
        <v>16</v>
      </c>
      <c r="AS11" s="2">
        <v>16</v>
      </c>
      <c r="AT11" s="2">
        <v>0</v>
      </c>
      <c r="AU11" s="2">
        <v>0</v>
      </c>
      <c r="AV11" s="2">
        <v>0</v>
      </c>
      <c r="AW11" s="2">
        <v>0</v>
      </c>
      <c r="AX11" s="2">
        <v>0</v>
      </c>
      <c r="AY11" s="2">
        <v>0</v>
      </c>
      <c r="AZ11" s="2">
        <v>1</v>
      </c>
      <c r="BA11" s="2">
        <v>0</v>
      </c>
      <c r="BB11" s="2">
        <v>0</v>
      </c>
      <c r="BC11" s="2">
        <v>0</v>
      </c>
      <c r="BD11" s="15">
        <f t="shared" si="0"/>
        <v>211</v>
      </c>
      <c r="BE11" s="15">
        <f t="shared" si="1"/>
        <v>208</v>
      </c>
      <c r="BF11" s="2">
        <f t="shared" si="2"/>
        <v>98.578199052132703</v>
      </c>
      <c r="BG11" s="2"/>
      <c r="BH11" s="2"/>
      <c r="BI11" s="2"/>
      <c r="BJ11" s="2"/>
      <c r="BK11" s="2"/>
      <c r="BL11" s="2"/>
      <c r="BM11" s="2"/>
      <c r="BN11" s="2"/>
      <c r="BO11" s="2"/>
    </row>
    <row r="12" spans="1:67" s="10" customFormat="1" ht="20.100000000000001" customHeight="1" thickBot="1" x14ac:dyDescent="0.3">
      <c r="A12" s="8" t="s">
        <v>10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2</v>
      </c>
      <c r="K12" s="9">
        <v>2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2</v>
      </c>
      <c r="AU12" s="9">
        <v>2</v>
      </c>
      <c r="AV12" s="9">
        <v>66</v>
      </c>
      <c r="AW12" s="9">
        <v>66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15">
        <f t="shared" si="0"/>
        <v>70</v>
      </c>
      <c r="BE12" s="15">
        <f t="shared" si="1"/>
        <v>70</v>
      </c>
      <c r="BF12" s="2">
        <f t="shared" si="2"/>
        <v>100</v>
      </c>
      <c r="BG12" s="9"/>
      <c r="BH12" s="9"/>
      <c r="BI12" s="9"/>
      <c r="BJ12" s="9"/>
      <c r="BK12" s="9"/>
      <c r="BL12" s="9"/>
      <c r="BM12" s="9"/>
      <c r="BN12" s="9"/>
      <c r="BO12" s="9"/>
    </row>
    <row r="13" spans="1:67" ht="20.100000000000001" customHeight="1" thickBot="1" x14ac:dyDescent="0.3">
      <c r="A13" s="1" t="s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24</v>
      </c>
      <c r="AO13" s="2">
        <v>24</v>
      </c>
      <c r="AP13" s="2">
        <v>0</v>
      </c>
      <c r="AQ13" s="2">
        <v>0</v>
      </c>
      <c r="AR13" s="2">
        <v>6</v>
      </c>
      <c r="AS13" s="2">
        <v>6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15">
        <f t="shared" si="0"/>
        <v>30</v>
      </c>
      <c r="BE13" s="15">
        <f t="shared" si="1"/>
        <v>30</v>
      </c>
      <c r="BF13" s="2">
        <f t="shared" si="2"/>
        <v>100</v>
      </c>
      <c r="BG13" s="2"/>
      <c r="BH13" s="2"/>
      <c r="BI13" s="2"/>
      <c r="BJ13" s="2"/>
      <c r="BK13" s="2"/>
      <c r="BL13" s="2"/>
      <c r="BM13" s="2"/>
      <c r="BN13" s="2"/>
      <c r="BO13" s="2"/>
    </row>
    <row r="14" spans="1:67" s="10" customFormat="1" ht="20.100000000000001" customHeight="1" thickBot="1" x14ac:dyDescent="0.3">
      <c r="A14" s="8" t="s">
        <v>12</v>
      </c>
      <c r="B14" s="9">
        <v>0</v>
      </c>
      <c r="C14" s="9">
        <v>0</v>
      </c>
      <c r="D14" s="9">
        <v>1</v>
      </c>
      <c r="E14" s="9">
        <v>1</v>
      </c>
      <c r="F14" s="9">
        <v>1</v>
      </c>
      <c r="G14" s="9">
        <v>1</v>
      </c>
      <c r="H14" s="9">
        <v>1</v>
      </c>
      <c r="I14" s="9">
        <v>1</v>
      </c>
      <c r="J14" s="9">
        <v>1</v>
      </c>
      <c r="K14" s="9">
        <v>1</v>
      </c>
      <c r="L14" s="9">
        <v>1</v>
      </c>
      <c r="M14" s="9">
        <v>1</v>
      </c>
      <c r="N14" s="9">
        <v>1</v>
      </c>
      <c r="O14" s="9">
        <v>1</v>
      </c>
      <c r="P14" s="9">
        <v>1</v>
      </c>
      <c r="Q14" s="9">
        <v>1</v>
      </c>
      <c r="R14" s="9">
        <v>1</v>
      </c>
      <c r="S14" s="9">
        <v>1</v>
      </c>
      <c r="T14" s="9">
        <v>1</v>
      </c>
      <c r="U14" s="9">
        <v>1</v>
      </c>
      <c r="V14" s="9">
        <v>1</v>
      </c>
      <c r="W14" s="9">
        <v>1</v>
      </c>
      <c r="X14" s="9">
        <v>1</v>
      </c>
      <c r="Y14" s="9">
        <v>1</v>
      </c>
      <c r="Z14" s="9">
        <v>0</v>
      </c>
      <c r="AA14" s="9">
        <v>0</v>
      </c>
      <c r="AB14" s="9">
        <v>1</v>
      </c>
      <c r="AC14" s="9">
        <v>1</v>
      </c>
      <c r="AD14" s="9">
        <v>1</v>
      </c>
      <c r="AE14" s="9">
        <v>1</v>
      </c>
      <c r="AF14" s="9">
        <v>1</v>
      </c>
      <c r="AG14" s="9">
        <v>1</v>
      </c>
      <c r="AH14" s="9">
        <v>1</v>
      </c>
      <c r="AI14" s="9">
        <v>1</v>
      </c>
      <c r="AJ14" s="9">
        <v>1</v>
      </c>
      <c r="AK14" s="9">
        <v>1</v>
      </c>
      <c r="AL14" s="9">
        <v>1</v>
      </c>
      <c r="AM14" s="9">
        <v>1</v>
      </c>
      <c r="AN14" s="9">
        <v>1</v>
      </c>
      <c r="AO14" s="9">
        <v>0</v>
      </c>
      <c r="AP14" s="9">
        <v>0</v>
      </c>
      <c r="AQ14" s="9">
        <v>0</v>
      </c>
      <c r="AR14" s="9">
        <v>1</v>
      </c>
      <c r="AS14" s="9">
        <v>1</v>
      </c>
      <c r="AT14" s="9">
        <v>0</v>
      </c>
      <c r="AU14" s="9">
        <v>0</v>
      </c>
      <c r="AV14" s="9">
        <v>1</v>
      </c>
      <c r="AW14" s="9">
        <v>1</v>
      </c>
      <c r="AX14" s="9">
        <v>1</v>
      </c>
      <c r="AY14" s="9">
        <v>1</v>
      </c>
      <c r="AZ14" s="9">
        <v>1</v>
      </c>
      <c r="BA14" s="9">
        <v>1</v>
      </c>
      <c r="BB14" s="9">
        <v>1</v>
      </c>
      <c r="BC14" s="9">
        <v>1</v>
      </c>
      <c r="BD14" s="15">
        <f t="shared" si="0"/>
        <v>23</v>
      </c>
      <c r="BE14" s="15">
        <f t="shared" si="1"/>
        <v>22</v>
      </c>
      <c r="BF14" s="2">
        <f t="shared" si="2"/>
        <v>95.652173913043484</v>
      </c>
      <c r="BG14" s="9"/>
      <c r="BH14" s="9"/>
      <c r="BI14" s="9"/>
      <c r="BJ14" s="9"/>
      <c r="BK14" s="9"/>
      <c r="BL14" s="9"/>
      <c r="BM14" s="9"/>
      <c r="BN14" s="9"/>
      <c r="BO14" s="9"/>
    </row>
    <row r="15" spans="1:67" ht="20.100000000000001" customHeight="1" thickBot="1" x14ac:dyDescent="0.3">
      <c r="A15" s="1" t="s">
        <v>13</v>
      </c>
      <c r="B15" s="2">
        <v>3</v>
      </c>
      <c r="C15" s="2">
        <v>3</v>
      </c>
      <c r="D15" s="2">
        <v>8</v>
      </c>
      <c r="E15" s="2">
        <v>0</v>
      </c>
      <c r="F15" s="2">
        <v>0</v>
      </c>
      <c r="G15" s="2">
        <v>0</v>
      </c>
      <c r="H15" s="2">
        <v>35</v>
      </c>
      <c r="I15" s="2">
        <v>35</v>
      </c>
      <c r="J15" s="2">
        <v>3</v>
      </c>
      <c r="K15" s="2">
        <v>3</v>
      </c>
      <c r="L15" s="2">
        <v>2</v>
      </c>
      <c r="M15" s="2">
        <v>2</v>
      </c>
      <c r="N15" s="2">
        <v>4</v>
      </c>
      <c r="O15" s="2">
        <v>4</v>
      </c>
      <c r="P15" s="2">
        <v>9</v>
      </c>
      <c r="Q15" s="2">
        <v>0</v>
      </c>
      <c r="R15" s="2">
        <v>2</v>
      </c>
      <c r="S15" s="2">
        <v>2</v>
      </c>
      <c r="T15" s="2">
        <v>2</v>
      </c>
      <c r="U15" s="2">
        <v>0</v>
      </c>
      <c r="V15" s="2">
        <v>3</v>
      </c>
      <c r="W15" s="2">
        <v>3</v>
      </c>
      <c r="X15" s="2">
        <v>2</v>
      </c>
      <c r="Y15" s="2">
        <v>2</v>
      </c>
      <c r="Z15" s="2">
        <v>1</v>
      </c>
      <c r="AA15" s="2">
        <v>0</v>
      </c>
      <c r="AB15" s="2">
        <v>2</v>
      </c>
      <c r="AC15" s="2">
        <v>1</v>
      </c>
      <c r="AD15" s="2">
        <v>1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33</v>
      </c>
      <c r="AO15" s="2">
        <v>0</v>
      </c>
      <c r="AP15" s="2">
        <v>19</v>
      </c>
      <c r="AQ15" s="2">
        <v>0</v>
      </c>
      <c r="AR15" s="2">
        <v>11</v>
      </c>
      <c r="AS15" s="2">
        <v>10</v>
      </c>
      <c r="AT15" s="2">
        <v>3</v>
      </c>
      <c r="AU15" s="2">
        <v>2</v>
      </c>
      <c r="AV15" s="2">
        <v>3</v>
      </c>
      <c r="AW15" s="2">
        <v>2</v>
      </c>
      <c r="AX15" s="2">
        <v>1</v>
      </c>
      <c r="AY15" s="2">
        <v>1</v>
      </c>
      <c r="AZ15" s="2">
        <v>1</v>
      </c>
      <c r="BA15" s="2">
        <v>0</v>
      </c>
      <c r="BB15" s="2">
        <v>8</v>
      </c>
      <c r="BC15" s="2">
        <v>8</v>
      </c>
      <c r="BD15" s="15">
        <f t="shared" si="0"/>
        <v>156</v>
      </c>
      <c r="BE15" s="15">
        <f t="shared" si="1"/>
        <v>78</v>
      </c>
      <c r="BF15" s="2">
        <f t="shared" si="2"/>
        <v>50</v>
      </c>
      <c r="BG15" s="2"/>
      <c r="BH15" s="2"/>
      <c r="BI15" s="2"/>
      <c r="BJ15" s="2"/>
      <c r="BK15" s="2"/>
      <c r="BL15" s="2"/>
      <c r="BM15" s="2"/>
      <c r="BN15" s="2"/>
      <c r="BO15" s="2"/>
    </row>
    <row r="16" spans="1:67" s="10" customFormat="1" ht="20.100000000000001" customHeight="1" thickBot="1" x14ac:dyDescent="0.3">
      <c r="A16" s="8" t="s">
        <v>14</v>
      </c>
      <c r="B16" s="9">
        <v>105</v>
      </c>
      <c r="C16" s="9">
        <v>105</v>
      </c>
      <c r="D16" s="9">
        <v>217</v>
      </c>
      <c r="E16" s="9">
        <v>217</v>
      </c>
      <c r="F16" s="9">
        <f>149+1</f>
        <v>150</v>
      </c>
      <c r="G16" s="9">
        <v>150</v>
      </c>
      <c r="H16" s="9">
        <v>195</v>
      </c>
      <c r="I16" s="9">
        <v>195</v>
      </c>
      <c r="J16" s="9">
        <v>134</v>
      </c>
      <c r="K16" s="9">
        <v>134</v>
      </c>
      <c r="L16" s="9">
        <v>139</v>
      </c>
      <c r="M16" s="9">
        <v>139</v>
      </c>
      <c r="N16" s="9">
        <v>200</v>
      </c>
      <c r="O16" s="9">
        <v>200</v>
      </c>
      <c r="P16" s="9">
        <v>228</v>
      </c>
      <c r="Q16" s="9">
        <v>228</v>
      </c>
      <c r="R16" s="9">
        <v>132</v>
      </c>
      <c r="S16" s="9">
        <v>132</v>
      </c>
      <c r="T16" s="9">
        <v>53</v>
      </c>
      <c r="U16" s="9">
        <v>53</v>
      </c>
      <c r="V16" s="9">
        <v>130</v>
      </c>
      <c r="W16" s="9">
        <v>130</v>
      </c>
      <c r="X16" s="9">
        <v>24</v>
      </c>
      <c r="Y16" s="9">
        <v>24</v>
      </c>
      <c r="Z16" s="9">
        <v>47</v>
      </c>
      <c r="AA16" s="9">
        <v>47</v>
      </c>
      <c r="AB16" s="9">
        <v>122</v>
      </c>
      <c r="AC16" s="9">
        <v>122</v>
      </c>
      <c r="AD16" s="9">
        <v>141</v>
      </c>
      <c r="AE16" s="9">
        <v>141</v>
      </c>
      <c r="AF16" s="9">
        <v>39</v>
      </c>
      <c r="AG16" s="9">
        <v>0</v>
      </c>
      <c r="AH16" s="9">
        <v>41</v>
      </c>
      <c r="AI16" s="9">
        <v>0</v>
      </c>
      <c r="AJ16" s="9">
        <v>17</v>
      </c>
      <c r="AK16" s="9">
        <v>0</v>
      </c>
      <c r="AL16" s="9">
        <v>31</v>
      </c>
      <c r="AM16" s="9">
        <v>0</v>
      </c>
      <c r="AN16" s="9">
        <v>184</v>
      </c>
      <c r="AO16" s="9">
        <v>184</v>
      </c>
      <c r="AP16" s="9">
        <v>93</v>
      </c>
      <c r="AQ16" s="9">
        <v>93</v>
      </c>
      <c r="AR16" s="9">
        <v>134</v>
      </c>
      <c r="AS16" s="9">
        <v>134</v>
      </c>
      <c r="AT16" s="9">
        <v>68</v>
      </c>
      <c r="AU16" s="9">
        <v>68</v>
      </c>
      <c r="AV16" s="9">
        <v>67</v>
      </c>
      <c r="AW16" s="9">
        <v>67</v>
      </c>
      <c r="AX16" s="9">
        <v>44</v>
      </c>
      <c r="AY16" s="9">
        <v>44</v>
      </c>
      <c r="AZ16" s="9">
        <v>159</v>
      </c>
      <c r="BA16" s="9">
        <v>159</v>
      </c>
      <c r="BB16" s="9">
        <v>132</v>
      </c>
      <c r="BC16" s="9">
        <v>132</v>
      </c>
      <c r="BD16" s="15">
        <f t="shared" si="0"/>
        <v>3026</v>
      </c>
      <c r="BE16" s="15">
        <f t="shared" si="1"/>
        <v>2898</v>
      </c>
      <c r="BF16" s="2">
        <f t="shared" si="2"/>
        <v>95.769993390614673</v>
      </c>
      <c r="BG16" s="9"/>
      <c r="BH16" s="9"/>
      <c r="BI16" s="9"/>
      <c r="BJ16" s="9"/>
      <c r="BK16" s="9"/>
      <c r="BL16" s="9"/>
      <c r="BM16" s="9"/>
      <c r="BN16" s="9"/>
      <c r="BO16" s="9"/>
    </row>
    <row r="17" spans="1:67" s="13" customFormat="1" ht="20.100000000000001" customHeight="1" thickBot="1" x14ac:dyDescent="0.3">
      <c r="A17" s="11" t="s">
        <v>15</v>
      </c>
      <c r="B17" s="12">
        <v>0</v>
      </c>
      <c r="C17" s="12">
        <v>0</v>
      </c>
      <c r="D17" s="12">
        <v>7</v>
      </c>
      <c r="E17" s="12">
        <v>7</v>
      </c>
      <c r="F17" s="12">
        <v>0</v>
      </c>
      <c r="G17" s="12">
        <v>0</v>
      </c>
      <c r="H17" s="12">
        <v>4</v>
      </c>
      <c r="I17" s="12">
        <v>4</v>
      </c>
      <c r="J17" s="12">
        <v>6</v>
      </c>
      <c r="K17" s="12">
        <v>6</v>
      </c>
      <c r="L17" s="12">
        <v>10</v>
      </c>
      <c r="M17" s="12">
        <v>10</v>
      </c>
      <c r="N17" s="12">
        <v>12</v>
      </c>
      <c r="O17" s="12">
        <v>12</v>
      </c>
      <c r="P17" s="12">
        <v>0</v>
      </c>
      <c r="Q17" s="12">
        <v>0</v>
      </c>
      <c r="R17" s="12">
        <v>4</v>
      </c>
      <c r="S17" s="12">
        <v>4</v>
      </c>
      <c r="T17" s="12">
        <v>4</v>
      </c>
      <c r="U17" s="12">
        <v>4</v>
      </c>
      <c r="V17" s="12">
        <v>7</v>
      </c>
      <c r="W17" s="12">
        <v>7</v>
      </c>
      <c r="X17" s="12">
        <v>0</v>
      </c>
      <c r="Y17" s="12">
        <v>0</v>
      </c>
      <c r="Z17" s="12">
        <v>2</v>
      </c>
      <c r="AA17" s="12">
        <v>1</v>
      </c>
      <c r="AB17" s="12">
        <v>3</v>
      </c>
      <c r="AC17" s="12">
        <v>3</v>
      </c>
      <c r="AD17" s="12">
        <v>10</v>
      </c>
      <c r="AE17" s="12">
        <v>10</v>
      </c>
      <c r="AF17" s="12">
        <v>1</v>
      </c>
      <c r="AG17" s="2">
        <v>0</v>
      </c>
      <c r="AH17" s="12">
        <v>1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2">
        <v>0</v>
      </c>
      <c r="AP17" s="12">
        <v>1</v>
      </c>
      <c r="AQ17" s="12">
        <v>1</v>
      </c>
      <c r="AR17" s="12">
        <v>1</v>
      </c>
      <c r="AS17" s="12">
        <v>1</v>
      </c>
      <c r="AT17" s="12">
        <v>0</v>
      </c>
      <c r="AU17" s="12">
        <v>0</v>
      </c>
      <c r="AV17" s="12">
        <v>7</v>
      </c>
      <c r="AW17" s="12">
        <v>7</v>
      </c>
      <c r="AX17" s="12">
        <v>3</v>
      </c>
      <c r="AY17" s="12">
        <v>3</v>
      </c>
      <c r="AZ17" s="12">
        <v>3</v>
      </c>
      <c r="BA17" s="12">
        <v>3</v>
      </c>
      <c r="BB17" s="12">
        <v>0</v>
      </c>
      <c r="BC17" s="12">
        <v>0</v>
      </c>
      <c r="BD17" s="15">
        <f t="shared" si="0"/>
        <v>86</v>
      </c>
      <c r="BE17" s="15">
        <f t="shared" si="1"/>
        <v>83</v>
      </c>
      <c r="BF17" s="2">
        <f t="shared" si="2"/>
        <v>96.511627906976756</v>
      </c>
      <c r="BG17" s="12"/>
      <c r="BH17" s="12"/>
      <c r="BI17" s="12"/>
      <c r="BJ17" s="12"/>
      <c r="BK17" s="12"/>
      <c r="BL17" s="12"/>
      <c r="BM17" s="12"/>
      <c r="BN17" s="12"/>
      <c r="BO17" s="12"/>
    </row>
    <row r="18" spans="1:67" s="10" customFormat="1" ht="20.100000000000001" customHeight="1" thickBot="1" x14ac:dyDescent="0.3">
      <c r="A18" s="8" t="s">
        <v>16</v>
      </c>
      <c r="B18" s="9">
        <v>0</v>
      </c>
      <c r="C18" s="9">
        <v>0</v>
      </c>
      <c r="D18" s="9">
        <v>1</v>
      </c>
      <c r="E18" s="9">
        <v>1</v>
      </c>
      <c r="F18" s="9">
        <v>3</v>
      </c>
      <c r="G18" s="9">
        <v>0</v>
      </c>
      <c r="H18" s="9">
        <v>4</v>
      </c>
      <c r="I18" s="9">
        <v>4</v>
      </c>
      <c r="J18" s="9">
        <v>0</v>
      </c>
      <c r="K18" s="9">
        <v>0</v>
      </c>
      <c r="L18" s="9">
        <v>5</v>
      </c>
      <c r="M18" s="9">
        <v>5</v>
      </c>
      <c r="N18" s="9">
        <v>0</v>
      </c>
      <c r="O18" s="9">
        <v>0</v>
      </c>
      <c r="P18" s="9">
        <v>1</v>
      </c>
      <c r="Q18" s="9">
        <v>0</v>
      </c>
      <c r="R18" s="9">
        <v>5</v>
      </c>
      <c r="S18" s="9">
        <v>5</v>
      </c>
      <c r="T18" s="9">
        <v>1</v>
      </c>
      <c r="U18" s="9">
        <v>1</v>
      </c>
      <c r="V18" s="9">
        <v>5</v>
      </c>
      <c r="W18" s="9">
        <v>2</v>
      </c>
      <c r="X18" s="9">
        <v>0</v>
      </c>
      <c r="Y18" s="9">
        <v>0</v>
      </c>
      <c r="Z18" s="9">
        <v>4</v>
      </c>
      <c r="AA18" s="9">
        <v>3</v>
      </c>
      <c r="AB18" s="9">
        <v>8</v>
      </c>
      <c r="AC18" s="9">
        <v>8</v>
      </c>
      <c r="AD18" s="9">
        <v>1</v>
      </c>
      <c r="AE18" s="9">
        <v>1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6</v>
      </c>
      <c r="AO18" s="9">
        <v>6</v>
      </c>
      <c r="AP18" s="9">
        <v>5</v>
      </c>
      <c r="AQ18" s="9">
        <v>5</v>
      </c>
      <c r="AR18" s="9">
        <v>5</v>
      </c>
      <c r="AS18" s="9">
        <v>5</v>
      </c>
      <c r="AT18" s="9">
        <v>0</v>
      </c>
      <c r="AU18" s="9">
        <v>0</v>
      </c>
      <c r="AV18" s="9">
        <v>0</v>
      </c>
      <c r="AW18" s="9">
        <v>0</v>
      </c>
      <c r="AX18" s="9">
        <v>8</v>
      </c>
      <c r="AY18" s="9">
        <v>8</v>
      </c>
      <c r="AZ18" s="9">
        <v>5</v>
      </c>
      <c r="BA18" s="9">
        <v>5</v>
      </c>
      <c r="BB18" s="9">
        <v>3</v>
      </c>
      <c r="BC18" s="9">
        <v>3</v>
      </c>
      <c r="BD18" s="15">
        <f t="shared" si="0"/>
        <v>70</v>
      </c>
      <c r="BE18" s="15">
        <f t="shared" si="1"/>
        <v>62</v>
      </c>
      <c r="BF18" s="2">
        <f t="shared" si="2"/>
        <v>88.571428571428569</v>
      </c>
      <c r="BG18" s="9"/>
      <c r="BH18" s="9"/>
      <c r="BI18" s="9"/>
      <c r="BJ18" s="9"/>
      <c r="BK18" s="9"/>
      <c r="BL18" s="9"/>
      <c r="BM18" s="9"/>
      <c r="BN18" s="9"/>
      <c r="BO18" s="9"/>
    </row>
    <row r="19" spans="1:67" s="13" customFormat="1" ht="20.100000000000001" customHeight="1" thickBot="1" x14ac:dyDescent="0.3">
      <c r="A19" s="11" t="s">
        <v>17</v>
      </c>
      <c r="B19" s="12">
        <v>0</v>
      </c>
      <c r="C19" s="12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4</v>
      </c>
      <c r="M19" s="12">
        <v>0</v>
      </c>
      <c r="N19" s="12">
        <v>10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16</v>
      </c>
      <c r="AA19" s="12">
        <v>13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12</v>
      </c>
      <c r="AO19" s="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29</v>
      </c>
      <c r="AY19" s="12">
        <v>29</v>
      </c>
      <c r="AZ19" s="12">
        <v>0</v>
      </c>
      <c r="BA19" s="12">
        <v>0</v>
      </c>
      <c r="BB19" s="12">
        <v>0</v>
      </c>
      <c r="BC19" s="12">
        <v>0</v>
      </c>
      <c r="BD19" s="15">
        <f t="shared" si="0"/>
        <v>71</v>
      </c>
      <c r="BE19" s="15">
        <f t="shared" si="1"/>
        <v>42</v>
      </c>
      <c r="BF19" s="2">
        <f t="shared" si="2"/>
        <v>59.154929577464785</v>
      </c>
      <c r="BG19" s="12"/>
      <c r="BH19" s="12"/>
      <c r="BI19" s="12"/>
      <c r="BJ19" s="12"/>
      <c r="BK19" s="12"/>
      <c r="BL19" s="12"/>
      <c r="BM19" s="12"/>
      <c r="BN19" s="12"/>
      <c r="BO19" s="12"/>
    </row>
    <row r="20" spans="1:67" s="10" customFormat="1" ht="20.100000000000001" customHeight="1" thickBot="1" x14ac:dyDescent="0.3">
      <c r="A20" s="8" t="s">
        <v>18</v>
      </c>
      <c r="B20" s="9">
        <f>5+4</f>
        <v>9</v>
      </c>
      <c r="C20" s="9">
        <v>0</v>
      </c>
      <c r="D20" s="9">
        <v>7</v>
      </c>
      <c r="E20" s="9">
        <v>0</v>
      </c>
      <c r="F20" s="9">
        <v>3</v>
      </c>
      <c r="G20" s="9">
        <v>0</v>
      </c>
      <c r="H20" s="9">
        <v>8</v>
      </c>
      <c r="I20" s="9">
        <v>0</v>
      </c>
      <c r="J20" s="9">
        <v>5</v>
      </c>
      <c r="K20" s="9">
        <v>0</v>
      </c>
      <c r="L20" s="9">
        <f>3+10</f>
        <v>13</v>
      </c>
      <c r="M20" s="9">
        <v>0</v>
      </c>
      <c r="N20" s="9">
        <f>8+7</f>
        <v>15</v>
      </c>
      <c r="O20" s="9">
        <v>8</v>
      </c>
      <c r="P20" s="9">
        <v>1</v>
      </c>
      <c r="Q20" s="9">
        <v>0</v>
      </c>
      <c r="R20" s="9">
        <f>5+4</f>
        <v>9</v>
      </c>
      <c r="S20" s="9">
        <v>0</v>
      </c>
      <c r="T20" s="9">
        <v>5</v>
      </c>
      <c r="U20" s="9">
        <v>0</v>
      </c>
      <c r="V20" s="9">
        <v>12</v>
      </c>
      <c r="W20" s="9">
        <v>0</v>
      </c>
      <c r="X20" s="9">
        <v>0</v>
      </c>
      <c r="Y20" s="9">
        <v>0</v>
      </c>
      <c r="Z20" s="9">
        <v>6</v>
      </c>
      <c r="AA20" s="9">
        <v>2</v>
      </c>
      <c r="AB20" s="9">
        <v>11</v>
      </c>
      <c r="AC20" s="9">
        <v>5</v>
      </c>
      <c r="AD20" s="9">
        <v>7</v>
      </c>
      <c r="AE20" s="9">
        <v>0</v>
      </c>
      <c r="AF20" s="9">
        <v>3</v>
      </c>
      <c r="AG20" s="9">
        <v>0</v>
      </c>
      <c r="AH20" s="9">
        <v>3</v>
      </c>
      <c r="AI20" s="9">
        <v>0</v>
      </c>
      <c r="AJ20" s="9">
        <v>2</v>
      </c>
      <c r="AK20" s="9">
        <v>0</v>
      </c>
      <c r="AL20" s="9">
        <v>0</v>
      </c>
      <c r="AM20" s="9">
        <v>0</v>
      </c>
      <c r="AN20" s="9">
        <v>3</v>
      </c>
      <c r="AO20" s="9">
        <v>0</v>
      </c>
      <c r="AP20" s="9">
        <v>6</v>
      </c>
      <c r="AQ20" s="9">
        <v>0</v>
      </c>
      <c r="AR20" s="9">
        <v>6</v>
      </c>
      <c r="AS20" s="9">
        <v>6</v>
      </c>
      <c r="AT20" s="9">
        <v>0</v>
      </c>
      <c r="AU20" s="9">
        <v>0</v>
      </c>
      <c r="AV20" s="9">
        <v>7</v>
      </c>
      <c r="AW20" s="9">
        <v>7</v>
      </c>
      <c r="AX20" s="9">
        <v>40</v>
      </c>
      <c r="AY20" s="9">
        <v>8</v>
      </c>
      <c r="AZ20" s="9">
        <v>8</v>
      </c>
      <c r="BA20" s="9">
        <v>5</v>
      </c>
      <c r="BB20" s="9">
        <v>3</v>
      </c>
      <c r="BC20" s="9">
        <v>3</v>
      </c>
      <c r="BD20" s="15">
        <f t="shared" si="0"/>
        <v>192</v>
      </c>
      <c r="BE20" s="15">
        <f t="shared" si="1"/>
        <v>44</v>
      </c>
      <c r="BF20" s="2">
        <f t="shared" si="2"/>
        <v>22.916666666666664</v>
      </c>
      <c r="BG20" s="9"/>
      <c r="BH20" s="9"/>
      <c r="BI20" s="9"/>
      <c r="BJ20" s="9"/>
      <c r="BK20" s="9"/>
      <c r="BL20" s="9"/>
      <c r="BM20" s="9"/>
      <c r="BN20" s="9"/>
      <c r="BO20" s="9"/>
    </row>
    <row r="21" spans="1:67" s="13" customFormat="1" ht="20.100000000000001" customHeight="1" thickBot="1" x14ac:dyDescent="0.3">
      <c r="A21" s="11" t="s">
        <v>19</v>
      </c>
      <c r="B21" s="12">
        <f>54+30+30</f>
        <v>114</v>
      </c>
      <c r="C21" s="12">
        <v>0</v>
      </c>
      <c r="D21" s="12">
        <v>64</v>
      </c>
      <c r="E21" s="12">
        <v>0</v>
      </c>
      <c r="F21" s="12">
        <f>69-15-17</f>
        <v>37</v>
      </c>
      <c r="G21" s="12">
        <v>0</v>
      </c>
      <c r="H21" s="12">
        <v>68</v>
      </c>
      <c r="I21" s="12">
        <v>68</v>
      </c>
      <c r="J21" s="12">
        <f>8</f>
        <v>8</v>
      </c>
      <c r="K21" s="12">
        <v>0</v>
      </c>
      <c r="L21" s="12">
        <f>68+25+7</f>
        <v>100</v>
      </c>
      <c r="M21" s="12">
        <v>0</v>
      </c>
      <c r="N21" s="12">
        <v>53</v>
      </c>
      <c r="O21" s="12">
        <v>0</v>
      </c>
      <c r="P21" s="12">
        <v>51</v>
      </c>
      <c r="Q21" s="12">
        <v>0</v>
      </c>
      <c r="R21" s="12">
        <v>19</v>
      </c>
      <c r="S21" s="12">
        <v>0</v>
      </c>
      <c r="T21" s="12">
        <v>56</v>
      </c>
      <c r="U21" s="12">
        <v>0</v>
      </c>
      <c r="V21" s="12">
        <v>112</v>
      </c>
      <c r="W21" s="12">
        <v>112</v>
      </c>
      <c r="X21" s="12">
        <v>36</v>
      </c>
      <c r="Y21" s="12">
        <v>0</v>
      </c>
      <c r="Z21" s="12">
        <f>15+1</f>
        <v>16</v>
      </c>
      <c r="AA21" s="12">
        <v>0</v>
      </c>
      <c r="AB21" s="12">
        <v>30</v>
      </c>
      <c r="AC21" s="12">
        <v>0</v>
      </c>
      <c r="AD21" s="12">
        <v>53</v>
      </c>
      <c r="AE21" s="12">
        <v>0</v>
      </c>
      <c r="AF21" s="12">
        <v>14</v>
      </c>
      <c r="AG21" s="2">
        <v>0</v>
      </c>
      <c r="AH21" s="12">
        <v>14</v>
      </c>
      <c r="AI21" s="12">
        <v>0</v>
      </c>
      <c r="AJ21" s="12">
        <v>14</v>
      </c>
      <c r="AK21" s="12">
        <v>0</v>
      </c>
      <c r="AL21" s="12">
        <v>16</v>
      </c>
      <c r="AM21" s="12">
        <v>0</v>
      </c>
      <c r="AN21" s="12">
        <v>39</v>
      </c>
      <c r="AO21" s="2">
        <v>0</v>
      </c>
      <c r="AP21" s="12">
        <v>4</v>
      </c>
      <c r="AQ21" s="12">
        <v>0</v>
      </c>
      <c r="AR21" s="12">
        <v>10</v>
      </c>
      <c r="AS21" s="12">
        <v>10</v>
      </c>
      <c r="AT21" s="12">
        <v>28</v>
      </c>
      <c r="AU21" s="12">
        <v>0</v>
      </c>
      <c r="AV21" s="12">
        <v>36</v>
      </c>
      <c r="AW21" s="12">
        <v>36</v>
      </c>
      <c r="AX21" s="12">
        <v>70</v>
      </c>
      <c r="AY21" s="12">
        <v>0</v>
      </c>
      <c r="AZ21" s="12">
        <v>150</v>
      </c>
      <c r="BA21" s="12">
        <v>0</v>
      </c>
      <c r="BB21" s="12">
        <v>20</v>
      </c>
      <c r="BC21" s="12">
        <v>0</v>
      </c>
      <c r="BD21" s="15">
        <f t="shared" si="0"/>
        <v>1232</v>
      </c>
      <c r="BE21" s="15">
        <f t="shared" si="1"/>
        <v>226</v>
      </c>
      <c r="BF21" s="2">
        <f t="shared" si="2"/>
        <v>18.344155844155843</v>
      </c>
      <c r="BG21" s="12"/>
      <c r="BH21" s="12"/>
      <c r="BI21" s="12"/>
      <c r="BJ21" s="12"/>
      <c r="BK21" s="12"/>
      <c r="BL21" s="12"/>
      <c r="BM21" s="12"/>
      <c r="BN21" s="12"/>
      <c r="BO21" s="12"/>
    </row>
    <row r="22" spans="1:67" s="10" customFormat="1" ht="20.100000000000001" customHeight="1" thickBot="1" x14ac:dyDescent="0.3">
      <c r="A22" s="8" t="s">
        <v>20</v>
      </c>
      <c r="B22" s="9">
        <v>1</v>
      </c>
      <c r="C22" s="9">
        <v>0</v>
      </c>
      <c r="D22" s="9">
        <v>1</v>
      </c>
      <c r="E22" s="9">
        <v>0</v>
      </c>
      <c r="F22" s="9">
        <v>1</v>
      </c>
      <c r="G22" s="9">
        <v>0</v>
      </c>
      <c r="H22" s="9">
        <v>1</v>
      </c>
      <c r="I22" s="9">
        <v>1</v>
      </c>
      <c r="J22" s="9">
        <v>1</v>
      </c>
      <c r="K22" s="9">
        <v>0</v>
      </c>
      <c r="L22" s="9">
        <v>1</v>
      </c>
      <c r="M22" s="9">
        <v>0</v>
      </c>
      <c r="N22" s="9">
        <v>1</v>
      </c>
      <c r="O22" s="9">
        <v>0</v>
      </c>
      <c r="P22" s="9">
        <v>1</v>
      </c>
      <c r="Q22" s="9">
        <v>0</v>
      </c>
      <c r="R22" s="9">
        <v>1</v>
      </c>
      <c r="S22" s="9">
        <v>0</v>
      </c>
      <c r="T22" s="9">
        <v>1</v>
      </c>
      <c r="U22" s="9">
        <v>0</v>
      </c>
      <c r="V22" s="9">
        <v>1</v>
      </c>
      <c r="W22" s="9">
        <v>1</v>
      </c>
      <c r="X22" s="9">
        <v>1</v>
      </c>
      <c r="Y22" s="9">
        <v>1</v>
      </c>
      <c r="Z22" s="9">
        <v>1</v>
      </c>
      <c r="AA22" s="9">
        <v>0</v>
      </c>
      <c r="AB22" s="9">
        <v>1</v>
      </c>
      <c r="AC22" s="9">
        <v>0</v>
      </c>
      <c r="AD22" s="9">
        <v>1</v>
      </c>
      <c r="AE22" s="9">
        <v>0</v>
      </c>
      <c r="AF22" s="9">
        <v>1</v>
      </c>
      <c r="AG22" s="9">
        <v>1</v>
      </c>
      <c r="AH22" s="9">
        <v>1</v>
      </c>
      <c r="AI22" s="9">
        <v>1</v>
      </c>
      <c r="AJ22" s="9">
        <v>1</v>
      </c>
      <c r="AK22" s="9">
        <v>1</v>
      </c>
      <c r="AL22" s="9">
        <v>1</v>
      </c>
      <c r="AM22" s="9">
        <v>1</v>
      </c>
      <c r="AN22" s="9">
        <v>1</v>
      </c>
      <c r="AO22" s="9">
        <v>0</v>
      </c>
      <c r="AP22" s="9">
        <v>1</v>
      </c>
      <c r="AQ22" s="9">
        <v>1</v>
      </c>
      <c r="AR22" s="9">
        <v>1</v>
      </c>
      <c r="AS22" s="9">
        <v>1</v>
      </c>
      <c r="AT22" s="9">
        <v>1</v>
      </c>
      <c r="AU22" s="9">
        <v>0</v>
      </c>
      <c r="AV22" s="9">
        <v>1</v>
      </c>
      <c r="AW22" s="9">
        <v>1</v>
      </c>
      <c r="AX22" s="9">
        <v>1</v>
      </c>
      <c r="AY22" s="9">
        <v>0</v>
      </c>
      <c r="AZ22" s="9">
        <v>1</v>
      </c>
      <c r="BA22" s="9">
        <v>0</v>
      </c>
      <c r="BB22" s="9">
        <v>1</v>
      </c>
      <c r="BC22" s="9">
        <v>0</v>
      </c>
      <c r="BD22" s="15">
        <f t="shared" si="0"/>
        <v>27</v>
      </c>
      <c r="BE22" s="15">
        <f t="shared" si="1"/>
        <v>10</v>
      </c>
      <c r="BF22" s="2">
        <f t="shared" si="2"/>
        <v>37.037037037037038</v>
      </c>
      <c r="BG22" s="9"/>
      <c r="BH22" s="9"/>
      <c r="BI22" s="9"/>
      <c r="BJ22" s="9"/>
      <c r="BK22" s="9"/>
      <c r="BL22" s="9"/>
      <c r="BM22" s="9"/>
      <c r="BN22" s="9"/>
      <c r="BO22" s="9"/>
    </row>
    <row r="23" spans="1:67" s="13" customFormat="1" ht="20.100000000000001" customHeight="1" thickBot="1" x14ac:dyDescent="0.3">
      <c r="A23" s="11" t="s">
        <v>21</v>
      </c>
      <c r="B23" s="12">
        <v>0</v>
      </c>
      <c r="C23" s="12">
        <v>0</v>
      </c>
      <c r="D23" s="12">
        <v>0</v>
      </c>
      <c r="E23" s="12">
        <v>0</v>
      </c>
      <c r="F23" s="12">
        <v>0</v>
      </c>
      <c r="G23" s="12">
        <v>0</v>
      </c>
      <c r="H23" s="12">
        <v>6</v>
      </c>
      <c r="I23" s="12">
        <v>6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5</v>
      </c>
      <c r="Q23" s="12">
        <v>3</v>
      </c>
      <c r="R23" s="12">
        <v>9</v>
      </c>
      <c r="S23" s="12">
        <v>5</v>
      </c>
      <c r="T23" s="12">
        <v>0</v>
      </c>
      <c r="U23" s="12">
        <v>0</v>
      </c>
      <c r="V23" s="12">
        <v>5</v>
      </c>
      <c r="W23" s="12">
        <v>3</v>
      </c>
      <c r="X23" s="12">
        <v>0</v>
      </c>
      <c r="Y23" s="12">
        <v>0</v>
      </c>
      <c r="Z23" s="12">
        <v>0</v>
      </c>
      <c r="AA23" s="12">
        <v>0</v>
      </c>
      <c r="AB23" s="12">
        <v>6</v>
      </c>
      <c r="AC23" s="12">
        <v>4</v>
      </c>
      <c r="AD23" s="12">
        <v>0</v>
      </c>
      <c r="AE23" s="12">
        <v>0</v>
      </c>
      <c r="AF23" s="12">
        <v>0</v>
      </c>
      <c r="AG23" s="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6</v>
      </c>
      <c r="AO23" s="2">
        <v>5</v>
      </c>
      <c r="AP23" s="12">
        <v>10</v>
      </c>
      <c r="AQ23" s="12">
        <v>7</v>
      </c>
      <c r="AR23" s="12">
        <v>8</v>
      </c>
      <c r="AS23" s="12">
        <v>6</v>
      </c>
      <c r="AT23" s="12">
        <v>4</v>
      </c>
      <c r="AU23" s="12">
        <v>3</v>
      </c>
      <c r="AV23" s="12">
        <v>7</v>
      </c>
      <c r="AW23" s="12">
        <v>7</v>
      </c>
      <c r="AX23" s="12">
        <v>50</v>
      </c>
      <c r="AY23" s="12">
        <v>50</v>
      </c>
      <c r="AZ23" s="12">
        <v>30</v>
      </c>
      <c r="BA23" s="12">
        <v>30</v>
      </c>
      <c r="BB23" s="12">
        <v>6</v>
      </c>
      <c r="BC23" s="12">
        <v>6</v>
      </c>
      <c r="BD23" s="15">
        <f t="shared" si="0"/>
        <v>152</v>
      </c>
      <c r="BE23" s="15">
        <f t="shared" si="1"/>
        <v>135</v>
      </c>
      <c r="BF23" s="2">
        <f t="shared" si="2"/>
        <v>88.81578947368422</v>
      </c>
      <c r="BG23" s="12"/>
      <c r="BH23" s="12"/>
      <c r="BI23" s="12"/>
      <c r="BJ23" s="12"/>
      <c r="BK23" s="12"/>
      <c r="BL23" s="12"/>
      <c r="BM23" s="12"/>
      <c r="BN23" s="12"/>
      <c r="BO23" s="12"/>
    </row>
    <row r="24" spans="1:67" s="10" customFormat="1" ht="20.100000000000001" customHeight="1" thickBot="1" x14ac:dyDescent="0.3">
      <c r="A24" s="8" t="s">
        <v>22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0</v>
      </c>
      <c r="I24" s="9">
        <v>0</v>
      </c>
      <c r="J24" s="9">
        <v>0</v>
      </c>
      <c r="K24" s="9">
        <v>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15">
        <f t="shared" si="0"/>
        <v>0</v>
      </c>
      <c r="BE24" s="15">
        <f t="shared" si="1"/>
        <v>0</v>
      </c>
      <c r="BF24" s="2">
        <v>0</v>
      </c>
      <c r="BG24" s="9"/>
      <c r="BH24" s="9"/>
      <c r="BI24" s="9"/>
      <c r="BJ24" s="9"/>
      <c r="BK24" s="9"/>
      <c r="BL24" s="9"/>
      <c r="BM24" s="9"/>
      <c r="BN24" s="9"/>
      <c r="BO24" s="9"/>
    </row>
    <row r="25" spans="1:67" s="13" customFormat="1" ht="20.100000000000001" customHeight="1" thickBot="1" x14ac:dyDescent="0.3">
      <c r="A25" s="11" t="s">
        <v>23</v>
      </c>
      <c r="B25" s="12">
        <v>0</v>
      </c>
      <c r="C25" s="12">
        <v>0</v>
      </c>
      <c r="D25" s="12">
        <v>0</v>
      </c>
      <c r="E25" s="12">
        <v>0</v>
      </c>
      <c r="F25" s="12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6</v>
      </c>
      <c r="M25" s="12">
        <v>6</v>
      </c>
      <c r="N25" s="12">
        <v>0</v>
      </c>
      <c r="O25" s="12">
        <v>0</v>
      </c>
      <c r="P25" s="12">
        <v>0</v>
      </c>
      <c r="Q25" s="12">
        <v>0</v>
      </c>
      <c r="R25" s="12">
        <v>2</v>
      </c>
      <c r="S25" s="12">
        <v>2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3</v>
      </c>
      <c r="AA25" s="12">
        <v>3</v>
      </c>
      <c r="AB25" s="12">
        <v>3</v>
      </c>
      <c r="AC25" s="12">
        <v>3</v>
      </c>
      <c r="AD25" s="12">
        <v>1</v>
      </c>
      <c r="AE25" s="12">
        <v>1</v>
      </c>
      <c r="AF25" s="12">
        <v>0</v>
      </c>
      <c r="AG25" s="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5</v>
      </c>
      <c r="AO25" s="2">
        <v>5</v>
      </c>
      <c r="AP25" s="12">
        <v>6</v>
      </c>
      <c r="AQ25" s="12">
        <v>6</v>
      </c>
      <c r="AR25" s="12">
        <v>3</v>
      </c>
      <c r="AS25" s="12">
        <v>3</v>
      </c>
      <c r="AT25" s="12">
        <v>8</v>
      </c>
      <c r="AU25" s="12">
        <v>8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5</v>
      </c>
      <c r="BC25" s="12">
        <v>5</v>
      </c>
      <c r="BD25" s="15">
        <f t="shared" si="0"/>
        <v>42</v>
      </c>
      <c r="BE25" s="15">
        <f t="shared" si="1"/>
        <v>42</v>
      </c>
      <c r="BF25" s="2">
        <f t="shared" si="2"/>
        <v>100</v>
      </c>
      <c r="BG25" s="12"/>
      <c r="BH25" s="12"/>
      <c r="BI25" s="12"/>
      <c r="BJ25" s="12"/>
      <c r="BK25" s="12"/>
      <c r="BL25" s="12"/>
      <c r="BM25" s="12"/>
      <c r="BN25" s="12"/>
      <c r="BO25" s="12"/>
    </row>
    <row r="26" spans="1:67" s="10" customFormat="1" ht="18.75" customHeight="1" thickBot="1" x14ac:dyDescent="0.3">
      <c r="A26" s="8" t="s">
        <v>24</v>
      </c>
      <c r="B26" s="9">
        <v>15</v>
      </c>
      <c r="C26" s="9">
        <v>0</v>
      </c>
      <c r="D26" s="9">
        <v>6</v>
      </c>
      <c r="E26" s="9">
        <v>5</v>
      </c>
      <c r="F26" s="9">
        <v>0</v>
      </c>
      <c r="G26" s="9">
        <v>0</v>
      </c>
      <c r="H26" s="9">
        <v>17</v>
      </c>
      <c r="I26" s="9">
        <v>17</v>
      </c>
      <c r="J26" s="9">
        <v>6</v>
      </c>
      <c r="K26" s="9">
        <v>0</v>
      </c>
      <c r="L26" s="9">
        <v>13</v>
      </c>
      <c r="M26" s="9">
        <v>0</v>
      </c>
      <c r="N26" s="9">
        <v>0</v>
      </c>
      <c r="O26" s="9">
        <v>0</v>
      </c>
      <c r="P26" s="9">
        <v>21</v>
      </c>
      <c r="Q26" s="9">
        <v>21</v>
      </c>
      <c r="R26" s="9">
        <v>11</v>
      </c>
      <c r="S26" s="9">
        <v>11</v>
      </c>
      <c r="T26" s="9">
        <v>11</v>
      </c>
      <c r="U26" s="9">
        <v>0</v>
      </c>
      <c r="V26" s="9">
        <v>11</v>
      </c>
      <c r="W26" s="9">
        <v>0</v>
      </c>
      <c r="X26" s="9">
        <v>7</v>
      </c>
      <c r="Y26" s="9">
        <v>7</v>
      </c>
      <c r="Z26" s="9">
        <v>6</v>
      </c>
      <c r="AA26" s="9">
        <v>6</v>
      </c>
      <c r="AB26" s="9">
        <v>16</v>
      </c>
      <c r="AC26" s="9">
        <v>0</v>
      </c>
      <c r="AD26" s="9">
        <v>13</v>
      </c>
      <c r="AE26" s="9">
        <v>10</v>
      </c>
      <c r="AF26" s="9">
        <v>0</v>
      </c>
      <c r="AG26" s="9">
        <v>0</v>
      </c>
      <c r="AH26" s="9">
        <v>1</v>
      </c>
      <c r="AI26" s="9">
        <v>0</v>
      </c>
      <c r="AJ26" s="9">
        <v>1</v>
      </c>
      <c r="AK26" s="9">
        <v>0</v>
      </c>
      <c r="AL26" s="9">
        <v>1</v>
      </c>
      <c r="AM26" s="9">
        <v>0</v>
      </c>
      <c r="AN26" s="9">
        <v>8</v>
      </c>
      <c r="AO26" s="9">
        <v>8</v>
      </c>
      <c r="AP26" s="9">
        <v>14</v>
      </c>
      <c r="AQ26" s="9">
        <v>14</v>
      </c>
      <c r="AR26" s="9">
        <v>18</v>
      </c>
      <c r="AS26" s="9">
        <v>18</v>
      </c>
      <c r="AT26" s="9">
        <v>10</v>
      </c>
      <c r="AU26" s="9">
        <v>9</v>
      </c>
      <c r="AV26" s="9">
        <v>20</v>
      </c>
      <c r="AW26" s="9">
        <v>13</v>
      </c>
      <c r="AX26" s="9">
        <v>25</v>
      </c>
      <c r="AY26" s="9">
        <v>25</v>
      </c>
      <c r="AZ26" s="9">
        <v>4</v>
      </c>
      <c r="BA26" s="9">
        <v>4</v>
      </c>
      <c r="BB26" s="9">
        <v>0</v>
      </c>
      <c r="BC26" s="9">
        <v>0</v>
      </c>
      <c r="BD26" s="15">
        <f t="shared" si="0"/>
        <v>255</v>
      </c>
      <c r="BE26" s="15">
        <f t="shared" si="1"/>
        <v>168</v>
      </c>
      <c r="BF26" s="2">
        <f t="shared" si="2"/>
        <v>65.882352941176464</v>
      </c>
      <c r="BG26" s="9"/>
      <c r="BH26" s="9"/>
      <c r="BI26" s="9"/>
      <c r="BJ26" s="9"/>
      <c r="BK26" s="9"/>
      <c r="BL26" s="9"/>
      <c r="BM26" s="9"/>
      <c r="BN26" s="9"/>
      <c r="BO26" s="9"/>
    </row>
    <row r="27" spans="1:67" s="13" customFormat="1" ht="18.75" customHeight="1" thickBot="1" x14ac:dyDescent="0.3">
      <c r="A27" s="11" t="s">
        <v>25</v>
      </c>
      <c r="B27" s="12">
        <v>17</v>
      </c>
      <c r="C27" s="12">
        <v>0</v>
      </c>
      <c r="D27" s="12">
        <v>6</v>
      </c>
      <c r="E27" s="12">
        <v>5</v>
      </c>
      <c r="F27" s="12">
        <v>7</v>
      </c>
      <c r="G27" s="12">
        <v>0</v>
      </c>
      <c r="H27" s="12">
        <v>19</v>
      </c>
      <c r="I27" s="12">
        <v>19</v>
      </c>
      <c r="J27" s="12">
        <v>8</v>
      </c>
      <c r="K27" s="12">
        <v>0</v>
      </c>
      <c r="L27" s="12">
        <v>5</v>
      </c>
      <c r="M27" s="12">
        <v>0</v>
      </c>
      <c r="N27" s="12">
        <v>21</v>
      </c>
      <c r="O27" s="12">
        <v>0</v>
      </c>
      <c r="P27" s="12">
        <v>14</v>
      </c>
      <c r="Q27" s="12">
        <v>14</v>
      </c>
      <c r="R27" s="12">
        <v>13</v>
      </c>
      <c r="S27" s="12">
        <v>13</v>
      </c>
      <c r="T27" s="12">
        <v>12</v>
      </c>
      <c r="U27" s="12">
        <v>0</v>
      </c>
      <c r="V27" s="12">
        <v>12</v>
      </c>
      <c r="W27" s="12">
        <v>12</v>
      </c>
      <c r="X27" s="12">
        <v>8</v>
      </c>
      <c r="Y27" s="12">
        <v>1</v>
      </c>
      <c r="Z27" s="12">
        <v>8</v>
      </c>
      <c r="AA27" s="12">
        <v>0</v>
      </c>
      <c r="AB27" s="12">
        <v>21</v>
      </c>
      <c r="AC27" s="12">
        <v>0</v>
      </c>
      <c r="AD27" s="12">
        <v>6</v>
      </c>
      <c r="AE27" s="12">
        <v>0</v>
      </c>
      <c r="AF27" s="12">
        <v>10</v>
      </c>
      <c r="AG27" s="2">
        <v>0</v>
      </c>
      <c r="AH27" s="12">
        <v>9</v>
      </c>
      <c r="AI27" s="12">
        <v>0</v>
      </c>
      <c r="AJ27" s="12">
        <v>8</v>
      </c>
      <c r="AK27" s="12">
        <v>0</v>
      </c>
      <c r="AL27" s="12">
        <v>10</v>
      </c>
      <c r="AM27" s="12">
        <v>0</v>
      </c>
      <c r="AN27" s="12">
        <v>31</v>
      </c>
      <c r="AO27" s="2">
        <v>31</v>
      </c>
      <c r="AP27" s="12">
        <v>14</v>
      </c>
      <c r="AQ27" s="12">
        <v>14</v>
      </c>
      <c r="AR27" s="12">
        <v>10</v>
      </c>
      <c r="AS27" s="12">
        <v>10</v>
      </c>
      <c r="AT27" s="12">
        <v>7</v>
      </c>
      <c r="AU27" s="12">
        <v>7</v>
      </c>
      <c r="AV27" s="12">
        <v>13</v>
      </c>
      <c r="AW27" s="12">
        <v>13</v>
      </c>
      <c r="AX27" s="12">
        <v>23</v>
      </c>
      <c r="AY27" s="12">
        <v>0</v>
      </c>
      <c r="AZ27" s="12">
        <v>0</v>
      </c>
      <c r="BA27" s="12">
        <v>0</v>
      </c>
      <c r="BB27" s="12">
        <v>14</v>
      </c>
      <c r="BC27" s="12">
        <v>13</v>
      </c>
      <c r="BD27" s="15">
        <f t="shared" si="0"/>
        <v>326</v>
      </c>
      <c r="BE27" s="15">
        <f t="shared" si="1"/>
        <v>152</v>
      </c>
      <c r="BF27" s="2">
        <f t="shared" si="2"/>
        <v>46.625766871165638</v>
      </c>
      <c r="BG27" s="12"/>
      <c r="BH27" s="12"/>
      <c r="BI27" s="12"/>
      <c r="BJ27" s="12"/>
      <c r="BK27" s="12"/>
      <c r="BL27" s="12"/>
      <c r="BM27" s="12"/>
      <c r="BN27" s="12"/>
      <c r="BO27" s="12"/>
    </row>
    <row r="35" spans="1:61" s="4" customFormat="1" x14ac:dyDescent="0.25">
      <c r="B35" s="4" t="s">
        <v>51</v>
      </c>
      <c r="AP35" s="19" t="s">
        <v>51</v>
      </c>
      <c r="AQ35" s="19"/>
      <c r="AR35" s="19"/>
      <c r="AS35" s="19"/>
      <c r="AT35" s="19"/>
      <c r="AU35" s="19"/>
      <c r="AV35" s="19"/>
      <c r="AW35" s="19"/>
      <c r="AX35" s="19"/>
      <c r="AY35" s="19"/>
      <c r="AZ35" s="19"/>
      <c r="BA35" s="19"/>
      <c r="BB35" s="19"/>
      <c r="BC35" s="19"/>
      <c r="BD35" s="22"/>
      <c r="BE35" s="22"/>
      <c r="BF35" s="19"/>
      <c r="BG35" s="19"/>
      <c r="BH35" s="19"/>
      <c r="BI35" s="19"/>
    </row>
    <row r="36" spans="1:61" s="4" customFormat="1" x14ac:dyDescent="0.25">
      <c r="A36" s="4" t="s">
        <v>49</v>
      </c>
      <c r="B36" s="4" t="s">
        <v>50</v>
      </c>
      <c r="C36" s="4" t="s">
        <v>52</v>
      </c>
      <c r="D36" s="4" t="s">
        <v>53</v>
      </c>
      <c r="E36" s="4" t="s">
        <v>52</v>
      </c>
      <c r="F36" s="4" t="s">
        <v>54</v>
      </c>
      <c r="H36" s="4" t="s">
        <v>63</v>
      </c>
      <c r="J36" s="4" t="s">
        <v>64</v>
      </c>
      <c r="K36" s="4" t="s">
        <v>66</v>
      </c>
      <c r="L36" s="4" t="s">
        <v>65</v>
      </c>
      <c r="N36" s="4" t="s">
        <v>63</v>
      </c>
      <c r="O36" s="4" t="s">
        <v>69</v>
      </c>
      <c r="P36" s="4" t="s">
        <v>57</v>
      </c>
      <c r="Q36" s="4" t="s">
        <v>70</v>
      </c>
      <c r="R36" s="4" t="s">
        <v>57</v>
      </c>
      <c r="S36" s="4" t="s">
        <v>53</v>
      </c>
      <c r="AP36" s="19" t="s">
        <v>50</v>
      </c>
      <c r="AQ36" s="19" t="s">
        <v>52</v>
      </c>
      <c r="AR36" s="19" t="s">
        <v>53</v>
      </c>
      <c r="AS36" s="19" t="s">
        <v>52</v>
      </c>
      <c r="AT36" s="19" t="s">
        <v>54</v>
      </c>
      <c r="AU36" s="19"/>
      <c r="AV36" s="19" t="s">
        <v>63</v>
      </c>
      <c r="AW36" s="19"/>
      <c r="AX36" s="19" t="s">
        <v>64</v>
      </c>
      <c r="AY36" s="19" t="s">
        <v>66</v>
      </c>
      <c r="AZ36" s="19" t="s">
        <v>65</v>
      </c>
      <c r="BA36" s="19"/>
      <c r="BB36" s="19" t="s">
        <v>63</v>
      </c>
      <c r="BC36" s="19" t="s">
        <v>69</v>
      </c>
      <c r="BD36" s="22" t="s">
        <v>57</v>
      </c>
      <c r="BE36" s="22" t="s">
        <v>70</v>
      </c>
      <c r="BF36" s="19" t="s">
        <v>57</v>
      </c>
      <c r="BG36" s="19" t="s">
        <v>53</v>
      </c>
      <c r="BH36" s="19"/>
      <c r="BI36" s="19"/>
    </row>
    <row r="37" spans="1:61" s="3" customFormat="1" x14ac:dyDescent="0.25">
      <c r="A37" s="3" t="s">
        <v>55</v>
      </c>
      <c r="B37" s="3" t="s">
        <v>56</v>
      </c>
      <c r="C37" s="3" t="s">
        <v>57</v>
      </c>
      <c r="D37" s="3" t="s">
        <v>58</v>
      </c>
      <c r="AP37" s="21" t="s">
        <v>56</v>
      </c>
      <c r="AQ37" s="21" t="s">
        <v>57</v>
      </c>
      <c r="AR37" s="21" t="s">
        <v>58</v>
      </c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3"/>
      <c r="BE37" s="23"/>
      <c r="BF37" s="21"/>
      <c r="BG37" s="21"/>
      <c r="BH37" s="21"/>
      <c r="BI37" s="21"/>
    </row>
    <row r="38" spans="1:61" s="3" customFormat="1" x14ac:dyDescent="0.25">
      <c r="A38" s="3" t="s">
        <v>59</v>
      </c>
      <c r="B38" s="3" t="s">
        <v>60</v>
      </c>
      <c r="C38" s="3" t="s">
        <v>57</v>
      </c>
      <c r="D38" s="3" t="s">
        <v>61</v>
      </c>
      <c r="AP38" s="21" t="s">
        <v>60</v>
      </c>
      <c r="AQ38" s="21" t="s">
        <v>57</v>
      </c>
      <c r="AR38" s="21" t="s">
        <v>61</v>
      </c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3"/>
      <c r="BE38" s="23"/>
      <c r="BF38" s="21"/>
      <c r="BG38" s="21"/>
      <c r="BH38" s="21"/>
      <c r="BI38" s="21"/>
    </row>
    <row r="39" spans="1:61" s="3" customFormat="1" x14ac:dyDescent="0.25">
      <c r="A39" s="3" t="s">
        <v>13</v>
      </c>
      <c r="B39" s="3" t="s">
        <v>62</v>
      </c>
      <c r="AH39" s="21"/>
      <c r="AP39" s="21" t="s">
        <v>80</v>
      </c>
      <c r="AQ39" s="21"/>
      <c r="AR39" s="21"/>
      <c r="AS39" s="21"/>
      <c r="AT39" s="21"/>
      <c r="AU39" s="21"/>
      <c r="AV39" s="21"/>
      <c r="AW39" s="21"/>
      <c r="AX39" s="21" t="s">
        <v>81</v>
      </c>
      <c r="AY39" s="21"/>
      <c r="AZ39" s="21"/>
      <c r="BA39" s="21"/>
      <c r="BB39" s="21"/>
      <c r="BC39" s="21"/>
      <c r="BD39" s="23"/>
      <c r="BE39" s="23"/>
      <c r="BF39" s="21"/>
      <c r="BG39" s="21"/>
      <c r="BH39" s="21"/>
      <c r="BI39" s="21"/>
    </row>
    <row r="40" spans="1:61" s="3" customFormat="1" x14ac:dyDescent="0.25">
      <c r="A40" s="3" t="s">
        <v>67</v>
      </c>
      <c r="B40" s="3" t="str">
        <f>J36</f>
        <v>ALT+F9</v>
      </c>
      <c r="C40" s="3" t="str">
        <f>K36</f>
        <v xml:space="preserve">Find </v>
      </c>
      <c r="D40" s="3" t="s">
        <v>68</v>
      </c>
      <c r="AP40" s="21" t="s">
        <v>64</v>
      </c>
      <c r="AQ40" s="21" t="s">
        <v>66</v>
      </c>
      <c r="AR40" s="21" t="s">
        <v>68</v>
      </c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3"/>
      <c r="BE40" s="23"/>
      <c r="BF40" s="21"/>
      <c r="BG40" s="21"/>
      <c r="BH40" s="21"/>
      <c r="BI40" s="21"/>
    </row>
    <row r="41" spans="1:61" s="3" customFormat="1" x14ac:dyDescent="0.25">
      <c r="BD41" s="16"/>
      <c r="BE41" s="16"/>
    </row>
    <row r="42" spans="1:61" s="3" customFormat="1" x14ac:dyDescent="0.25">
      <c r="BD42" s="16"/>
      <c r="BE42" s="16"/>
    </row>
    <row r="43" spans="1:61" s="3" customFormat="1" x14ac:dyDescent="0.25">
      <c r="BD43" s="16"/>
      <c r="BE43" s="16"/>
    </row>
  </sheetData>
  <mergeCells count="28">
    <mergeCell ref="AP1:AQ1"/>
    <mergeCell ref="BD1:BE1"/>
    <mergeCell ref="AF1:AG1"/>
    <mergeCell ref="AH1:AI1"/>
    <mergeCell ref="AJ1:AK1"/>
    <mergeCell ref="AL1:AM1"/>
    <mergeCell ref="AN1:AO1"/>
    <mergeCell ref="AR1:AS1"/>
    <mergeCell ref="AT1:AU1"/>
    <mergeCell ref="AV1:AW1"/>
    <mergeCell ref="AX1:AY1"/>
    <mergeCell ref="AZ1:BA1"/>
    <mergeCell ref="BB1:BC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58"/>
  <sheetViews>
    <sheetView workbookViewId="0">
      <selection activeCell="AD9" sqref="AD9"/>
    </sheetView>
  </sheetViews>
  <sheetFormatPr defaultRowHeight="15" x14ac:dyDescent="0.25"/>
  <cols>
    <col min="1" max="1" width="12" customWidth="1"/>
    <col min="2" max="2" width="5.42578125" style="3" customWidth="1"/>
    <col min="3" max="3" width="3.140625" style="3" customWidth="1"/>
    <col min="4" max="11" width="3.140625" bestFit="1" customWidth="1"/>
    <col min="12" max="12" width="3.140625" customWidth="1"/>
    <col min="13" max="15" width="3.140625" bestFit="1" customWidth="1"/>
    <col min="16" max="16" width="3.140625" customWidth="1"/>
    <col min="17" max="19" width="3.140625" bestFit="1" customWidth="1"/>
    <col min="20" max="21" width="3.140625" customWidth="1"/>
    <col min="22" max="22" width="3.140625" bestFit="1" customWidth="1"/>
    <col min="23" max="23" width="3.140625" customWidth="1"/>
    <col min="24" max="25" width="3.140625" bestFit="1" customWidth="1"/>
    <col min="26" max="28" width="3.140625" customWidth="1"/>
  </cols>
  <sheetData>
    <row r="1" spans="2:28" ht="15.75" thickBot="1" x14ac:dyDescent="0.3"/>
    <row r="2" spans="2:28" ht="81.75" thickBot="1" x14ac:dyDescent="0.3">
      <c r="B2" s="27" t="s">
        <v>83</v>
      </c>
      <c r="C2" s="28" t="s">
        <v>84</v>
      </c>
      <c r="D2" s="29" t="s">
        <v>1</v>
      </c>
      <c r="E2" s="29" t="s">
        <v>2</v>
      </c>
      <c r="F2" s="29" t="s">
        <v>3</v>
      </c>
      <c r="G2" s="29" t="s">
        <v>4</v>
      </c>
      <c r="H2" s="29" t="s">
        <v>5</v>
      </c>
      <c r="I2" s="29" t="s">
        <v>6</v>
      </c>
      <c r="J2" s="29" t="s">
        <v>7</v>
      </c>
      <c r="K2" s="29" t="s">
        <v>8</v>
      </c>
      <c r="L2" s="29" t="s">
        <v>9</v>
      </c>
      <c r="M2" s="29" t="s">
        <v>10</v>
      </c>
      <c r="N2" s="29" t="s">
        <v>11</v>
      </c>
      <c r="O2" s="29" t="s">
        <v>12</v>
      </c>
      <c r="P2" s="29" t="s">
        <v>13</v>
      </c>
      <c r="Q2" s="29" t="s">
        <v>15</v>
      </c>
      <c r="R2" s="29" t="s">
        <v>16</v>
      </c>
      <c r="S2" s="29" t="s">
        <v>17</v>
      </c>
      <c r="T2" s="29" t="s">
        <v>18</v>
      </c>
      <c r="U2" s="29" t="s">
        <v>19</v>
      </c>
      <c r="V2" s="29" t="s">
        <v>20</v>
      </c>
      <c r="W2" s="29" t="s">
        <v>21</v>
      </c>
      <c r="X2" s="29" t="s">
        <v>22</v>
      </c>
      <c r="Y2" s="29" t="s">
        <v>23</v>
      </c>
      <c r="Z2" s="29" t="s">
        <v>24</v>
      </c>
      <c r="AA2" s="29" t="s">
        <v>25</v>
      </c>
      <c r="AB2" s="30" t="s">
        <v>14</v>
      </c>
    </row>
    <row r="3" spans="2:28" ht="18.75" x14ac:dyDescent="0.25">
      <c r="B3" s="74" t="s">
        <v>48</v>
      </c>
      <c r="C3" s="25" t="s">
        <v>26</v>
      </c>
      <c r="D3" s="31">
        <v>1</v>
      </c>
      <c r="E3" s="31">
        <v>1</v>
      </c>
      <c r="F3" s="31">
        <v>1</v>
      </c>
      <c r="G3" s="31">
        <v>1</v>
      </c>
      <c r="H3" s="31">
        <v>1</v>
      </c>
      <c r="I3" s="31">
        <v>0</v>
      </c>
      <c r="J3" s="31">
        <v>0</v>
      </c>
      <c r="K3" s="31">
        <v>0</v>
      </c>
      <c r="L3" s="31">
        <v>0</v>
      </c>
      <c r="M3" s="31">
        <v>0</v>
      </c>
      <c r="N3" s="31">
        <v>0</v>
      </c>
      <c r="O3" s="31">
        <v>0</v>
      </c>
      <c r="P3" s="31">
        <v>3</v>
      </c>
      <c r="Q3" s="31">
        <v>0</v>
      </c>
      <c r="R3" s="31">
        <v>0</v>
      </c>
      <c r="S3" s="31">
        <v>0</v>
      </c>
      <c r="T3" s="31">
        <f>5+4</f>
        <v>9</v>
      </c>
      <c r="U3" s="31">
        <f>54+30+30</f>
        <v>114</v>
      </c>
      <c r="V3" s="31">
        <v>1</v>
      </c>
      <c r="W3" s="31">
        <v>0</v>
      </c>
      <c r="X3" s="31">
        <v>0</v>
      </c>
      <c r="Y3" s="31">
        <v>0</v>
      </c>
      <c r="Z3" s="31">
        <v>15</v>
      </c>
      <c r="AA3" s="31">
        <v>17</v>
      </c>
      <c r="AB3" s="32">
        <v>105</v>
      </c>
    </row>
    <row r="4" spans="2:28" ht="18.75" x14ac:dyDescent="0.25">
      <c r="B4" s="70"/>
      <c r="C4" s="24" t="s">
        <v>28</v>
      </c>
      <c r="D4" s="33">
        <v>0</v>
      </c>
      <c r="E4" s="33">
        <v>0</v>
      </c>
      <c r="F4" s="33">
        <v>0</v>
      </c>
      <c r="G4" s="33">
        <v>0</v>
      </c>
      <c r="H4" s="33">
        <v>0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3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  <c r="Z4" s="33">
        <v>0</v>
      </c>
      <c r="AA4" s="33">
        <v>0</v>
      </c>
      <c r="AB4" s="34">
        <v>105</v>
      </c>
    </row>
    <row r="5" spans="2:28" ht="18.75" x14ac:dyDescent="0.25">
      <c r="B5" s="70" t="s">
        <v>27</v>
      </c>
      <c r="C5" s="24" t="s">
        <v>26</v>
      </c>
      <c r="D5" s="35">
        <v>1</v>
      </c>
      <c r="E5" s="35">
        <v>1</v>
      </c>
      <c r="F5" s="35">
        <v>1</v>
      </c>
      <c r="G5" s="35">
        <v>3</v>
      </c>
      <c r="H5" s="35">
        <v>1</v>
      </c>
      <c r="I5" s="35">
        <v>0</v>
      </c>
      <c r="J5" s="35">
        <v>0</v>
      </c>
      <c r="K5" s="35">
        <v>1</v>
      </c>
      <c r="L5" s="35">
        <v>1</v>
      </c>
      <c r="M5" s="35">
        <v>0</v>
      </c>
      <c r="N5" s="35">
        <v>0</v>
      </c>
      <c r="O5" s="35">
        <v>1</v>
      </c>
      <c r="P5" s="35">
        <v>8</v>
      </c>
      <c r="Q5" s="35">
        <v>7</v>
      </c>
      <c r="R5" s="35">
        <v>1</v>
      </c>
      <c r="S5" s="35">
        <v>0</v>
      </c>
      <c r="T5" s="35">
        <v>7</v>
      </c>
      <c r="U5" s="35">
        <v>64</v>
      </c>
      <c r="V5" s="35">
        <v>1</v>
      </c>
      <c r="W5" s="35">
        <v>0</v>
      </c>
      <c r="X5" s="35">
        <v>0</v>
      </c>
      <c r="Y5" s="35">
        <v>0</v>
      </c>
      <c r="Z5" s="35">
        <v>6</v>
      </c>
      <c r="AA5" s="35">
        <v>6</v>
      </c>
      <c r="AB5" s="36">
        <v>217</v>
      </c>
    </row>
    <row r="6" spans="2:28" ht="18.75" x14ac:dyDescent="0.25">
      <c r="B6" s="70"/>
      <c r="C6" s="24" t="s">
        <v>28</v>
      </c>
      <c r="D6" s="33">
        <v>0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1</v>
      </c>
      <c r="L6" s="33">
        <v>1</v>
      </c>
      <c r="M6" s="33">
        <v>0</v>
      </c>
      <c r="N6" s="33">
        <v>0</v>
      </c>
      <c r="O6" s="33">
        <v>1</v>
      </c>
      <c r="P6" s="33">
        <v>0</v>
      </c>
      <c r="Q6" s="33">
        <v>7</v>
      </c>
      <c r="R6" s="33">
        <v>1</v>
      </c>
      <c r="S6" s="33">
        <v>0</v>
      </c>
      <c r="T6" s="33">
        <v>0</v>
      </c>
      <c r="U6" s="33">
        <v>0</v>
      </c>
      <c r="V6" s="33">
        <v>0</v>
      </c>
      <c r="W6" s="33">
        <v>0</v>
      </c>
      <c r="X6" s="33">
        <v>0</v>
      </c>
      <c r="Y6" s="33">
        <v>0</v>
      </c>
      <c r="Z6" s="33">
        <v>5</v>
      </c>
      <c r="AA6" s="33">
        <v>5</v>
      </c>
      <c r="AB6" s="34">
        <v>217</v>
      </c>
    </row>
    <row r="7" spans="2:28" ht="18.75" x14ac:dyDescent="0.25">
      <c r="B7" s="70" t="s">
        <v>29</v>
      </c>
      <c r="C7" s="24" t="s">
        <v>26</v>
      </c>
      <c r="D7" s="35">
        <v>1</v>
      </c>
      <c r="E7" s="35">
        <v>1</v>
      </c>
      <c r="F7" s="35">
        <v>1</v>
      </c>
      <c r="G7" s="35">
        <v>1</v>
      </c>
      <c r="H7" s="35">
        <v>1</v>
      </c>
      <c r="I7" s="35">
        <v>1</v>
      </c>
      <c r="J7" s="35">
        <v>0</v>
      </c>
      <c r="K7" s="35">
        <v>1</v>
      </c>
      <c r="L7" s="35">
        <v>1</v>
      </c>
      <c r="M7" s="35">
        <v>0</v>
      </c>
      <c r="N7" s="35">
        <v>0</v>
      </c>
      <c r="O7" s="35">
        <v>1</v>
      </c>
      <c r="P7" s="35">
        <v>0</v>
      </c>
      <c r="Q7" s="35">
        <v>0</v>
      </c>
      <c r="R7" s="35">
        <v>3</v>
      </c>
      <c r="S7" s="35">
        <v>0</v>
      </c>
      <c r="T7" s="35">
        <v>3</v>
      </c>
      <c r="U7" s="35">
        <f>69-15-17</f>
        <v>37</v>
      </c>
      <c r="V7" s="35">
        <v>1</v>
      </c>
      <c r="W7" s="35">
        <v>0</v>
      </c>
      <c r="X7" s="35">
        <v>0</v>
      </c>
      <c r="Y7" s="35">
        <v>0</v>
      </c>
      <c r="Z7" s="35">
        <v>0</v>
      </c>
      <c r="AA7" s="35">
        <v>7</v>
      </c>
      <c r="AB7" s="36">
        <f>149+1</f>
        <v>150</v>
      </c>
    </row>
    <row r="8" spans="2:28" ht="18.75" x14ac:dyDescent="0.25">
      <c r="B8" s="70"/>
      <c r="C8" s="24" t="s">
        <v>28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1</v>
      </c>
      <c r="L8" s="33">
        <v>1</v>
      </c>
      <c r="M8" s="33">
        <v>0</v>
      </c>
      <c r="N8" s="33">
        <v>0</v>
      </c>
      <c r="O8" s="33">
        <v>1</v>
      </c>
      <c r="P8" s="33">
        <v>0</v>
      </c>
      <c r="Q8" s="33">
        <v>0</v>
      </c>
      <c r="R8" s="33">
        <v>0</v>
      </c>
      <c r="S8" s="33">
        <v>0</v>
      </c>
      <c r="T8" s="33">
        <v>0</v>
      </c>
      <c r="U8" s="33">
        <v>0</v>
      </c>
      <c r="V8" s="33">
        <v>0</v>
      </c>
      <c r="W8" s="33">
        <v>0</v>
      </c>
      <c r="X8" s="33">
        <v>0</v>
      </c>
      <c r="Y8" s="33">
        <v>0</v>
      </c>
      <c r="Z8" s="33">
        <v>0</v>
      </c>
      <c r="AA8" s="33">
        <v>0</v>
      </c>
      <c r="AB8" s="34">
        <v>150</v>
      </c>
    </row>
    <row r="9" spans="2:28" ht="18.75" x14ac:dyDescent="0.25">
      <c r="B9" s="70" t="s">
        <v>30</v>
      </c>
      <c r="C9" s="24" t="s">
        <v>26</v>
      </c>
      <c r="D9" s="35">
        <v>1</v>
      </c>
      <c r="E9" s="35">
        <v>1</v>
      </c>
      <c r="F9" s="35">
        <v>1</v>
      </c>
      <c r="G9" s="35">
        <v>1</v>
      </c>
      <c r="H9" s="35">
        <v>1</v>
      </c>
      <c r="I9" s="35">
        <v>0</v>
      </c>
      <c r="J9" s="35">
        <v>0</v>
      </c>
      <c r="K9" s="35">
        <v>0</v>
      </c>
      <c r="L9" s="35">
        <v>14</v>
      </c>
      <c r="M9" s="35">
        <v>0</v>
      </c>
      <c r="N9" s="35">
        <v>0</v>
      </c>
      <c r="O9" s="35">
        <v>1</v>
      </c>
      <c r="P9" s="35">
        <v>35</v>
      </c>
      <c r="Q9" s="35">
        <v>4</v>
      </c>
      <c r="R9" s="35">
        <v>4</v>
      </c>
      <c r="S9" s="35">
        <v>0</v>
      </c>
      <c r="T9" s="35">
        <v>8</v>
      </c>
      <c r="U9" s="35">
        <v>68</v>
      </c>
      <c r="V9" s="35">
        <v>1</v>
      </c>
      <c r="W9" s="35">
        <v>6</v>
      </c>
      <c r="X9" s="35">
        <v>0</v>
      </c>
      <c r="Y9" s="35">
        <v>0</v>
      </c>
      <c r="Z9" s="35">
        <v>17</v>
      </c>
      <c r="AA9" s="35">
        <v>19</v>
      </c>
      <c r="AB9" s="36">
        <v>195</v>
      </c>
    </row>
    <row r="10" spans="2:28" ht="18.75" x14ac:dyDescent="0.25">
      <c r="B10" s="70"/>
      <c r="C10" s="24" t="s">
        <v>28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14</v>
      </c>
      <c r="M10" s="33">
        <v>0</v>
      </c>
      <c r="N10" s="33">
        <v>0</v>
      </c>
      <c r="O10" s="33">
        <v>1</v>
      </c>
      <c r="P10" s="33">
        <v>35</v>
      </c>
      <c r="Q10" s="33">
        <v>4</v>
      </c>
      <c r="R10" s="33">
        <v>4</v>
      </c>
      <c r="S10" s="33">
        <v>0</v>
      </c>
      <c r="T10" s="33">
        <v>0</v>
      </c>
      <c r="U10" s="33">
        <v>68</v>
      </c>
      <c r="V10" s="33">
        <v>1</v>
      </c>
      <c r="W10" s="33">
        <v>6</v>
      </c>
      <c r="X10" s="33">
        <v>0</v>
      </c>
      <c r="Y10" s="33">
        <v>0</v>
      </c>
      <c r="Z10" s="33">
        <v>17</v>
      </c>
      <c r="AA10" s="33">
        <v>19</v>
      </c>
      <c r="AB10" s="34">
        <v>195</v>
      </c>
    </row>
    <row r="11" spans="2:28" ht="18.75" x14ac:dyDescent="0.25">
      <c r="B11" s="70" t="s">
        <v>31</v>
      </c>
      <c r="C11" s="24" t="s">
        <v>26</v>
      </c>
      <c r="D11" s="35">
        <v>1</v>
      </c>
      <c r="E11" s="35">
        <v>1</v>
      </c>
      <c r="F11" s="35">
        <v>1</v>
      </c>
      <c r="G11" s="35">
        <v>1</v>
      </c>
      <c r="H11" s="35">
        <v>1</v>
      </c>
      <c r="I11" s="35">
        <v>1</v>
      </c>
      <c r="J11" s="35">
        <v>0</v>
      </c>
      <c r="K11" s="35">
        <v>0</v>
      </c>
      <c r="L11" s="35">
        <v>1</v>
      </c>
      <c r="M11" s="35">
        <v>2</v>
      </c>
      <c r="N11" s="35">
        <v>0</v>
      </c>
      <c r="O11" s="35">
        <v>1</v>
      </c>
      <c r="P11" s="35">
        <v>3</v>
      </c>
      <c r="Q11" s="35">
        <v>6</v>
      </c>
      <c r="R11" s="35">
        <v>0</v>
      </c>
      <c r="S11" s="35">
        <v>0</v>
      </c>
      <c r="T11" s="35">
        <v>5</v>
      </c>
      <c r="U11" s="35">
        <f>8</f>
        <v>8</v>
      </c>
      <c r="V11" s="35">
        <v>1</v>
      </c>
      <c r="W11" s="35">
        <v>0</v>
      </c>
      <c r="X11" s="35">
        <v>0</v>
      </c>
      <c r="Y11" s="35">
        <v>0</v>
      </c>
      <c r="Z11" s="35">
        <v>6</v>
      </c>
      <c r="AA11" s="35">
        <v>8</v>
      </c>
      <c r="AB11" s="36">
        <v>134</v>
      </c>
    </row>
    <row r="12" spans="2:28" ht="18.75" x14ac:dyDescent="0.25">
      <c r="B12" s="70"/>
      <c r="C12" s="24" t="s">
        <v>28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3">
        <v>0</v>
      </c>
      <c r="J12" s="33">
        <v>0</v>
      </c>
      <c r="K12" s="33">
        <v>0</v>
      </c>
      <c r="L12" s="33">
        <v>1</v>
      </c>
      <c r="M12" s="33">
        <v>2</v>
      </c>
      <c r="N12" s="33">
        <v>0</v>
      </c>
      <c r="O12" s="33">
        <v>1</v>
      </c>
      <c r="P12" s="33">
        <v>3</v>
      </c>
      <c r="Q12" s="33">
        <v>6</v>
      </c>
      <c r="R12" s="33">
        <v>0</v>
      </c>
      <c r="S12" s="33">
        <v>0</v>
      </c>
      <c r="T12" s="33">
        <v>0</v>
      </c>
      <c r="U12" s="33">
        <v>0</v>
      </c>
      <c r="V12" s="33">
        <v>0</v>
      </c>
      <c r="W12" s="33">
        <v>0</v>
      </c>
      <c r="X12" s="33">
        <v>0</v>
      </c>
      <c r="Y12" s="33">
        <v>0</v>
      </c>
      <c r="Z12" s="33">
        <v>0</v>
      </c>
      <c r="AA12" s="33">
        <v>0</v>
      </c>
      <c r="AB12" s="34">
        <v>134</v>
      </c>
    </row>
    <row r="13" spans="2:28" ht="18.75" x14ac:dyDescent="0.25">
      <c r="B13" s="70" t="s">
        <v>32</v>
      </c>
      <c r="C13" s="24" t="s">
        <v>26</v>
      </c>
      <c r="D13" s="35">
        <v>1</v>
      </c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0</v>
      </c>
      <c r="K13" s="35">
        <v>0</v>
      </c>
      <c r="L13" s="35">
        <v>23</v>
      </c>
      <c r="M13" s="35">
        <v>0</v>
      </c>
      <c r="N13" s="35">
        <v>0</v>
      </c>
      <c r="O13" s="35">
        <v>1</v>
      </c>
      <c r="P13" s="35">
        <v>2</v>
      </c>
      <c r="Q13" s="35">
        <v>10</v>
      </c>
      <c r="R13" s="35">
        <v>5</v>
      </c>
      <c r="S13" s="35">
        <v>4</v>
      </c>
      <c r="T13" s="35">
        <f>3+10</f>
        <v>13</v>
      </c>
      <c r="U13" s="35">
        <f>68+25+7</f>
        <v>100</v>
      </c>
      <c r="V13" s="35">
        <v>1</v>
      </c>
      <c r="W13" s="35">
        <v>0</v>
      </c>
      <c r="X13" s="35">
        <v>0</v>
      </c>
      <c r="Y13" s="35">
        <v>6</v>
      </c>
      <c r="Z13" s="35">
        <v>13</v>
      </c>
      <c r="AA13" s="35">
        <v>5</v>
      </c>
      <c r="AB13" s="36">
        <v>139</v>
      </c>
    </row>
    <row r="14" spans="2:28" ht="18.75" x14ac:dyDescent="0.25">
      <c r="B14" s="70"/>
      <c r="C14" s="24" t="s">
        <v>28</v>
      </c>
      <c r="D14" s="33">
        <v>0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23</v>
      </c>
      <c r="M14" s="33">
        <v>0</v>
      </c>
      <c r="N14" s="33">
        <v>0</v>
      </c>
      <c r="O14" s="33">
        <v>1</v>
      </c>
      <c r="P14" s="33">
        <v>2</v>
      </c>
      <c r="Q14" s="33">
        <v>10</v>
      </c>
      <c r="R14" s="33">
        <v>5</v>
      </c>
      <c r="S14" s="33">
        <v>0</v>
      </c>
      <c r="T14" s="33">
        <v>0</v>
      </c>
      <c r="U14" s="33">
        <v>0</v>
      </c>
      <c r="V14" s="33">
        <v>0</v>
      </c>
      <c r="W14" s="33">
        <v>0</v>
      </c>
      <c r="X14" s="33">
        <v>0</v>
      </c>
      <c r="Y14" s="33">
        <v>6</v>
      </c>
      <c r="Z14" s="33">
        <v>0</v>
      </c>
      <c r="AA14" s="33">
        <v>0</v>
      </c>
      <c r="AB14" s="34">
        <v>139</v>
      </c>
    </row>
    <row r="15" spans="2:28" ht="18.75" x14ac:dyDescent="0.25">
      <c r="B15" s="70" t="s">
        <v>33</v>
      </c>
      <c r="C15" s="24" t="s">
        <v>26</v>
      </c>
      <c r="D15" s="35">
        <v>1</v>
      </c>
      <c r="E15" s="35">
        <v>0</v>
      </c>
      <c r="F15" s="35">
        <v>1</v>
      </c>
      <c r="G15" s="35">
        <v>1</v>
      </c>
      <c r="H15" s="35">
        <v>1</v>
      </c>
      <c r="I15" s="35">
        <v>1</v>
      </c>
      <c r="J15" s="35">
        <v>0</v>
      </c>
      <c r="K15" s="35">
        <v>1</v>
      </c>
      <c r="L15" s="35">
        <v>27</v>
      </c>
      <c r="M15" s="35">
        <v>0</v>
      </c>
      <c r="N15" s="35">
        <v>0</v>
      </c>
      <c r="O15" s="35">
        <v>1</v>
      </c>
      <c r="P15" s="35">
        <v>4</v>
      </c>
      <c r="Q15" s="35">
        <v>12</v>
      </c>
      <c r="R15" s="35">
        <v>0</v>
      </c>
      <c r="S15" s="35">
        <v>10</v>
      </c>
      <c r="T15" s="35">
        <f>8+7</f>
        <v>15</v>
      </c>
      <c r="U15" s="35">
        <v>53</v>
      </c>
      <c r="V15" s="35">
        <v>1</v>
      </c>
      <c r="W15" s="35">
        <v>0</v>
      </c>
      <c r="X15" s="35">
        <v>0</v>
      </c>
      <c r="Y15" s="35">
        <v>0</v>
      </c>
      <c r="Z15" s="35">
        <v>0</v>
      </c>
      <c r="AA15" s="35">
        <v>21</v>
      </c>
      <c r="AB15" s="36">
        <v>200</v>
      </c>
    </row>
    <row r="16" spans="2:28" ht="18.75" x14ac:dyDescent="0.25">
      <c r="B16" s="70"/>
      <c r="C16" s="24" t="s">
        <v>28</v>
      </c>
      <c r="D16" s="33">
        <v>0</v>
      </c>
      <c r="E16" s="33">
        <v>0</v>
      </c>
      <c r="F16" s="33">
        <v>0</v>
      </c>
      <c r="G16" s="33">
        <v>0</v>
      </c>
      <c r="H16" s="33">
        <v>0</v>
      </c>
      <c r="I16" s="33">
        <v>0</v>
      </c>
      <c r="J16" s="33">
        <v>0</v>
      </c>
      <c r="K16" s="33">
        <v>1</v>
      </c>
      <c r="L16" s="33">
        <v>27</v>
      </c>
      <c r="M16" s="33">
        <v>0</v>
      </c>
      <c r="N16" s="33">
        <v>0</v>
      </c>
      <c r="O16" s="33">
        <v>1</v>
      </c>
      <c r="P16" s="33">
        <v>4</v>
      </c>
      <c r="Q16" s="33">
        <v>12</v>
      </c>
      <c r="R16" s="33">
        <v>0</v>
      </c>
      <c r="S16" s="33">
        <v>0</v>
      </c>
      <c r="T16" s="33">
        <v>8</v>
      </c>
      <c r="U16" s="33">
        <v>0</v>
      </c>
      <c r="V16" s="33">
        <v>0</v>
      </c>
      <c r="W16" s="33">
        <v>0</v>
      </c>
      <c r="X16" s="33">
        <v>0</v>
      </c>
      <c r="Y16" s="33">
        <v>0</v>
      </c>
      <c r="Z16" s="33">
        <v>0</v>
      </c>
      <c r="AA16" s="33">
        <v>0</v>
      </c>
      <c r="AB16" s="34">
        <v>200</v>
      </c>
    </row>
    <row r="17" spans="2:28" ht="18.75" x14ac:dyDescent="0.25">
      <c r="B17" s="70" t="s">
        <v>34</v>
      </c>
      <c r="C17" s="24" t="s">
        <v>26</v>
      </c>
      <c r="D17" s="35">
        <v>1</v>
      </c>
      <c r="E17" s="35">
        <v>1</v>
      </c>
      <c r="F17" s="35">
        <v>1</v>
      </c>
      <c r="G17" s="35">
        <v>1</v>
      </c>
      <c r="H17" s="35">
        <v>1</v>
      </c>
      <c r="I17" s="35">
        <v>1</v>
      </c>
      <c r="J17" s="35">
        <v>0</v>
      </c>
      <c r="K17" s="35">
        <v>0</v>
      </c>
      <c r="L17" s="35">
        <v>16</v>
      </c>
      <c r="M17" s="35">
        <v>0</v>
      </c>
      <c r="N17" s="35">
        <v>0</v>
      </c>
      <c r="O17" s="35">
        <v>1</v>
      </c>
      <c r="P17" s="35">
        <v>9</v>
      </c>
      <c r="Q17" s="35">
        <v>0</v>
      </c>
      <c r="R17" s="35">
        <v>1</v>
      </c>
      <c r="S17" s="35">
        <v>0</v>
      </c>
      <c r="T17" s="35">
        <v>1</v>
      </c>
      <c r="U17" s="35">
        <v>51</v>
      </c>
      <c r="V17" s="35">
        <v>1</v>
      </c>
      <c r="W17" s="35">
        <v>5</v>
      </c>
      <c r="X17" s="35">
        <v>0</v>
      </c>
      <c r="Y17" s="35">
        <v>0</v>
      </c>
      <c r="Z17" s="35">
        <v>21</v>
      </c>
      <c r="AA17" s="35">
        <v>14</v>
      </c>
      <c r="AB17" s="36">
        <v>228</v>
      </c>
    </row>
    <row r="18" spans="2:28" ht="18.75" x14ac:dyDescent="0.25">
      <c r="B18" s="70"/>
      <c r="C18" s="24" t="s">
        <v>28</v>
      </c>
      <c r="D18" s="33">
        <v>0</v>
      </c>
      <c r="E18" s="33">
        <v>0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16</v>
      </c>
      <c r="M18" s="33">
        <v>0</v>
      </c>
      <c r="N18" s="33">
        <v>0</v>
      </c>
      <c r="O18" s="33">
        <v>1</v>
      </c>
      <c r="P18" s="33">
        <v>0</v>
      </c>
      <c r="Q18" s="33">
        <v>0</v>
      </c>
      <c r="R18" s="33">
        <v>0</v>
      </c>
      <c r="S18" s="33">
        <v>0</v>
      </c>
      <c r="T18" s="33">
        <v>0</v>
      </c>
      <c r="U18" s="33">
        <v>0</v>
      </c>
      <c r="V18" s="33">
        <v>0</v>
      </c>
      <c r="W18" s="33">
        <v>3</v>
      </c>
      <c r="X18" s="33">
        <v>0</v>
      </c>
      <c r="Y18" s="33">
        <v>0</v>
      </c>
      <c r="Z18" s="33">
        <v>21</v>
      </c>
      <c r="AA18" s="33">
        <v>14</v>
      </c>
      <c r="AB18" s="34">
        <v>228</v>
      </c>
    </row>
    <row r="19" spans="2:28" ht="18.75" x14ac:dyDescent="0.25">
      <c r="B19" s="70" t="s">
        <v>35</v>
      </c>
      <c r="C19" s="24" t="s">
        <v>26</v>
      </c>
      <c r="D19" s="35">
        <v>1</v>
      </c>
      <c r="E19" s="35">
        <v>0</v>
      </c>
      <c r="F19" s="35">
        <v>0</v>
      </c>
      <c r="G19" s="35">
        <v>0</v>
      </c>
      <c r="H19" s="35">
        <v>1</v>
      </c>
      <c r="I19" s="35">
        <v>0</v>
      </c>
      <c r="J19" s="35">
        <v>0</v>
      </c>
      <c r="K19" s="35">
        <v>0</v>
      </c>
      <c r="L19" s="35">
        <v>23</v>
      </c>
      <c r="M19" s="35">
        <v>0</v>
      </c>
      <c r="N19" s="35">
        <v>0</v>
      </c>
      <c r="O19" s="35">
        <v>1</v>
      </c>
      <c r="P19" s="35">
        <v>2</v>
      </c>
      <c r="Q19" s="35">
        <v>4</v>
      </c>
      <c r="R19" s="35">
        <v>5</v>
      </c>
      <c r="S19" s="35">
        <v>0</v>
      </c>
      <c r="T19" s="35">
        <f>5+4</f>
        <v>9</v>
      </c>
      <c r="U19" s="35">
        <v>19</v>
      </c>
      <c r="V19" s="35">
        <v>1</v>
      </c>
      <c r="W19" s="35">
        <v>9</v>
      </c>
      <c r="X19" s="35">
        <v>0</v>
      </c>
      <c r="Y19" s="35">
        <v>2</v>
      </c>
      <c r="Z19" s="35">
        <v>11</v>
      </c>
      <c r="AA19" s="35">
        <v>13</v>
      </c>
      <c r="AB19" s="36">
        <v>132</v>
      </c>
    </row>
    <row r="20" spans="2:28" ht="18.75" x14ac:dyDescent="0.25">
      <c r="B20" s="70"/>
      <c r="C20" s="24" t="s">
        <v>28</v>
      </c>
      <c r="D20" s="33">
        <v>0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23</v>
      </c>
      <c r="M20" s="33">
        <v>0</v>
      </c>
      <c r="N20" s="33">
        <v>0</v>
      </c>
      <c r="O20" s="33">
        <v>1</v>
      </c>
      <c r="P20" s="33">
        <v>2</v>
      </c>
      <c r="Q20" s="33">
        <v>4</v>
      </c>
      <c r="R20" s="33">
        <v>5</v>
      </c>
      <c r="S20" s="33">
        <v>0</v>
      </c>
      <c r="T20" s="33">
        <v>0</v>
      </c>
      <c r="U20" s="33">
        <v>0</v>
      </c>
      <c r="V20" s="33">
        <v>0</v>
      </c>
      <c r="W20" s="33">
        <v>5</v>
      </c>
      <c r="X20" s="33">
        <v>0</v>
      </c>
      <c r="Y20" s="33">
        <v>2</v>
      </c>
      <c r="Z20" s="33">
        <v>11</v>
      </c>
      <c r="AA20" s="33">
        <v>13</v>
      </c>
      <c r="AB20" s="34">
        <v>132</v>
      </c>
    </row>
    <row r="21" spans="2:28" x14ac:dyDescent="0.25">
      <c r="B21" s="70" t="s">
        <v>36</v>
      </c>
      <c r="C21" s="24" t="s">
        <v>26</v>
      </c>
      <c r="D21" s="35">
        <v>1</v>
      </c>
      <c r="E21" s="35">
        <v>1</v>
      </c>
      <c r="F21" s="35">
        <v>1</v>
      </c>
      <c r="G21" s="35">
        <v>1</v>
      </c>
      <c r="H21" s="35">
        <v>1</v>
      </c>
      <c r="I21" s="35">
        <v>0</v>
      </c>
      <c r="J21" s="35">
        <v>0</v>
      </c>
      <c r="K21" s="35">
        <v>1</v>
      </c>
      <c r="L21" s="35">
        <v>0</v>
      </c>
      <c r="M21" s="35">
        <v>0</v>
      </c>
      <c r="N21" s="35">
        <v>0</v>
      </c>
      <c r="O21" s="35">
        <v>1</v>
      </c>
      <c r="P21" s="35">
        <v>2</v>
      </c>
      <c r="Q21" s="35">
        <v>4</v>
      </c>
      <c r="R21" s="35">
        <v>1</v>
      </c>
      <c r="S21" s="35">
        <v>0</v>
      </c>
      <c r="T21" s="35">
        <v>5</v>
      </c>
      <c r="U21" s="35">
        <v>56</v>
      </c>
      <c r="V21" s="35">
        <v>1</v>
      </c>
      <c r="W21" s="35">
        <v>0</v>
      </c>
      <c r="X21" s="35">
        <v>0</v>
      </c>
      <c r="Y21" s="35">
        <v>0</v>
      </c>
      <c r="Z21" s="35">
        <v>11</v>
      </c>
      <c r="AA21" s="35">
        <v>12</v>
      </c>
      <c r="AB21" s="36">
        <v>53</v>
      </c>
    </row>
    <row r="22" spans="2:28" x14ac:dyDescent="0.25">
      <c r="B22" s="70"/>
      <c r="C22" s="24" t="s">
        <v>28</v>
      </c>
      <c r="D22" s="33">
        <v>0</v>
      </c>
      <c r="E22" s="33">
        <v>0</v>
      </c>
      <c r="F22" s="33">
        <v>0</v>
      </c>
      <c r="G22" s="33">
        <v>0</v>
      </c>
      <c r="H22" s="33">
        <v>0</v>
      </c>
      <c r="I22" s="33">
        <v>0</v>
      </c>
      <c r="J22" s="33">
        <v>0</v>
      </c>
      <c r="K22" s="33">
        <v>1</v>
      </c>
      <c r="L22" s="33">
        <v>0</v>
      </c>
      <c r="M22" s="33">
        <v>0</v>
      </c>
      <c r="N22" s="33">
        <v>0</v>
      </c>
      <c r="O22" s="33">
        <v>1</v>
      </c>
      <c r="P22" s="33">
        <v>0</v>
      </c>
      <c r="Q22" s="33">
        <v>4</v>
      </c>
      <c r="R22" s="33">
        <v>1</v>
      </c>
      <c r="S22" s="33">
        <v>0</v>
      </c>
      <c r="T22" s="33">
        <v>0</v>
      </c>
      <c r="U22" s="33">
        <v>0</v>
      </c>
      <c r="V22" s="33">
        <v>0</v>
      </c>
      <c r="W22" s="33">
        <v>0</v>
      </c>
      <c r="X22" s="33">
        <v>0</v>
      </c>
      <c r="Y22" s="33">
        <v>0</v>
      </c>
      <c r="Z22" s="33">
        <v>0</v>
      </c>
      <c r="AA22" s="33">
        <v>0</v>
      </c>
      <c r="AB22" s="34">
        <v>53</v>
      </c>
    </row>
    <row r="23" spans="2:28" ht="18.75" x14ac:dyDescent="0.25">
      <c r="B23" s="70" t="s">
        <v>37</v>
      </c>
      <c r="C23" s="24" t="s">
        <v>26</v>
      </c>
      <c r="D23" s="35">
        <v>1</v>
      </c>
      <c r="E23" s="35">
        <v>0</v>
      </c>
      <c r="F23" s="35">
        <v>1</v>
      </c>
      <c r="G23" s="35">
        <v>1</v>
      </c>
      <c r="H23" s="35">
        <v>1</v>
      </c>
      <c r="I23" s="35">
        <v>1</v>
      </c>
      <c r="J23" s="35">
        <v>0</v>
      </c>
      <c r="K23" s="35">
        <v>0</v>
      </c>
      <c r="L23" s="35">
        <v>15</v>
      </c>
      <c r="M23" s="35">
        <v>0</v>
      </c>
      <c r="N23" s="35">
        <v>0</v>
      </c>
      <c r="O23" s="35">
        <v>1</v>
      </c>
      <c r="P23" s="35">
        <v>3</v>
      </c>
      <c r="Q23" s="35">
        <v>7</v>
      </c>
      <c r="R23" s="35">
        <v>5</v>
      </c>
      <c r="S23" s="35">
        <v>0</v>
      </c>
      <c r="T23" s="35">
        <v>12</v>
      </c>
      <c r="U23" s="35">
        <v>112</v>
      </c>
      <c r="V23" s="35">
        <v>1</v>
      </c>
      <c r="W23" s="35">
        <v>5</v>
      </c>
      <c r="X23" s="35">
        <v>0</v>
      </c>
      <c r="Y23" s="35">
        <v>0</v>
      </c>
      <c r="Z23" s="35">
        <v>11</v>
      </c>
      <c r="AA23" s="35">
        <v>12</v>
      </c>
      <c r="AB23" s="36">
        <v>130</v>
      </c>
    </row>
    <row r="24" spans="2:28" ht="18.75" x14ac:dyDescent="0.25">
      <c r="B24" s="70"/>
      <c r="C24" s="24" t="s">
        <v>28</v>
      </c>
      <c r="D24" s="33">
        <v>1</v>
      </c>
      <c r="E24" s="33">
        <v>0</v>
      </c>
      <c r="F24" s="33">
        <v>0</v>
      </c>
      <c r="G24" s="33">
        <v>0</v>
      </c>
      <c r="H24" s="33">
        <v>0</v>
      </c>
      <c r="I24" s="33">
        <v>0</v>
      </c>
      <c r="J24" s="33">
        <v>0</v>
      </c>
      <c r="K24" s="33">
        <v>0</v>
      </c>
      <c r="L24" s="33">
        <v>15</v>
      </c>
      <c r="M24" s="33">
        <v>0</v>
      </c>
      <c r="N24" s="33">
        <v>0</v>
      </c>
      <c r="O24" s="33">
        <v>1</v>
      </c>
      <c r="P24" s="33">
        <v>3</v>
      </c>
      <c r="Q24" s="33">
        <v>7</v>
      </c>
      <c r="R24" s="33">
        <v>2</v>
      </c>
      <c r="S24" s="33">
        <v>0</v>
      </c>
      <c r="T24" s="33">
        <v>0</v>
      </c>
      <c r="U24" s="33">
        <v>112</v>
      </c>
      <c r="V24" s="33">
        <v>1</v>
      </c>
      <c r="W24" s="33">
        <v>3</v>
      </c>
      <c r="X24" s="33">
        <v>0</v>
      </c>
      <c r="Y24" s="33">
        <v>0</v>
      </c>
      <c r="Z24" s="33">
        <v>0</v>
      </c>
      <c r="AA24" s="33">
        <v>12</v>
      </c>
      <c r="AB24" s="34">
        <v>130</v>
      </c>
    </row>
    <row r="25" spans="2:28" x14ac:dyDescent="0.25">
      <c r="B25" s="70" t="s">
        <v>38</v>
      </c>
      <c r="C25" s="24" t="s">
        <v>26</v>
      </c>
      <c r="D25" s="35">
        <v>1</v>
      </c>
      <c r="E25" s="35">
        <v>1</v>
      </c>
      <c r="F25" s="35">
        <v>1</v>
      </c>
      <c r="G25" s="35">
        <v>0</v>
      </c>
      <c r="H25" s="35">
        <v>1</v>
      </c>
      <c r="I25" s="35">
        <v>0</v>
      </c>
      <c r="J25" s="35">
        <v>0</v>
      </c>
      <c r="K25" s="35">
        <v>0</v>
      </c>
      <c r="L25" s="35">
        <v>10</v>
      </c>
      <c r="M25" s="35">
        <v>0</v>
      </c>
      <c r="N25" s="35">
        <v>0</v>
      </c>
      <c r="O25" s="35">
        <v>1</v>
      </c>
      <c r="P25" s="35">
        <v>2</v>
      </c>
      <c r="Q25" s="35">
        <v>0</v>
      </c>
      <c r="R25" s="35">
        <v>0</v>
      </c>
      <c r="S25" s="35">
        <v>0</v>
      </c>
      <c r="T25" s="35">
        <v>0</v>
      </c>
      <c r="U25" s="35">
        <v>36</v>
      </c>
      <c r="V25" s="35">
        <v>1</v>
      </c>
      <c r="W25" s="35">
        <v>0</v>
      </c>
      <c r="X25" s="35">
        <v>0</v>
      </c>
      <c r="Y25" s="35">
        <v>0</v>
      </c>
      <c r="Z25" s="35">
        <v>7</v>
      </c>
      <c r="AA25" s="35">
        <v>8</v>
      </c>
      <c r="AB25" s="36">
        <v>24</v>
      </c>
    </row>
    <row r="26" spans="2:28" x14ac:dyDescent="0.25">
      <c r="B26" s="70"/>
      <c r="C26" s="24" t="s">
        <v>28</v>
      </c>
      <c r="D26" s="33">
        <v>1</v>
      </c>
      <c r="E26" s="33">
        <v>0</v>
      </c>
      <c r="F26" s="33">
        <v>0</v>
      </c>
      <c r="G26" s="33">
        <v>0</v>
      </c>
      <c r="H26" s="33">
        <v>0</v>
      </c>
      <c r="I26" s="33">
        <v>0</v>
      </c>
      <c r="J26" s="33">
        <v>0</v>
      </c>
      <c r="K26" s="33">
        <v>0</v>
      </c>
      <c r="L26" s="33">
        <v>10</v>
      </c>
      <c r="M26" s="33">
        <v>0</v>
      </c>
      <c r="N26" s="33">
        <v>0</v>
      </c>
      <c r="O26" s="33">
        <v>1</v>
      </c>
      <c r="P26" s="33">
        <v>2</v>
      </c>
      <c r="Q26" s="33">
        <v>0</v>
      </c>
      <c r="R26" s="33">
        <v>0</v>
      </c>
      <c r="S26" s="33">
        <v>0</v>
      </c>
      <c r="T26" s="33">
        <v>0</v>
      </c>
      <c r="U26" s="33">
        <v>0</v>
      </c>
      <c r="V26" s="33">
        <v>1</v>
      </c>
      <c r="W26" s="33">
        <v>0</v>
      </c>
      <c r="X26" s="33">
        <v>0</v>
      </c>
      <c r="Y26" s="33">
        <v>0</v>
      </c>
      <c r="Z26" s="33">
        <v>7</v>
      </c>
      <c r="AA26" s="33">
        <v>1</v>
      </c>
      <c r="AB26" s="34">
        <v>24</v>
      </c>
    </row>
    <row r="27" spans="2:28" x14ac:dyDescent="0.25">
      <c r="B27" s="70" t="s">
        <v>39</v>
      </c>
      <c r="C27" s="24" t="s">
        <v>26</v>
      </c>
      <c r="D27" s="35">
        <v>1</v>
      </c>
      <c r="E27" s="35">
        <v>0</v>
      </c>
      <c r="F27" s="35">
        <v>1</v>
      </c>
      <c r="G27" s="35">
        <v>1</v>
      </c>
      <c r="H27" s="35">
        <v>1</v>
      </c>
      <c r="I27" s="35">
        <v>1</v>
      </c>
      <c r="J27" s="35">
        <v>0</v>
      </c>
      <c r="K27" s="35">
        <v>0</v>
      </c>
      <c r="L27" s="35">
        <v>2</v>
      </c>
      <c r="M27" s="35">
        <v>0</v>
      </c>
      <c r="N27" s="35">
        <v>0</v>
      </c>
      <c r="O27" s="35">
        <v>0</v>
      </c>
      <c r="P27" s="35">
        <v>1</v>
      </c>
      <c r="Q27" s="35">
        <v>2</v>
      </c>
      <c r="R27" s="35">
        <v>4</v>
      </c>
      <c r="S27" s="35">
        <v>16</v>
      </c>
      <c r="T27" s="35">
        <v>6</v>
      </c>
      <c r="U27" s="35">
        <f>15+1</f>
        <v>16</v>
      </c>
      <c r="V27" s="35">
        <v>1</v>
      </c>
      <c r="W27" s="35">
        <v>0</v>
      </c>
      <c r="X27" s="35">
        <v>0</v>
      </c>
      <c r="Y27" s="35">
        <v>3</v>
      </c>
      <c r="Z27" s="35">
        <v>6</v>
      </c>
      <c r="AA27" s="35">
        <v>8</v>
      </c>
      <c r="AB27" s="36">
        <v>47</v>
      </c>
    </row>
    <row r="28" spans="2:28" x14ac:dyDescent="0.25">
      <c r="B28" s="70"/>
      <c r="C28" s="24" t="s">
        <v>28</v>
      </c>
      <c r="D28" s="33">
        <v>0</v>
      </c>
      <c r="E28" s="33">
        <v>0</v>
      </c>
      <c r="F28" s="33">
        <v>0</v>
      </c>
      <c r="G28" s="33">
        <v>0</v>
      </c>
      <c r="H28" s="33">
        <v>0</v>
      </c>
      <c r="I28" s="33">
        <v>0</v>
      </c>
      <c r="J28" s="33">
        <v>0</v>
      </c>
      <c r="K28" s="33">
        <v>0</v>
      </c>
      <c r="L28" s="33">
        <v>0</v>
      </c>
      <c r="M28" s="33">
        <v>0</v>
      </c>
      <c r="N28" s="33">
        <v>0</v>
      </c>
      <c r="O28" s="33">
        <v>0</v>
      </c>
      <c r="P28" s="33">
        <v>0</v>
      </c>
      <c r="Q28" s="33">
        <v>1</v>
      </c>
      <c r="R28" s="33">
        <v>3</v>
      </c>
      <c r="S28" s="33">
        <v>13</v>
      </c>
      <c r="T28" s="33">
        <v>2</v>
      </c>
      <c r="U28" s="33">
        <v>0</v>
      </c>
      <c r="V28" s="33">
        <v>0</v>
      </c>
      <c r="W28" s="33">
        <v>0</v>
      </c>
      <c r="X28" s="33">
        <v>0</v>
      </c>
      <c r="Y28" s="33">
        <v>3</v>
      </c>
      <c r="Z28" s="33">
        <v>6</v>
      </c>
      <c r="AA28" s="33">
        <v>0</v>
      </c>
      <c r="AB28" s="34">
        <v>47</v>
      </c>
    </row>
    <row r="29" spans="2:28" ht="18.75" x14ac:dyDescent="0.25">
      <c r="B29" s="70" t="s">
        <v>40</v>
      </c>
      <c r="C29" s="24" t="s">
        <v>26</v>
      </c>
      <c r="D29" s="35">
        <v>1</v>
      </c>
      <c r="E29" s="35">
        <v>1</v>
      </c>
      <c r="F29" s="35">
        <v>1</v>
      </c>
      <c r="G29" s="35">
        <v>0</v>
      </c>
      <c r="H29" s="35">
        <v>1</v>
      </c>
      <c r="I29" s="35">
        <v>0</v>
      </c>
      <c r="J29" s="35">
        <v>0</v>
      </c>
      <c r="K29" s="35">
        <v>0</v>
      </c>
      <c r="L29" s="35">
        <v>42</v>
      </c>
      <c r="M29" s="35">
        <v>0</v>
      </c>
      <c r="N29" s="35">
        <v>0</v>
      </c>
      <c r="O29" s="35">
        <v>1</v>
      </c>
      <c r="P29" s="35">
        <v>2</v>
      </c>
      <c r="Q29" s="35">
        <v>3</v>
      </c>
      <c r="R29" s="35">
        <v>8</v>
      </c>
      <c r="S29" s="35">
        <v>0</v>
      </c>
      <c r="T29" s="35">
        <v>11</v>
      </c>
      <c r="U29" s="35">
        <v>30</v>
      </c>
      <c r="V29" s="35">
        <v>1</v>
      </c>
      <c r="W29" s="35">
        <v>6</v>
      </c>
      <c r="X29" s="35">
        <v>0</v>
      </c>
      <c r="Y29" s="35">
        <v>3</v>
      </c>
      <c r="Z29" s="35">
        <v>16</v>
      </c>
      <c r="AA29" s="35">
        <v>21</v>
      </c>
      <c r="AB29" s="36">
        <v>122</v>
      </c>
    </row>
    <row r="30" spans="2:28" ht="18.75" x14ac:dyDescent="0.25">
      <c r="B30" s="70"/>
      <c r="C30" s="24" t="s">
        <v>28</v>
      </c>
      <c r="D30" s="33">
        <v>0</v>
      </c>
      <c r="E30" s="33">
        <v>0</v>
      </c>
      <c r="F30" s="33">
        <v>0</v>
      </c>
      <c r="G30" s="33">
        <v>0</v>
      </c>
      <c r="H30" s="33">
        <v>0</v>
      </c>
      <c r="I30" s="33">
        <v>0</v>
      </c>
      <c r="J30" s="33">
        <v>0</v>
      </c>
      <c r="K30" s="33">
        <v>0</v>
      </c>
      <c r="L30" s="33">
        <v>42</v>
      </c>
      <c r="M30" s="33">
        <v>0</v>
      </c>
      <c r="N30" s="33">
        <v>0</v>
      </c>
      <c r="O30" s="33">
        <v>1</v>
      </c>
      <c r="P30" s="33">
        <v>1</v>
      </c>
      <c r="Q30" s="33">
        <v>3</v>
      </c>
      <c r="R30" s="33">
        <v>8</v>
      </c>
      <c r="S30" s="33">
        <v>0</v>
      </c>
      <c r="T30" s="33">
        <v>5</v>
      </c>
      <c r="U30" s="33">
        <v>0</v>
      </c>
      <c r="V30" s="33">
        <v>0</v>
      </c>
      <c r="W30" s="33">
        <v>4</v>
      </c>
      <c r="X30" s="33">
        <v>0</v>
      </c>
      <c r="Y30" s="33">
        <v>3</v>
      </c>
      <c r="Z30" s="33">
        <v>0</v>
      </c>
      <c r="AA30" s="33">
        <v>0</v>
      </c>
      <c r="AB30" s="34">
        <v>122</v>
      </c>
    </row>
    <row r="31" spans="2:28" ht="18.75" x14ac:dyDescent="0.25">
      <c r="B31" s="70" t="s">
        <v>41</v>
      </c>
      <c r="C31" s="24" t="s">
        <v>26</v>
      </c>
      <c r="D31" s="35">
        <v>1</v>
      </c>
      <c r="E31" s="35">
        <v>1</v>
      </c>
      <c r="F31" s="35">
        <v>1</v>
      </c>
      <c r="G31" s="35">
        <v>4</v>
      </c>
      <c r="H31" s="35">
        <v>0</v>
      </c>
      <c r="I31" s="35">
        <v>0</v>
      </c>
      <c r="J31" s="35">
        <v>0</v>
      </c>
      <c r="K31" s="35">
        <v>1</v>
      </c>
      <c r="L31" s="35">
        <v>0</v>
      </c>
      <c r="M31" s="35">
        <v>0</v>
      </c>
      <c r="N31" s="35">
        <v>0</v>
      </c>
      <c r="O31" s="35">
        <v>1</v>
      </c>
      <c r="P31" s="35">
        <v>1</v>
      </c>
      <c r="Q31" s="35">
        <v>10</v>
      </c>
      <c r="R31" s="35">
        <v>1</v>
      </c>
      <c r="S31" s="35">
        <v>0</v>
      </c>
      <c r="T31" s="35">
        <v>7</v>
      </c>
      <c r="U31" s="35">
        <v>53</v>
      </c>
      <c r="V31" s="35">
        <v>1</v>
      </c>
      <c r="W31" s="35">
        <v>0</v>
      </c>
      <c r="X31" s="35">
        <v>0</v>
      </c>
      <c r="Y31" s="35">
        <v>1</v>
      </c>
      <c r="Z31" s="35">
        <v>13</v>
      </c>
      <c r="AA31" s="35">
        <v>6</v>
      </c>
      <c r="AB31" s="36">
        <v>141</v>
      </c>
    </row>
    <row r="32" spans="2:28" ht="18.75" x14ac:dyDescent="0.25">
      <c r="B32" s="70"/>
      <c r="C32" s="24" t="s">
        <v>28</v>
      </c>
      <c r="D32" s="33">
        <v>0</v>
      </c>
      <c r="E32" s="33">
        <v>0</v>
      </c>
      <c r="F32" s="33">
        <v>0</v>
      </c>
      <c r="G32" s="33">
        <v>0</v>
      </c>
      <c r="H32" s="33">
        <v>0</v>
      </c>
      <c r="I32" s="33">
        <v>0</v>
      </c>
      <c r="J32" s="33">
        <v>0</v>
      </c>
      <c r="K32" s="33">
        <v>1</v>
      </c>
      <c r="L32" s="33">
        <v>0</v>
      </c>
      <c r="M32" s="33">
        <v>0</v>
      </c>
      <c r="N32" s="33">
        <v>0</v>
      </c>
      <c r="O32" s="33">
        <v>1</v>
      </c>
      <c r="P32" s="33">
        <v>0</v>
      </c>
      <c r="Q32" s="33">
        <v>10</v>
      </c>
      <c r="R32" s="33">
        <v>1</v>
      </c>
      <c r="S32" s="33">
        <v>0</v>
      </c>
      <c r="T32" s="33">
        <v>0</v>
      </c>
      <c r="U32" s="33">
        <v>0</v>
      </c>
      <c r="V32" s="33">
        <v>0</v>
      </c>
      <c r="W32" s="33">
        <v>0</v>
      </c>
      <c r="X32" s="33">
        <v>0</v>
      </c>
      <c r="Y32" s="33">
        <v>1</v>
      </c>
      <c r="Z32" s="33">
        <v>10</v>
      </c>
      <c r="AA32" s="33">
        <v>0</v>
      </c>
      <c r="AB32" s="34">
        <v>141</v>
      </c>
    </row>
    <row r="33" spans="2:28" x14ac:dyDescent="0.25">
      <c r="B33" s="70" t="s">
        <v>42</v>
      </c>
      <c r="C33" s="24" t="s">
        <v>26</v>
      </c>
      <c r="D33" s="35">
        <v>1</v>
      </c>
      <c r="E33" s="35">
        <v>0</v>
      </c>
      <c r="F33" s="35">
        <v>0</v>
      </c>
      <c r="G33" s="35">
        <v>0</v>
      </c>
      <c r="H33" s="35">
        <v>1</v>
      </c>
      <c r="I33" s="35">
        <v>0</v>
      </c>
      <c r="J33" s="35">
        <v>0</v>
      </c>
      <c r="K33" s="35">
        <v>0</v>
      </c>
      <c r="L33" s="35">
        <v>0</v>
      </c>
      <c r="M33" s="35">
        <v>0</v>
      </c>
      <c r="N33" s="35">
        <v>0</v>
      </c>
      <c r="O33" s="35">
        <v>1</v>
      </c>
      <c r="P33" s="35">
        <v>0</v>
      </c>
      <c r="Q33" s="35">
        <v>1</v>
      </c>
      <c r="R33" s="35">
        <v>0</v>
      </c>
      <c r="S33" s="35">
        <v>0</v>
      </c>
      <c r="T33" s="35">
        <v>3</v>
      </c>
      <c r="U33" s="35">
        <v>14</v>
      </c>
      <c r="V33" s="35">
        <v>1</v>
      </c>
      <c r="W33" s="35">
        <v>0</v>
      </c>
      <c r="X33" s="35">
        <v>0</v>
      </c>
      <c r="Y33" s="35">
        <v>0</v>
      </c>
      <c r="Z33" s="35">
        <v>0</v>
      </c>
      <c r="AA33" s="35">
        <v>10</v>
      </c>
      <c r="AB33" s="36">
        <v>39</v>
      </c>
    </row>
    <row r="34" spans="2:28" x14ac:dyDescent="0.25">
      <c r="B34" s="70"/>
      <c r="C34" s="24" t="s">
        <v>28</v>
      </c>
      <c r="D34" s="33">
        <v>0</v>
      </c>
      <c r="E34" s="33">
        <v>0</v>
      </c>
      <c r="F34" s="33">
        <v>0</v>
      </c>
      <c r="G34" s="33">
        <v>0</v>
      </c>
      <c r="H34" s="33">
        <v>0</v>
      </c>
      <c r="I34" s="33">
        <v>0</v>
      </c>
      <c r="J34" s="33">
        <v>0</v>
      </c>
      <c r="K34" s="33">
        <v>0</v>
      </c>
      <c r="L34" s="33">
        <v>0</v>
      </c>
      <c r="M34" s="33">
        <v>0</v>
      </c>
      <c r="N34" s="33">
        <v>0</v>
      </c>
      <c r="O34" s="33">
        <v>1</v>
      </c>
      <c r="P34" s="33">
        <v>0</v>
      </c>
      <c r="Q34" s="33">
        <v>0</v>
      </c>
      <c r="R34" s="33">
        <v>0</v>
      </c>
      <c r="S34" s="33">
        <v>0</v>
      </c>
      <c r="T34" s="33">
        <v>0</v>
      </c>
      <c r="U34" s="33">
        <v>0</v>
      </c>
      <c r="V34" s="33">
        <v>1</v>
      </c>
      <c r="W34" s="33">
        <v>0</v>
      </c>
      <c r="X34" s="33">
        <v>0</v>
      </c>
      <c r="Y34" s="33">
        <v>0</v>
      </c>
      <c r="Z34" s="33">
        <v>0</v>
      </c>
      <c r="AA34" s="33">
        <v>0</v>
      </c>
      <c r="AB34" s="34">
        <v>0</v>
      </c>
    </row>
    <row r="35" spans="2:28" x14ac:dyDescent="0.25">
      <c r="B35" s="70" t="s">
        <v>43</v>
      </c>
      <c r="C35" s="24" t="s">
        <v>26</v>
      </c>
      <c r="D35" s="35">
        <v>1</v>
      </c>
      <c r="E35" s="35">
        <v>0</v>
      </c>
      <c r="F35" s="35">
        <v>1</v>
      </c>
      <c r="G35" s="35">
        <v>1</v>
      </c>
      <c r="H35" s="35">
        <v>0</v>
      </c>
      <c r="I35" s="35">
        <v>0</v>
      </c>
      <c r="J35" s="35">
        <v>0</v>
      </c>
      <c r="K35" s="35">
        <v>0</v>
      </c>
      <c r="L35" s="35">
        <v>0</v>
      </c>
      <c r="M35" s="35">
        <v>0</v>
      </c>
      <c r="N35" s="35">
        <v>0</v>
      </c>
      <c r="O35" s="35">
        <v>1</v>
      </c>
      <c r="P35" s="35">
        <v>0</v>
      </c>
      <c r="Q35" s="35">
        <v>1</v>
      </c>
      <c r="R35" s="35">
        <v>0</v>
      </c>
      <c r="S35" s="35">
        <v>0</v>
      </c>
      <c r="T35" s="35">
        <v>3</v>
      </c>
      <c r="U35" s="35">
        <v>14</v>
      </c>
      <c r="V35" s="35">
        <v>1</v>
      </c>
      <c r="W35" s="35">
        <v>0</v>
      </c>
      <c r="X35" s="35">
        <v>0</v>
      </c>
      <c r="Y35" s="35">
        <v>0</v>
      </c>
      <c r="Z35" s="35">
        <v>1</v>
      </c>
      <c r="AA35" s="35">
        <v>9</v>
      </c>
      <c r="AB35" s="36">
        <v>41</v>
      </c>
    </row>
    <row r="36" spans="2:28" x14ac:dyDescent="0.25">
      <c r="B36" s="70"/>
      <c r="C36" s="24" t="s">
        <v>28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3">
        <v>0</v>
      </c>
      <c r="J36" s="33">
        <v>0</v>
      </c>
      <c r="K36" s="33">
        <v>0</v>
      </c>
      <c r="L36" s="33">
        <v>0</v>
      </c>
      <c r="M36" s="33">
        <v>0</v>
      </c>
      <c r="N36" s="33">
        <v>0</v>
      </c>
      <c r="O36" s="33">
        <v>1</v>
      </c>
      <c r="P36" s="33">
        <v>0</v>
      </c>
      <c r="Q36" s="33">
        <v>0</v>
      </c>
      <c r="R36" s="33">
        <v>0</v>
      </c>
      <c r="S36" s="33">
        <v>0</v>
      </c>
      <c r="T36" s="33">
        <v>0</v>
      </c>
      <c r="U36" s="33">
        <v>0</v>
      </c>
      <c r="V36" s="33">
        <v>1</v>
      </c>
      <c r="W36" s="33">
        <v>0</v>
      </c>
      <c r="X36" s="33">
        <v>0</v>
      </c>
      <c r="Y36" s="33">
        <v>0</v>
      </c>
      <c r="Z36" s="33">
        <v>0</v>
      </c>
      <c r="AA36" s="33">
        <v>0</v>
      </c>
      <c r="AB36" s="34">
        <v>0</v>
      </c>
    </row>
    <row r="37" spans="2:28" x14ac:dyDescent="0.25">
      <c r="B37" s="70" t="s">
        <v>44</v>
      </c>
      <c r="C37" s="24" t="s">
        <v>26</v>
      </c>
      <c r="D37" s="35">
        <v>1</v>
      </c>
      <c r="E37" s="35">
        <v>0</v>
      </c>
      <c r="F37" s="35">
        <v>1</v>
      </c>
      <c r="G37" s="35">
        <v>1</v>
      </c>
      <c r="H37" s="35">
        <v>1</v>
      </c>
      <c r="I37" s="35">
        <v>1</v>
      </c>
      <c r="J37" s="35">
        <v>0</v>
      </c>
      <c r="K37" s="35">
        <v>0</v>
      </c>
      <c r="L37" s="35">
        <v>0</v>
      </c>
      <c r="M37" s="35">
        <v>0</v>
      </c>
      <c r="N37" s="35">
        <v>0</v>
      </c>
      <c r="O37" s="35">
        <v>1</v>
      </c>
      <c r="P37" s="35">
        <v>0</v>
      </c>
      <c r="Q37" s="35">
        <v>0</v>
      </c>
      <c r="R37" s="35">
        <v>0</v>
      </c>
      <c r="S37" s="35">
        <v>0</v>
      </c>
      <c r="T37" s="35">
        <v>2</v>
      </c>
      <c r="U37" s="35">
        <v>14</v>
      </c>
      <c r="V37" s="35">
        <v>1</v>
      </c>
      <c r="W37" s="35">
        <v>0</v>
      </c>
      <c r="X37" s="35">
        <v>0</v>
      </c>
      <c r="Y37" s="35">
        <v>0</v>
      </c>
      <c r="Z37" s="35">
        <v>1</v>
      </c>
      <c r="AA37" s="35">
        <v>8</v>
      </c>
      <c r="AB37" s="36">
        <v>17</v>
      </c>
    </row>
    <row r="38" spans="2:28" x14ac:dyDescent="0.25">
      <c r="B38" s="70"/>
      <c r="C38" s="24" t="s">
        <v>28</v>
      </c>
      <c r="D38" s="33">
        <v>0</v>
      </c>
      <c r="E38" s="33">
        <v>0</v>
      </c>
      <c r="F38" s="33">
        <v>0</v>
      </c>
      <c r="G38" s="33">
        <v>0</v>
      </c>
      <c r="H38" s="33">
        <v>0</v>
      </c>
      <c r="I38" s="33">
        <v>0</v>
      </c>
      <c r="J38" s="33">
        <v>0</v>
      </c>
      <c r="K38" s="33">
        <v>0</v>
      </c>
      <c r="L38" s="33">
        <v>0</v>
      </c>
      <c r="M38" s="33">
        <v>0</v>
      </c>
      <c r="N38" s="33">
        <v>0</v>
      </c>
      <c r="O38" s="33">
        <v>1</v>
      </c>
      <c r="P38" s="33">
        <v>0</v>
      </c>
      <c r="Q38" s="33">
        <v>0</v>
      </c>
      <c r="R38" s="33">
        <v>0</v>
      </c>
      <c r="S38" s="33">
        <v>0</v>
      </c>
      <c r="T38" s="33">
        <v>0</v>
      </c>
      <c r="U38" s="33">
        <v>0</v>
      </c>
      <c r="V38" s="33">
        <v>1</v>
      </c>
      <c r="W38" s="33">
        <v>0</v>
      </c>
      <c r="X38" s="33">
        <v>0</v>
      </c>
      <c r="Y38" s="33">
        <v>0</v>
      </c>
      <c r="Z38" s="33">
        <v>0</v>
      </c>
      <c r="AA38" s="33">
        <v>0</v>
      </c>
      <c r="AB38" s="34">
        <v>0</v>
      </c>
    </row>
    <row r="39" spans="2:28" x14ac:dyDescent="0.25">
      <c r="B39" s="70" t="s">
        <v>45</v>
      </c>
      <c r="C39" s="24" t="s">
        <v>26</v>
      </c>
      <c r="D39" s="35">
        <v>1</v>
      </c>
      <c r="E39" s="35">
        <v>0</v>
      </c>
      <c r="F39" s="35">
        <v>1</v>
      </c>
      <c r="G39" s="35">
        <v>1</v>
      </c>
      <c r="H39" s="35">
        <v>1</v>
      </c>
      <c r="I39" s="35">
        <v>1</v>
      </c>
      <c r="J39" s="35">
        <v>0</v>
      </c>
      <c r="K39" s="35">
        <v>0</v>
      </c>
      <c r="L39" s="35">
        <v>0</v>
      </c>
      <c r="M39" s="35">
        <v>0</v>
      </c>
      <c r="N39" s="35">
        <v>0</v>
      </c>
      <c r="O39" s="35">
        <v>1</v>
      </c>
      <c r="P39" s="35">
        <v>0</v>
      </c>
      <c r="Q39" s="35">
        <v>0</v>
      </c>
      <c r="R39" s="35">
        <v>0</v>
      </c>
      <c r="S39" s="35">
        <v>0</v>
      </c>
      <c r="T39" s="35">
        <v>0</v>
      </c>
      <c r="U39" s="35">
        <v>16</v>
      </c>
      <c r="V39" s="35">
        <v>1</v>
      </c>
      <c r="W39" s="35">
        <v>0</v>
      </c>
      <c r="X39" s="35">
        <v>0</v>
      </c>
      <c r="Y39" s="35">
        <v>0</v>
      </c>
      <c r="Z39" s="35">
        <v>1</v>
      </c>
      <c r="AA39" s="35">
        <v>10</v>
      </c>
      <c r="AB39" s="36">
        <v>31</v>
      </c>
    </row>
    <row r="40" spans="2:28" x14ac:dyDescent="0.25">
      <c r="B40" s="70"/>
      <c r="C40" s="24" t="s">
        <v>28</v>
      </c>
      <c r="D40" s="33">
        <v>0</v>
      </c>
      <c r="E40" s="33">
        <v>0</v>
      </c>
      <c r="F40" s="33">
        <v>0</v>
      </c>
      <c r="G40" s="33">
        <v>0</v>
      </c>
      <c r="H40" s="33">
        <v>0</v>
      </c>
      <c r="I40" s="33">
        <v>0</v>
      </c>
      <c r="J40" s="33">
        <v>0</v>
      </c>
      <c r="K40" s="33">
        <v>0</v>
      </c>
      <c r="L40" s="33">
        <v>0</v>
      </c>
      <c r="M40" s="33">
        <v>0</v>
      </c>
      <c r="N40" s="33">
        <v>0</v>
      </c>
      <c r="O40" s="33">
        <v>1</v>
      </c>
      <c r="P40" s="33">
        <v>0</v>
      </c>
      <c r="Q40" s="33">
        <v>0</v>
      </c>
      <c r="R40" s="33">
        <v>0</v>
      </c>
      <c r="S40" s="33">
        <v>0</v>
      </c>
      <c r="T40" s="33">
        <v>0</v>
      </c>
      <c r="U40" s="33">
        <v>0</v>
      </c>
      <c r="V40" s="33">
        <v>1</v>
      </c>
      <c r="W40" s="33">
        <v>0</v>
      </c>
      <c r="X40" s="33">
        <v>0</v>
      </c>
      <c r="Y40" s="33">
        <v>0</v>
      </c>
      <c r="Z40" s="33">
        <v>0</v>
      </c>
      <c r="AA40" s="33">
        <v>0</v>
      </c>
      <c r="AB40" s="34">
        <v>0</v>
      </c>
    </row>
    <row r="41" spans="2:28" ht="18.75" x14ac:dyDescent="0.25">
      <c r="B41" s="70" t="s">
        <v>46</v>
      </c>
      <c r="C41" s="24" t="s">
        <v>26</v>
      </c>
      <c r="D41" s="35">
        <v>1</v>
      </c>
      <c r="E41" s="35">
        <v>0</v>
      </c>
      <c r="F41" s="35">
        <v>1</v>
      </c>
      <c r="G41" s="35">
        <v>1</v>
      </c>
      <c r="H41" s="35">
        <v>1</v>
      </c>
      <c r="I41" s="35">
        <v>1</v>
      </c>
      <c r="J41" s="35">
        <v>0</v>
      </c>
      <c r="K41" s="35">
        <v>1</v>
      </c>
      <c r="L41" s="35">
        <v>1</v>
      </c>
      <c r="M41" s="35">
        <v>0</v>
      </c>
      <c r="N41" s="35">
        <v>24</v>
      </c>
      <c r="O41" s="35">
        <v>1</v>
      </c>
      <c r="P41" s="35">
        <v>33</v>
      </c>
      <c r="Q41" s="35">
        <v>0</v>
      </c>
      <c r="R41" s="35">
        <v>6</v>
      </c>
      <c r="S41" s="35">
        <v>12</v>
      </c>
      <c r="T41" s="35">
        <v>3</v>
      </c>
      <c r="U41" s="35">
        <v>39</v>
      </c>
      <c r="V41" s="35">
        <v>1</v>
      </c>
      <c r="W41" s="35">
        <v>6</v>
      </c>
      <c r="X41" s="35">
        <v>0</v>
      </c>
      <c r="Y41" s="35">
        <v>5</v>
      </c>
      <c r="Z41" s="35">
        <v>8</v>
      </c>
      <c r="AA41" s="35">
        <v>31</v>
      </c>
      <c r="AB41" s="36">
        <v>184</v>
      </c>
    </row>
    <row r="42" spans="2:28" ht="18.75" x14ac:dyDescent="0.25">
      <c r="B42" s="70"/>
      <c r="C42" s="24" t="s">
        <v>28</v>
      </c>
      <c r="D42" s="33">
        <v>0</v>
      </c>
      <c r="E42" s="33">
        <v>0</v>
      </c>
      <c r="F42" s="33">
        <v>0</v>
      </c>
      <c r="G42" s="33">
        <v>0</v>
      </c>
      <c r="H42" s="33">
        <v>0</v>
      </c>
      <c r="I42" s="33">
        <v>0</v>
      </c>
      <c r="J42" s="33">
        <v>0</v>
      </c>
      <c r="K42" s="33">
        <v>1</v>
      </c>
      <c r="L42" s="33">
        <v>1</v>
      </c>
      <c r="M42" s="33">
        <v>0</v>
      </c>
      <c r="N42" s="33">
        <v>24</v>
      </c>
      <c r="O42" s="33">
        <v>0</v>
      </c>
      <c r="P42" s="33">
        <v>0</v>
      </c>
      <c r="Q42" s="33">
        <v>0</v>
      </c>
      <c r="R42" s="33">
        <v>6</v>
      </c>
      <c r="S42" s="33">
        <v>0</v>
      </c>
      <c r="T42" s="33">
        <v>0</v>
      </c>
      <c r="U42" s="33">
        <v>0</v>
      </c>
      <c r="V42" s="33">
        <v>0</v>
      </c>
      <c r="W42" s="33">
        <v>5</v>
      </c>
      <c r="X42" s="33">
        <v>0</v>
      </c>
      <c r="Y42" s="33">
        <v>5</v>
      </c>
      <c r="Z42" s="33">
        <v>8</v>
      </c>
      <c r="AA42" s="33">
        <v>31</v>
      </c>
      <c r="AB42" s="34">
        <v>184</v>
      </c>
    </row>
    <row r="43" spans="2:28" x14ac:dyDescent="0.25">
      <c r="B43" s="70" t="s">
        <v>47</v>
      </c>
      <c r="C43" s="24" t="s">
        <v>26</v>
      </c>
      <c r="D43" s="35">
        <v>1</v>
      </c>
      <c r="E43" s="35">
        <v>0</v>
      </c>
      <c r="F43" s="35">
        <v>1</v>
      </c>
      <c r="G43" s="35">
        <v>1</v>
      </c>
      <c r="H43" s="35">
        <v>1</v>
      </c>
      <c r="I43" s="35">
        <v>1</v>
      </c>
      <c r="J43" s="35">
        <v>0</v>
      </c>
      <c r="K43" s="35">
        <v>0</v>
      </c>
      <c r="L43" s="35">
        <v>18</v>
      </c>
      <c r="M43" s="35">
        <v>0</v>
      </c>
      <c r="N43" s="35">
        <v>0</v>
      </c>
      <c r="O43" s="35">
        <v>0</v>
      </c>
      <c r="P43" s="35">
        <v>19</v>
      </c>
      <c r="Q43" s="35">
        <v>1</v>
      </c>
      <c r="R43" s="35">
        <v>5</v>
      </c>
      <c r="S43" s="35">
        <v>0</v>
      </c>
      <c r="T43" s="35">
        <v>6</v>
      </c>
      <c r="U43" s="35">
        <v>4</v>
      </c>
      <c r="V43" s="35">
        <v>1</v>
      </c>
      <c r="W43" s="35">
        <v>10</v>
      </c>
      <c r="X43" s="35">
        <v>0</v>
      </c>
      <c r="Y43" s="35">
        <v>6</v>
      </c>
      <c r="Z43" s="35">
        <v>14</v>
      </c>
      <c r="AA43" s="35">
        <v>14</v>
      </c>
      <c r="AB43" s="36">
        <v>93</v>
      </c>
    </row>
    <row r="44" spans="2:28" x14ac:dyDescent="0.25">
      <c r="B44" s="70"/>
      <c r="C44" s="24" t="s">
        <v>28</v>
      </c>
      <c r="D44" s="33">
        <v>1</v>
      </c>
      <c r="E44" s="33">
        <v>0</v>
      </c>
      <c r="F44" s="33">
        <v>1</v>
      </c>
      <c r="G44" s="33">
        <v>1</v>
      </c>
      <c r="H44" s="33">
        <v>1</v>
      </c>
      <c r="I44" s="33">
        <v>1</v>
      </c>
      <c r="J44" s="33">
        <v>0</v>
      </c>
      <c r="K44" s="33">
        <v>0</v>
      </c>
      <c r="L44" s="33">
        <v>18</v>
      </c>
      <c r="M44" s="33">
        <v>0</v>
      </c>
      <c r="N44" s="33">
        <v>0</v>
      </c>
      <c r="O44" s="33">
        <v>0</v>
      </c>
      <c r="P44" s="33">
        <v>0</v>
      </c>
      <c r="Q44" s="33">
        <v>1</v>
      </c>
      <c r="R44" s="33">
        <v>5</v>
      </c>
      <c r="S44" s="33">
        <v>0</v>
      </c>
      <c r="T44" s="33">
        <v>0</v>
      </c>
      <c r="U44" s="33">
        <v>0</v>
      </c>
      <c r="V44" s="33">
        <v>1</v>
      </c>
      <c r="W44" s="33">
        <v>7</v>
      </c>
      <c r="X44" s="33">
        <v>0</v>
      </c>
      <c r="Y44" s="33">
        <v>6</v>
      </c>
      <c r="Z44" s="33">
        <v>14</v>
      </c>
      <c r="AA44" s="33">
        <v>14</v>
      </c>
      <c r="AB44" s="34">
        <v>93</v>
      </c>
    </row>
    <row r="45" spans="2:28" ht="18.75" x14ac:dyDescent="0.25">
      <c r="B45" s="70" t="s">
        <v>74</v>
      </c>
      <c r="C45" s="24" t="s">
        <v>26</v>
      </c>
      <c r="D45" s="35">
        <v>1</v>
      </c>
      <c r="E45" s="35">
        <v>1</v>
      </c>
      <c r="F45" s="35">
        <v>1</v>
      </c>
      <c r="G45" s="35">
        <v>1</v>
      </c>
      <c r="H45" s="35">
        <v>1</v>
      </c>
      <c r="I45" s="35">
        <v>0</v>
      </c>
      <c r="J45" s="35">
        <v>0</v>
      </c>
      <c r="K45" s="35">
        <v>1</v>
      </c>
      <c r="L45" s="35">
        <v>16</v>
      </c>
      <c r="M45" s="35">
        <v>0</v>
      </c>
      <c r="N45" s="35">
        <v>6</v>
      </c>
      <c r="O45" s="35">
        <v>1</v>
      </c>
      <c r="P45" s="35">
        <v>11</v>
      </c>
      <c r="Q45" s="35">
        <v>1</v>
      </c>
      <c r="R45" s="35">
        <v>5</v>
      </c>
      <c r="S45" s="35">
        <v>0</v>
      </c>
      <c r="T45" s="35">
        <v>6</v>
      </c>
      <c r="U45" s="35">
        <v>10</v>
      </c>
      <c r="V45" s="35">
        <v>1</v>
      </c>
      <c r="W45" s="35">
        <v>8</v>
      </c>
      <c r="X45" s="35">
        <v>0</v>
      </c>
      <c r="Y45" s="35">
        <v>3</v>
      </c>
      <c r="Z45" s="35">
        <v>18</v>
      </c>
      <c r="AA45" s="35">
        <v>10</v>
      </c>
      <c r="AB45" s="36">
        <v>134</v>
      </c>
    </row>
    <row r="46" spans="2:28" ht="18.75" x14ac:dyDescent="0.25">
      <c r="B46" s="70"/>
      <c r="C46" s="24" t="s">
        <v>28</v>
      </c>
      <c r="D46" s="33">
        <v>1</v>
      </c>
      <c r="E46" s="33">
        <v>1</v>
      </c>
      <c r="F46" s="33">
        <v>1</v>
      </c>
      <c r="G46" s="33">
        <v>1</v>
      </c>
      <c r="H46" s="33">
        <v>0</v>
      </c>
      <c r="I46" s="33">
        <v>0</v>
      </c>
      <c r="J46" s="33">
        <v>0</v>
      </c>
      <c r="K46" s="33">
        <v>1</v>
      </c>
      <c r="L46" s="33">
        <v>16</v>
      </c>
      <c r="M46" s="33">
        <v>0</v>
      </c>
      <c r="N46" s="33">
        <v>6</v>
      </c>
      <c r="O46" s="33">
        <v>1</v>
      </c>
      <c r="P46" s="33">
        <v>10</v>
      </c>
      <c r="Q46" s="33">
        <v>1</v>
      </c>
      <c r="R46" s="33">
        <v>5</v>
      </c>
      <c r="S46" s="33">
        <v>0</v>
      </c>
      <c r="T46" s="33">
        <v>6</v>
      </c>
      <c r="U46" s="33">
        <v>10</v>
      </c>
      <c r="V46" s="33">
        <v>1</v>
      </c>
      <c r="W46" s="33">
        <v>6</v>
      </c>
      <c r="X46" s="33">
        <v>0</v>
      </c>
      <c r="Y46" s="33">
        <v>3</v>
      </c>
      <c r="Z46" s="33">
        <v>18</v>
      </c>
      <c r="AA46" s="33">
        <v>10</v>
      </c>
      <c r="AB46" s="34">
        <v>134</v>
      </c>
    </row>
    <row r="47" spans="2:28" x14ac:dyDescent="0.25">
      <c r="B47" s="70" t="s">
        <v>75</v>
      </c>
      <c r="C47" s="24" t="s">
        <v>26</v>
      </c>
      <c r="D47" s="35">
        <v>1</v>
      </c>
      <c r="E47" s="35">
        <v>0</v>
      </c>
      <c r="F47" s="35">
        <v>1</v>
      </c>
      <c r="G47" s="35">
        <v>1</v>
      </c>
      <c r="H47" s="35">
        <v>1</v>
      </c>
      <c r="I47" s="35">
        <v>0</v>
      </c>
      <c r="J47" s="35">
        <v>0</v>
      </c>
      <c r="K47" s="35">
        <v>1</v>
      </c>
      <c r="L47" s="35">
        <v>0</v>
      </c>
      <c r="M47" s="35">
        <v>2</v>
      </c>
      <c r="N47" s="35">
        <v>0</v>
      </c>
      <c r="O47" s="35">
        <v>0</v>
      </c>
      <c r="P47" s="35">
        <v>3</v>
      </c>
      <c r="Q47" s="35">
        <v>0</v>
      </c>
      <c r="R47" s="35">
        <v>0</v>
      </c>
      <c r="S47" s="35">
        <v>0</v>
      </c>
      <c r="T47" s="35">
        <v>0</v>
      </c>
      <c r="U47" s="35">
        <v>28</v>
      </c>
      <c r="V47" s="35">
        <v>1</v>
      </c>
      <c r="W47" s="35">
        <v>4</v>
      </c>
      <c r="X47" s="35">
        <v>0</v>
      </c>
      <c r="Y47" s="35">
        <v>8</v>
      </c>
      <c r="Z47" s="35">
        <v>10</v>
      </c>
      <c r="AA47" s="35">
        <v>7</v>
      </c>
      <c r="AB47" s="36">
        <v>68</v>
      </c>
    </row>
    <row r="48" spans="2:28" x14ac:dyDescent="0.25">
      <c r="B48" s="70"/>
      <c r="C48" s="24" t="s">
        <v>28</v>
      </c>
      <c r="D48" s="33">
        <v>1</v>
      </c>
      <c r="E48" s="33">
        <v>0</v>
      </c>
      <c r="F48" s="33">
        <v>1</v>
      </c>
      <c r="G48" s="33">
        <v>0</v>
      </c>
      <c r="H48" s="33">
        <v>1</v>
      </c>
      <c r="I48" s="33">
        <v>0</v>
      </c>
      <c r="J48" s="33">
        <v>0</v>
      </c>
      <c r="K48" s="33">
        <v>1</v>
      </c>
      <c r="L48" s="33">
        <v>0</v>
      </c>
      <c r="M48" s="33">
        <v>2</v>
      </c>
      <c r="N48" s="33">
        <v>0</v>
      </c>
      <c r="O48" s="33">
        <v>0</v>
      </c>
      <c r="P48" s="33">
        <v>2</v>
      </c>
      <c r="Q48" s="33">
        <v>0</v>
      </c>
      <c r="R48" s="33">
        <v>0</v>
      </c>
      <c r="S48" s="33">
        <v>0</v>
      </c>
      <c r="T48" s="33">
        <v>0</v>
      </c>
      <c r="U48" s="33">
        <v>0</v>
      </c>
      <c r="V48" s="33">
        <v>0</v>
      </c>
      <c r="W48" s="33">
        <v>3</v>
      </c>
      <c r="X48" s="33">
        <v>0</v>
      </c>
      <c r="Y48" s="33">
        <v>8</v>
      </c>
      <c r="Z48" s="33">
        <v>9</v>
      </c>
      <c r="AA48" s="33">
        <v>7</v>
      </c>
      <c r="AB48" s="34">
        <v>68</v>
      </c>
    </row>
    <row r="49" spans="2:28" x14ac:dyDescent="0.25">
      <c r="B49" s="70" t="s">
        <v>76</v>
      </c>
      <c r="C49" s="24" t="s">
        <v>26</v>
      </c>
      <c r="D49" s="35">
        <v>1</v>
      </c>
      <c r="E49" s="35">
        <v>0</v>
      </c>
      <c r="F49" s="35">
        <v>1</v>
      </c>
      <c r="G49" s="35">
        <v>1</v>
      </c>
      <c r="H49" s="35">
        <v>1</v>
      </c>
      <c r="I49" s="35">
        <v>0</v>
      </c>
      <c r="J49" s="35">
        <v>0</v>
      </c>
      <c r="K49" s="35">
        <v>1</v>
      </c>
      <c r="L49" s="35">
        <v>0</v>
      </c>
      <c r="M49" s="35">
        <v>66</v>
      </c>
      <c r="N49" s="35">
        <v>0</v>
      </c>
      <c r="O49" s="35">
        <v>1</v>
      </c>
      <c r="P49" s="35">
        <v>3</v>
      </c>
      <c r="Q49" s="35">
        <v>7</v>
      </c>
      <c r="R49" s="35">
        <v>0</v>
      </c>
      <c r="S49" s="35">
        <v>0</v>
      </c>
      <c r="T49" s="35">
        <v>7</v>
      </c>
      <c r="U49" s="35">
        <v>36</v>
      </c>
      <c r="V49" s="35">
        <v>1</v>
      </c>
      <c r="W49" s="35">
        <v>7</v>
      </c>
      <c r="X49" s="35">
        <v>0</v>
      </c>
      <c r="Y49" s="35">
        <v>0</v>
      </c>
      <c r="Z49" s="35">
        <v>20</v>
      </c>
      <c r="AA49" s="35">
        <v>13</v>
      </c>
      <c r="AB49" s="36">
        <v>67</v>
      </c>
    </row>
    <row r="50" spans="2:28" x14ac:dyDescent="0.25">
      <c r="B50" s="70"/>
      <c r="C50" s="24" t="s">
        <v>28</v>
      </c>
      <c r="D50" s="33">
        <v>1</v>
      </c>
      <c r="E50" s="33">
        <v>0</v>
      </c>
      <c r="F50" s="33">
        <v>1</v>
      </c>
      <c r="G50" s="33">
        <v>1</v>
      </c>
      <c r="H50" s="33">
        <v>1</v>
      </c>
      <c r="I50" s="33">
        <v>0</v>
      </c>
      <c r="J50" s="33">
        <v>0</v>
      </c>
      <c r="K50" s="33">
        <v>1</v>
      </c>
      <c r="L50" s="33">
        <v>0</v>
      </c>
      <c r="M50" s="33">
        <v>66</v>
      </c>
      <c r="N50" s="33">
        <v>0</v>
      </c>
      <c r="O50" s="33">
        <v>1</v>
      </c>
      <c r="P50" s="33">
        <v>2</v>
      </c>
      <c r="Q50" s="33">
        <v>7</v>
      </c>
      <c r="R50" s="33">
        <v>0</v>
      </c>
      <c r="S50" s="33">
        <v>0</v>
      </c>
      <c r="T50" s="33">
        <v>7</v>
      </c>
      <c r="U50" s="33">
        <v>36</v>
      </c>
      <c r="V50" s="33">
        <v>1</v>
      </c>
      <c r="W50" s="33">
        <v>7</v>
      </c>
      <c r="X50" s="33">
        <v>0</v>
      </c>
      <c r="Y50" s="33">
        <v>0</v>
      </c>
      <c r="Z50" s="33">
        <v>13</v>
      </c>
      <c r="AA50" s="33">
        <v>13</v>
      </c>
      <c r="AB50" s="34">
        <v>67</v>
      </c>
    </row>
    <row r="51" spans="2:28" x14ac:dyDescent="0.25">
      <c r="B51" s="70" t="s">
        <v>77</v>
      </c>
      <c r="C51" s="24" t="s">
        <v>26</v>
      </c>
      <c r="D51" s="35">
        <v>1</v>
      </c>
      <c r="E51" s="35">
        <v>0</v>
      </c>
      <c r="F51" s="35">
        <v>1</v>
      </c>
      <c r="G51" s="35">
        <v>1</v>
      </c>
      <c r="H51" s="35">
        <v>1</v>
      </c>
      <c r="I51" s="35">
        <v>1</v>
      </c>
      <c r="J51" s="35">
        <v>0</v>
      </c>
      <c r="K51" s="35">
        <v>2</v>
      </c>
      <c r="L51" s="35">
        <v>0</v>
      </c>
      <c r="M51" s="35">
        <v>0</v>
      </c>
      <c r="N51" s="35">
        <v>0</v>
      </c>
      <c r="O51" s="35">
        <v>1</v>
      </c>
      <c r="P51" s="35">
        <v>1</v>
      </c>
      <c r="Q51" s="35">
        <v>3</v>
      </c>
      <c r="R51" s="35">
        <v>8</v>
      </c>
      <c r="S51" s="35">
        <v>29</v>
      </c>
      <c r="T51" s="35">
        <v>40</v>
      </c>
      <c r="U51" s="35">
        <v>70</v>
      </c>
      <c r="V51" s="35">
        <v>1</v>
      </c>
      <c r="W51" s="35">
        <v>50</v>
      </c>
      <c r="X51" s="35">
        <v>0</v>
      </c>
      <c r="Y51" s="35">
        <v>0</v>
      </c>
      <c r="Z51" s="35">
        <v>25</v>
      </c>
      <c r="AA51" s="35">
        <v>23</v>
      </c>
      <c r="AB51" s="36">
        <v>44</v>
      </c>
    </row>
    <row r="52" spans="2:28" x14ac:dyDescent="0.25">
      <c r="B52" s="70"/>
      <c r="C52" s="24" t="s">
        <v>28</v>
      </c>
      <c r="D52" s="33">
        <v>0</v>
      </c>
      <c r="E52" s="33">
        <v>0</v>
      </c>
      <c r="F52" s="33">
        <v>0</v>
      </c>
      <c r="G52" s="33">
        <v>0</v>
      </c>
      <c r="H52" s="33">
        <v>0</v>
      </c>
      <c r="I52" s="33">
        <v>0</v>
      </c>
      <c r="J52" s="33">
        <v>0</v>
      </c>
      <c r="K52" s="33">
        <v>2</v>
      </c>
      <c r="L52" s="33">
        <v>0</v>
      </c>
      <c r="M52" s="33">
        <v>0</v>
      </c>
      <c r="N52" s="33">
        <v>0</v>
      </c>
      <c r="O52" s="33">
        <v>1</v>
      </c>
      <c r="P52" s="33">
        <v>1</v>
      </c>
      <c r="Q52" s="33">
        <v>3</v>
      </c>
      <c r="R52" s="33">
        <v>8</v>
      </c>
      <c r="S52" s="33">
        <v>29</v>
      </c>
      <c r="T52" s="33">
        <v>8</v>
      </c>
      <c r="U52" s="33">
        <v>0</v>
      </c>
      <c r="V52" s="33">
        <v>0</v>
      </c>
      <c r="W52" s="33">
        <v>50</v>
      </c>
      <c r="X52" s="33">
        <v>0</v>
      </c>
      <c r="Y52" s="33">
        <v>0</v>
      </c>
      <c r="Z52" s="33">
        <v>25</v>
      </c>
      <c r="AA52" s="33">
        <v>0</v>
      </c>
      <c r="AB52" s="34">
        <v>44</v>
      </c>
    </row>
    <row r="53" spans="2:28" ht="18.75" x14ac:dyDescent="0.25">
      <c r="B53" s="70" t="s">
        <v>78</v>
      </c>
      <c r="C53" s="24" t="s">
        <v>26</v>
      </c>
      <c r="D53" s="35">
        <v>1</v>
      </c>
      <c r="E53" s="35">
        <v>0</v>
      </c>
      <c r="F53" s="35">
        <v>1</v>
      </c>
      <c r="G53" s="35">
        <v>2</v>
      </c>
      <c r="H53" s="35">
        <v>1</v>
      </c>
      <c r="I53" s="35">
        <v>0</v>
      </c>
      <c r="J53" s="35">
        <v>0</v>
      </c>
      <c r="K53" s="35">
        <v>2</v>
      </c>
      <c r="L53" s="35">
        <v>1</v>
      </c>
      <c r="M53" s="35">
        <v>0</v>
      </c>
      <c r="N53" s="35">
        <v>0</v>
      </c>
      <c r="O53" s="35">
        <v>1</v>
      </c>
      <c r="P53" s="35">
        <v>1</v>
      </c>
      <c r="Q53" s="35">
        <v>3</v>
      </c>
      <c r="R53" s="35">
        <v>5</v>
      </c>
      <c r="S53" s="35">
        <v>0</v>
      </c>
      <c r="T53" s="35">
        <v>8</v>
      </c>
      <c r="U53" s="35">
        <v>150</v>
      </c>
      <c r="V53" s="35">
        <v>1</v>
      </c>
      <c r="W53" s="35">
        <v>30</v>
      </c>
      <c r="X53" s="35">
        <v>0</v>
      </c>
      <c r="Y53" s="35">
        <v>0</v>
      </c>
      <c r="Z53" s="35">
        <v>4</v>
      </c>
      <c r="AA53" s="35">
        <v>0</v>
      </c>
      <c r="AB53" s="36">
        <v>159</v>
      </c>
    </row>
    <row r="54" spans="2:28" ht="18.75" x14ac:dyDescent="0.25">
      <c r="B54" s="70"/>
      <c r="C54" s="24" t="s">
        <v>28</v>
      </c>
      <c r="D54" s="33">
        <v>1</v>
      </c>
      <c r="E54" s="33">
        <v>0</v>
      </c>
      <c r="F54" s="33">
        <v>1</v>
      </c>
      <c r="G54" s="33">
        <v>2</v>
      </c>
      <c r="H54" s="33">
        <v>1</v>
      </c>
      <c r="I54" s="33">
        <v>0</v>
      </c>
      <c r="J54" s="33">
        <v>0</v>
      </c>
      <c r="K54" s="33">
        <v>2</v>
      </c>
      <c r="L54" s="33">
        <v>0</v>
      </c>
      <c r="M54" s="33">
        <v>0</v>
      </c>
      <c r="N54" s="33">
        <v>0</v>
      </c>
      <c r="O54" s="33">
        <v>1</v>
      </c>
      <c r="P54" s="33">
        <v>0</v>
      </c>
      <c r="Q54" s="33">
        <v>3</v>
      </c>
      <c r="R54" s="33">
        <v>5</v>
      </c>
      <c r="S54" s="33">
        <v>0</v>
      </c>
      <c r="T54" s="33">
        <v>5</v>
      </c>
      <c r="U54" s="33">
        <v>0</v>
      </c>
      <c r="V54" s="33">
        <v>0</v>
      </c>
      <c r="W54" s="33">
        <v>30</v>
      </c>
      <c r="X54" s="33">
        <v>0</v>
      </c>
      <c r="Y54" s="33">
        <v>0</v>
      </c>
      <c r="Z54" s="33">
        <v>4</v>
      </c>
      <c r="AA54" s="33">
        <v>0</v>
      </c>
      <c r="AB54" s="34">
        <v>159</v>
      </c>
    </row>
    <row r="55" spans="2:28" ht="18.75" x14ac:dyDescent="0.25">
      <c r="B55" s="70" t="s">
        <v>79</v>
      </c>
      <c r="C55" s="24" t="s">
        <v>26</v>
      </c>
      <c r="D55" s="35">
        <v>1</v>
      </c>
      <c r="E55" s="35">
        <v>0</v>
      </c>
      <c r="F55" s="35">
        <v>1</v>
      </c>
      <c r="G55" s="35">
        <v>0</v>
      </c>
      <c r="H55" s="35">
        <v>1</v>
      </c>
      <c r="I55" s="35">
        <v>1</v>
      </c>
      <c r="J55" s="35">
        <v>0</v>
      </c>
      <c r="K55" s="35">
        <v>1</v>
      </c>
      <c r="L55" s="35">
        <v>0</v>
      </c>
      <c r="M55" s="35">
        <v>0</v>
      </c>
      <c r="N55" s="35">
        <v>0</v>
      </c>
      <c r="O55" s="35">
        <v>1</v>
      </c>
      <c r="P55" s="35">
        <v>8</v>
      </c>
      <c r="Q55" s="35">
        <v>0</v>
      </c>
      <c r="R55" s="35">
        <v>3</v>
      </c>
      <c r="S55" s="35">
        <v>0</v>
      </c>
      <c r="T55" s="35">
        <v>3</v>
      </c>
      <c r="U55" s="35">
        <v>20</v>
      </c>
      <c r="V55" s="35">
        <v>1</v>
      </c>
      <c r="W55" s="35">
        <v>6</v>
      </c>
      <c r="X55" s="35">
        <v>0</v>
      </c>
      <c r="Y55" s="35">
        <v>5</v>
      </c>
      <c r="Z55" s="35">
        <v>0</v>
      </c>
      <c r="AA55" s="35">
        <v>14</v>
      </c>
      <c r="AB55" s="36">
        <v>132</v>
      </c>
    </row>
    <row r="56" spans="2:28" ht="19.5" thickBot="1" x14ac:dyDescent="0.3">
      <c r="B56" s="71"/>
      <c r="C56" s="26" t="s">
        <v>28</v>
      </c>
      <c r="D56" s="37">
        <v>1</v>
      </c>
      <c r="E56" s="37">
        <v>0</v>
      </c>
      <c r="F56" s="37">
        <v>0</v>
      </c>
      <c r="G56" s="37">
        <v>0</v>
      </c>
      <c r="H56" s="37">
        <v>1</v>
      </c>
      <c r="I56" s="37">
        <v>0</v>
      </c>
      <c r="J56" s="37">
        <v>0</v>
      </c>
      <c r="K56" s="37">
        <v>1</v>
      </c>
      <c r="L56" s="37">
        <v>0</v>
      </c>
      <c r="M56" s="37">
        <v>0</v>
      </c>
      <c r="N56" s="37">
        <v>0</v>
      </c>
      <c r="O56" s="37">
        <v>1</v>
      </c>
      <c r="P56" s="37">
        <v>8</v>
      </c>
      <c r="Q56" s="37">
        <v>0</v>
      </c>
      <c r="R56" s="37">
        <v>3</v>
      </c>
      <c r="S56" s="37">
        <v>0</v>
      </c>
      <c r="T56" s="37">
        <v>3</v>
      </c>
      <c r="U56" s="37">
        <v>0</v>
      </c>
      <c r="V56" s="37">
        <v>0</v>
      </c>
      <c r="W56" s="37">
        <v>6</v>
      </c>
      <c r="X56" s="37">
        <v>0</v>
      </c>
      <c r="Y56" s="37">
        <v>5</v>
      </c>
      <c r="Z56" s="37">
        <v>0</v>
      </c>
      <c r="AA56" s="37">
        <v>13</v>
      </c>
      <c r="AB56" s="38">
        <v>132</v>
      </c>
    </row>
    <row r="57" spans="2:28" ht="23.25" x14ac:dyDescent="0.25">
      <c r="B57" s="72" t="s">
        <v>73</v>
      </c>
      <c r="C57" s="25" t="s">
        <v>26</v>
      </c>
      <c r="D57" s="31">
        <f>D3+D5+D7+D9+D11+D13+D15+D17+D19+D21+D23+D25+D27+D29+D31+D33+D35+D37+D39+D41+D43+D45+D47+D49+D51+D53+D55</f>
        <v>27</v>
      </c>
      <c r="E57" s="31">
        <f t="shared" ref="E57:AA57" si="0">E3+E5+E7+E9+E11+E13+E15+E17+E19+E21+E23+E25+E27+E29+E31+E33+E35+E37+E39+E41+E43+E45+E47+E49+E51+E53+E55</f>
        <v>12</v>
      </c>
      <c r="F57" s="31">
        <f t="shared" si="0"/>
        <v>25</v>
      </c>
      <c r="G57" s="31">
        <f t="shared" si="0"/>
        <v>28</v>
      </c>
      <c r="H57" s="31">
        <f t="shared" si="0"/>
        <v>25</v>
      </c>
      <c r="I57" s="31">
        <f t="shared" si="0"/>
        <v>13</v>
      </c>
      <c r="J57" s="31">
        <f t="shared" si="0"/>
        <v>0</v>
      </c>
      <c r="K57" s="31">
        <f t="shared" si="0"/>
        <v>14</v>
      </c>
      <c r="L57" s="31">
        <f t="shared" si="0"/>
        <v>211</v>
      </c>
      <c r="M57" s="31">
        <f t="shared" si="0"/>
        <v>70</v>
      </c>
      <c r="N57" s="31">
        <f t="shared" si="0"/>
        <v>30</v>
      </c>
      <c r="O57" s="31">
        <f t="shared" si="0"/>
        <v>23</v>
      </c>
      <c r="P57" s="31">
        <f t="shared" si="0"/>
        <v>156</v>
      </c>
      <c r="Q57" s="31">
        <f t="shared" si="0"/>
        <v>86</v>
      </c>
      <c r="R57" s="31">
        <f t="shared" si="0"/>
        <v>70</v>
      </c>
      <c r="S57" s="31">
        <f t="shared" si="0"/>
        <v>71</v>
      </c>
      <c r="T57" s="31">
        <f t="shared" si="0"/>
        <v>192</v>
      </c>
      <c r="U57" s="31">
        <f t="shared" si="0"/>
        <v>1232</v>
      </c>
      <c r="V57" s="31">
        <f t="shared" si="0"/>
        <v>27</v>
      </c>
      <c r="W57" s="31">
        <f t="shared" si="0"/>
        <v>152</v>
      </c>
      <c r="X57" s="31">
        <f t="shared" si="0"/>
        <v>0</v>
      </c>
      <c r="Y57" s="31">
        <f t="shared" si="0"/>
        <v>42</v>
      </c>
      <c r="Z57" s="31">
        <f t="shared" si="0"/>
        <v>255</v>
      </c>
      <c r="AA57" s="31">
        <f t="shared" si="0"/>
        <v>326</v>
      </c>
      <c r="AB57" s="32">
        <f>AB3+AB5+AB7+AB9+AB11+AB13+AB15+AB17+AB19+AB21+AB23+AB25+AB27+AB29+AB31+AB33+AB35+AB37+AB39+AB41+AB43+AB45+AB47+AB49+AB51+AB53+AB55</f>
        <v>3026</v>
      </c>
    </row>
    <row r="58" spans="2:28" ht="24" thickBot="1" x14ac:dyDescent="0.3">
      <c r="B58" s="73"/>
      <c r="C58" s="26" t="s">
        <v>28</v>
      </c>
      <c r="D58" s="37">
        <f>D4+D6+D8+D10+D12+D14+D16+D18+D20+D22+D24+D26+D28+D30+D32+D34+D36+D38+D40+D42+D44+D46+D48+D50+D52+D54+D56</f>
        <v>8</v>
      </c>
      <c r="E58" s="37">
        <f t="shared" ref="E58:AA58" si="1">E4+E6+E8+E10+E12+E14+E16+E18+E20+E22+E24+E26+E28+E30+E32+E34+E36+E38+E40+E42+E44+E46+E48+E50+E52+E54+E56</f>
        <v>1</v>
      </c>
      <c r="F58" s="37">
        <f t="shared" si="1"/>
        <v>5</v>
      </c>
      <c r="G58" s="37">
        <f t="shared" si="1"/>
        <v>5</v>
      </c>
      <c r="H58" s="37">
        <f t="shared" si="1"/>
        <v>5</v>
      </c>
      <c r="I58" s="37">
        <f t="shared" si="1"/>
        <v>1</v>
      </c>
      <c r="J58" s="37">
        <f t="shared" si="1"/>
        <v>0</v>
      </c>
      <c r="K58" s="37">
        <f t="shared" si="1"/>
        <v>14</v>
      </c>
      <c r="L58" s="37">
        <f t="shared" si="1"/>
        <v>208</v>
      </c>
      <c r="M58" s="37">
        <f t="shared" si="1"/>
        <v>70</v>
      </c>
      <c r="N58" s="37">
        <f t="shared" si="1"/>
        <v>30</v>
      </c>
      <c r="O58" s="37">
        <f t="shared" si="1"/>
        <v>22</v>
      </c>
      <c r="P58" s="37">
        <f t="shared" si="1"/>
        <v>78</v>
      </c>
      <c r="Q58" s="37">
        <f t="shared" si="1"/>
        <v>83</v>
      </c>
      <c r="R58" s="37">
        <f t="shared" si="1"/>
        <v>62</v>
      </c>
      <c r="S58" s="37">
        <f t="shared" si="1"/>
        <v>42</v>
      </c>
      <c r="T58" s="37">
        <f t="shared" si="1"/>
        <v>44</v>
      </c>
      <c r="U58" s="37">
        <f t="shared" si="1"/>
        <v>226</v>
      </c>
      <c r="V58" s="37">
        <f t="shared" si="1"/>
        <v>10</v>
      </c>
      <c r="W58" s="37">
        <f t="shared" si="1"/>
        <v>135</v>
      </c>
      <c r="X58" s="37">
        <f t="shared" si="1"/>
        <v>0</v>
      </c>
      <c r="Y58" s="37">
        <f t="shared" si="1"/>
        <v>42</v>
      </c>
      <c r="Z58" s="37">
        <f t="shared" si="1"/>
        <v>168</v>
      </c>
      <c r="AA58" s="37">
        <f t="shared" si="1"/>
        <v>152</v>
      </c>
      <c r="AB58" s="38">
        <f>AB4+AB6+AB8+AB10+AB12+AB14+AB16+AB18+AB20+AB22+AB24+AB26+AB28+AB30+AB32+AB34+AB36+AB38+AB40+AB42+AB44+AB46+AB48+AB50+AB52+AB54+AB56</f>
        <v>2898</v>
      </c>
    </row>
  </sheetData>
  <mergeCells count="28">
    <mergeCell ref="B13:B14"/>
    <mergeCell ref="B3:B4"/>
    <mergeCell ref="B5:B6"/>
    <mergeCell ref="B7:B8"/>
    <mergeCell ref="B9:B10"/>
    <mergeCell ref="B11:B12"/>
    <mergeCell ref="B37:B38"/>
    <mergeCell ref="B15:B16"/>
    <mergeCell ref="B17:B18"/>
    <mergeCell ref="B19:B20"/>
    <mergeCell ref="B21:B22"/>
    <mergeCell ref="B23:B24"/>
    <mergeCell ref="B25:B26"/>
    <mergeCell ref="B27:B28"/>
    <mergeCell ref="B29:B30"/>
    <mergeCell ref="B31:B32"/>
    <mergeCell ref="B33:B34"/>
    <mergeCell ref="B35:B36"/>
    <mergeCell ref="B51:B52"/>
    <mergeCell ref="B53:B54"/>
    <mergeCell ref="B55:B56"/>
    <mergeCell ref="B57:B58"/>
    <mergeCell ref="B39:B40"/>
    <mergeCell ref="B41:B42"/>
    <mergeCell ref="B43:B44"/>
    <mergeCell ref="B45:B46"/>
    <mergeCell ref="B47:B48"/>
    <mergeCell ref="B49:B50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topLeftCell="A15" workbookViewId="0">
      <selection activeCell="E27" sqref="A1:E27"/>
    </sheetView>
  </sheetViews>
  <sheetFormatPr defaultRowHeight="15" x14ac:dyDescent="0.25"/>
  <cols>
    <col min="2" max="2" width="22.42578125" style="19" customWidth="1"/>
    <col min="3" max="5" width="9.140625" style="19"/>
  </cols>
  <sheetData>
    <row r="1" spans="1:5" ht="15.75" thickBot="1" x14ac:dyDescent="0.3"/>
    <row r="2" spans="1:5" ht="15.75" thickBot="1" x14ac:dyDescent="0.3">
      <c r="A2" s="47" t="s">
        <v>85</v>
      </c>
      <c r="B2" s="48" t="s">
        <v>0</v>
      </c>
      <c r="C2" s="49" t="s">
        <v>82</v>
      </c>
      <c r="D2" s="49" t="s">
        <v>86</v>
      </c>
      <c r="E2" s="50" t="s">
        <v>71</v>
      </c>
    </row>
    <row r="3" spans="1:5" x14ac:dyDescent="0.25">
      <c r="A3" s="45">
        <v>1</v>
      </c>
      <c r="B3" s="46" t="s">
        <v>103</v>
      </c>
      <c r="C3" s="46">
        <v>27</v>
      </c>
      <c r="D3" s="46">
        <v>8</v>
      </c>
      <c r="E3" s="51">
        <f>D3/C3</f>
        <v>0.29629629629629628</v>
      </c>
    </row>
    <row r="4" spans="1:5" x14ac:dyDescent="0.25">
      <c r="A4" s="42">
        <v>2</v>
      </c>
      <c r="B4" s="40" t="s">
        <v>109</v>
      </c>
      <c r="C4" s="40">
        <v>12</v>
      </c>
      <c r="D4" s="40">
        <v>1</v>
      </c>
      <c r="E4" s="51">
        <f t="shared" ref="E4:E27" si="0">D4/C4</f>
        <v>8.3333333333333329E-2</v>
      </c>
    </row>
    <row r="5" spans="1:5" x14ac:dyDescent="0.25">
      <c r="A5" s="42">
        <v>3</v>
      </c>
      <c r="B5" s="40" t="s">
        <v>105</v>
      </c>
      <c r="C5" s="40">
        <v>25</v>
      </c>
      <c r="D5" s="40">
        <v>5</v>
      </c>
      <c r="E5" s="51">
        <f t="shared" si="0"/>
        <v>0.2</v>
      </c>
    </row>
    <row r="6" spans="1:5" x14ac:dyDescent="0.25">
      <c r="A6" s="42">
        <v>4</v>
      </c>
      <c r="B6" s="40" t="s">
        <v>102</v>
      </c>
      <c r="C6" s="40">
        <v>28</v>
      </c>
      <c r="D6" s="40">
        <v>5</v>
      </c>
      <c r="E6" s="51">
        <f t="shared" si="0"/>
        <v>0.17857142857142858</v>
      </c>
    </row>
    <row r="7" spans="1:5" x14ac:dyDescent="0.25">
      <c r="A7" s="42">
        <v>5</v>
      </c>
      <c r="B7" s="40" t="s">
        <v>106</v>
      </c>
      <c r="C7" s="40">
        <v>25</v>
      </c>
      <c r="D7" s="40">
        <v>5</v>
      </c>
      <c r="E7" s="51">
        <f t="shared" si="0"/>
        <v>0.2</v>
      </c>
    </row>
    <row r="8" spans="1:5" x14ac:dyDescent="0.25">
      <c r="A8" s="42">
        <v>6</v>
      </c>
      <c r="B8" s="40" t="s">
        <v>72</v>
      </c>
      <c r="C8" s="40">
        <v>13</v>
      </c>
      <c r="D8" s="40">
        <v>1</v>
      </c>
      <c r="E8" s="51">
        <f t="shared" si="0"/>
        <v>7.6923076923076927E-2</v>
      </c>
    </row>
    <row r="9" spans="1:5" x14ac:dyDescent="0.25">
      <c r="A9" s="42">
        <v>7</v>
      </c>
      <c r="B9" s="40" t="s">
        <v>110</v>
      </c>
      <c r="C9" s="40">
        <v>0</v>
      </c>
      <c r="D9" s="40">
        <v>0</v>
      </c>
      <c r="E9" s="51">
        <v>0</v>
      </c>
    </row>
    <row r="10" spans="1:5" x14ac:dyDescent="0.25">
      <c r="A10" s="42">
        <v>8</v>
      </c>
      <c r="B10" s="40" t="s">
        <v>108</v>
      </c>
      <c r="C10" s="40">
        <v>14</v>
      </c>
      <c r="D10" s="40">
        <v>14</v>
      </c>
      <c r="E10" s="51">
        <f t="shared" si="0"/>
        <v>1</v>
      </c>
    </row>
    <row r="11" spans="1:5" x14ac:dyDescent="0.25">
      <c r="A11" s="42">
        <v>9</v>
      </c>
      <c r="B11" s="40" t="s">
        <v>93</v>
      </c>
      <c r="C11" s="40">
        <v>211</v>
      </c>
      <c r="D11" s="40">
        <v>208</v>
      </c>
      <c r="E11" s="51">
        <f t="shared" si="0"/>
        <v>0.98578199052132698</v>
      </c>
    </row>
    <row r="12" spans="1:5" x14ac:dyDescent="0.25">
      <c r="A12" s="42">
        <v>10</v>
      </c>
      <c r="B12" s="40" t="s">
        <v>98</v>
      </c>
      <c r="C12" s="40">
        <v>70</v>
      </c>
      <c r="D12" s="40">
        <v>70</v>
      </c>
      <c r="E12" s="51">
        <f t="shared" si="0"/>
        <v>1</v>
      </c>
    </row>
    <row r="13" spans="1:5" x14ac:dyDescent="0.25">
      <c r="A13" s="42">
        <v>11</v>
      </c>
      <c r="B13" s="40" t="s">
        <v>101</v>
      </c>
      <c r="C13" s="40">
        <v>30</v>
      </c>
      <c r="D13" s="40">
        <v>30</v>
      </c>
      <c r="E13" s="51">
        <f t="shared" si="0"/>
        <v>1</v>
      </c>
    </row>
    <row r="14" spans="1:5" x14ac:dyDescent="0.25">
      <c r="A14" s="42">
        <v>12</v>
      </c>
      <c r="B14" s="40" t="s">
        <v>107</v>
      </c>
      <c r="C14" s="40">
        <v>23</v>
      </c>
      <c r="D14" s="40">
        <v>22</v>
      </c>
      <c r="E14" s="51">
        <f t="shared" si="0"/>
        <v>0.95652173913043481</v>
      </c>
    </row>
    <row r="15" spans="1:5" x14ac:dyDescent="0.25">
      <c r="A15" s="42">
        <v>13</v>
      </c>
      <c r="B15" s="40" t="s">
        <v>94</v>
      </c>
      <c r="C15" s="40">
        <v>156</v>
      </c>
      <c r="D15" s="40">
        <v>78</v>
      </c>
      <c r="E15" s="51">
        <f t="shared" si="0"/>
        <v>0.5</v>
      </c>
    </row>
    <row r="16" spans="1:5" x14ac:dyDescent="0.25">
      <c r="A16" s="42">
        <v>14</v>
      </c>
      <c r="B16" s="40" t="s">
        <v>96</v>
      </c>
      <c r="C16" s="40">
        <v>86</v>
      </c>
      <c r="D16" s="40">
        <v>83</v>
      </c>
      <c r="E16" s="51">
        <f t="shared" si="0"/>
        <v>0.96511627906976749</v>
      </c>
    </row>
    <row r="17" spans="1:5" x14ac:dyDescent="0.25">
      <c r="A17" s="42">
        <v>15</v>
      </c>
      <c r="B17" s="40" t="s">
        <v>99</v>
      </c>
      <c r="C17" s="40">
        <v>70</v>
      </c>
      <c r="D17" s="40">
        <v>62</v>
      </c>
      <c r="E17" s="51">
        <f t="shared" si="0"/>
        <v>0.88571428571428568</v>
      </c>
    </row>
    <row r="18" spans="1:5" x14ac:dyDescent="0.25">
      <c r="A18" s="42">
        <v>16</v>
      </c>
      <c r="B18" s="40" t="s">
        <v>97</v>
      </c>
      <c r="C18" s="40">
        <v>71</v>
      </c>
      <c r="D18" s="40">
        <v>42</v>
      </c>
      <c r="E18" s="51">
        <f t="shared" si="0"/>
        <v>0.59154929577464788</v>
      </c>
    </row>
    <row r="19" spans="1:5" x14ac:dyDescent="0.25">
      <c r="A19" s="42">
        <v>17</v>
      </c>
      <c r="B19" s="40" t="s">
        <v>59</v>
      </c>
      <c r="C19" s="40">
        <v>192</v>
      </c>
      <c r="D19" s="40">
        <v>44</v>
      </c>
      <c r="E19" s="51">
        <f t="shared" si="0"/>
        <v>0.22916666666666666</v>
      </c>
    </row>
    <row r="20" spans="1:5" x14ac:dyDescent="0.25">
      <c r="A20" s="42">
        <v>18</v>
      </c>
      <c r="B20" s="40" t="s">
        <v>90</v>
      </c>
      <c r="C20" s="40">
        <v>1232</v>
      </c>
      <c r="D20" s="40">
        <v>226</v>
      </c>
      <c r="E20" s="51">
        <f t="shared" si="0"/>
        <v>0.18344155844155843</v>
      </c>
    </row>
    <row r="21" spans="1:5" x14ac:dyDescent="0.25">
      <c r="A21" s="42">
        <v>19</v>
      </c>
      <c r="B21" s="40" t="s">
        <v>116</v>
      </c>
      <c r="C21" s="40">
        <v>27</v>
      </c>
      <c r="D21" s="40">
        <v>10</v>
      </c>
      <c r="E21" s="51">
        <f t="shared" si="0"/>
        <v>0.37037037037037035</v>
      </c>
    </row>
    <row r="22" spans="1:5" x14ac:dyDescent="0.25">
      <c r="A22" s="42">
        <v>20</v>
      </c>
      <c r="B22" s="40" t="s">
        <v>95</v>
      </c>
      <c r="C22" s="40">
        <v>152</v>
      </c>
      <c r="D22" s="40">
        <v>135</v>
      </c>
      <c r="E22" s="51">
        <f t="shared" si="0"/>
        <v>0.88815789473684215</v>
      </c>
    </row>
    <row r="23" spans="1:5" x14ac:dyDescent="0.25">
      <c r="A23" s="42">
        <v>21</v>
      </c>
      <c r="B23" s="40" t="s">
        <v>117</v>
      </c>
      <c r="C23" s="40">
        <v>0</v>
      </c>
      <c r="D23" s="40">
        <v>0</v>
      </c>
      <c r="E23" s="51">
        <v>0</v>
      </c>
    </row>
    <row r="24" spans="1:5" x14ac:dyDescent="0.25">
      <c r="A24" s="42">
        <v>22</v>
      </c>
      <c r="B24" s="40" t="s">
        <v>100</v>
      </c>
      <c r="C24" s="40">
        <v>42</v>
      </c>
      <c r="D24" s="40">
        <v>42</v>
      </c>
      <c r="E24" s="51">
        <f t="shared" si="0"/>
        <v>1</v>
      </c>
    </row>
    <row r="25" spans="1:5" x14ac:dyDescent="0.25">
      <c r="A25" s="42">
        <v>23</v>
      </c>
      <c r="B25" s="40" t="s">
        <v>92</v>
      </c>
      <c r="C25" s="40">
        <v>255</v>
      </c>
      <c r="D25" s="40">
        <v>168</v>
      </c>
      <c r="E25" s="51">
        <f t="shared" si="0"/>
        <v>0.6588235294117647</v>
      </c>
    </row>
    <row r="26" spans="1:5" x14ac:dyDescent="0.25">
      <c r="A26" s="42">
        <v>24</v>
      </c>
      <c r="B26" s="40" t="s">
        <v>91</v>
      </c>
      <c r="C26" s="40">
        <v>326</v>
      </c>
      <c r="D26" s="40">
        <v>152</v>
      </c>
      <c r="E26" s="51">
        <f t="shared" si="0"/>
        <v>0.46625766871165641</v>
      </c>
    </row>
    <row r="27" spans="1:5" ht="15.75" thickBot="1" x14ac:dyDescent="0.3">
      <c r="A27" s="43">
        <v>25</v>
      </c>
      <c r="B27" s="44" t="s">
        <v>89</v>
      </c>
      <c r="C27" s="44">
        <v>3026</v>
      </c>
      <c r="D27" s="44">
        <v>3026</v>
      </c>
      <c r="E27" s="51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workbookViewId="0">
      <selection activeCell="A27" sqref="A27"/>
    </sheetView>
  </sheetViews>
  <sheetFormatPr defaultRowHeight="15" x14ac:dyDescent="0.25"/>
  <cols>
    <col min="1" max="1" width="18.85546875" customWidth="1"/>
    <col min="2" max="2" width="13.28515625" customWidth="1"/>
  </cols>
  <sheetData>
    <row r="1" spans="1:2" ht="15.75" thickBot="1" x14ac:dyDescent="0.3">
      <c r="A1" s="48" t="s">
        <v>0</v>
      </c>
      <c r="B1" s="49" t="s">
        <v>82</v>
      </c>
    </row>
    <row r="2" spans="1:2" x14ac:dyDescent="0.25">
      <c r="A2" s="46" t="s">
        <v>89</v>
      </c>
      <c r="B2" s="46">
        <v>3026</v>
      </c>
    </row>
    <row r="3" spans="1:2" x14ac:dyDescent="0.25">
      <c r="A3" s="40" t="s">
        <v>90</v>
      </c>
      <c r="B3" s="40">
        <v>1232</v>
      </c>
    </row>
    <row r="4" spans="1:2" x14ac:dyDescent="0.25">
      <c r="A4" s="40" t="s">
        <v>91</v>
      </c>
      <c r="B4" s="40">
        <v>326</v>
      </c>
    </row>
    <row r="5" spans="1:2" x14ac:dyDescent="0.25">
      <c r="A5" s="40" t="s">
        <v>92</v>
      </c>
      <c r="B5" s="40">
        <v>255</v>
      </c>
    </row>
    <row r="6" spans="1:2" x14ac:dyDescent="0.25">
      <c r="A6" s="40" t="s">
        <v>93</v>
      </c>
      <c r="B6" s="40">
        <v>211</v>
      </c>
    </row>
    <row r="7" spans="1:2" x14ac:dyDescent="0.25">
      <c r="A7" s="40" t="s">
        <v>59</v>
      </c>
      <c r="B7" s="40">
        <v>192</v>
      </c>
    </row>
    <row r="8" spans="1:2" x14ac:dyDescent="0.25">
      <c r="A8" s="40" t="s">
        <v>94</v>
      </c>
      <c r="B8" s="40">
        <v>156</v>
      </c>
    </row>
    <row r="9" spans="1:2" x14ac:dyDescent="0.25">
      <c r="A9" s="40" t="s">
        <v>95</v>
      </c>
      <c r="B9" s="40">
        <v>152</v>
      </c>
    </row>
    <row r="10" spans="1:2" x14ac:dyDescent="0.25">
      <c r="A10" s="40" t="s">
        <v>96</v>
      </c>
      <c r="B10" s="40">
        <v>86</v>
      </c>
    </row>
    <row r="11" spans="1:2" x14ac:dyDescent="0.25">
      <c r="A11" s="40" t="s">
        <v>97</v>
      </c>
      <c r="B11" s="40">
        <v>71</v>
      </c>
    </row>
    <row r="12" spans="1:2" x14ac:dyDescent="0.25">
      <c r="A12" s="40" t="s">
        <v>98</v>
      </c>
      <c r="B12" s="40">
        <v>70</v>
      </c>
    </row>
    <row r="13" spans="1:2" x14ac:dyDescent="0.25">
      <c r="A13" s="40" t="s">
        <v>99</v>
      </c>
      <c r="B13" s="40">
        <v>70</v>
      </c>
    </row>
    <row r="14" spans="1:2" x14ac:dyDescent="0.25">
      <c r="A14" s="40" t="s">
        <v>100</v>
      </c>
      <c r="B14" s="40">
        <v>42</v>
      </c>
    </row>
    <row r="15" spans="1:2" x14ac:dyDescent="0.25">
      <c r="A15" s="40" t="s">
        <v>101</v>
      </c>
      <c r="B15" s="40">
        <v>30</v>
      </c>
    </row>
    <row r="16" spans="1:2" x14ac:dyDescent="0.25">
      <c r="A16" s="40" t="s">
        <v>102</v>
      </c>
      <c r="B16" s="40">
        <v>28</v>
      </c>
    </row>
    <row r="17" spans="1:2" x14ac:dyDescent="0.25">
      <c r="A17" s="40" t="s">
        <v>103</v>
      </c>
      <c r="B17" s="40">
        <v>27</v>
      </c>
    </row>
    <row r="18" spans="1:2" x14ac:dyDescent="0.25">
      <c r="A18" s="40" t="s">
        <v>104</v>
      </c>
      <c r="B18" s="40">
        <v>27</v>
      </c>
    </row>
    <row r="19" spans="1:2" x14ac:dyDescent="0.25">
      <c r="A19" s="40" t="s">
        <v>105</v>
      </c>
      <c r="B19" s="40">
        <v>25</v>
      </c>
    </row>
    <row r="20" spans="1:2" x14ac:dyDescent="0.25">
      <c r="A20" s="40" t="s">
        <v>106</v>
      </c>
      <c r="B20" s="40">
        <v>25</v>
      </c>
    </row>
    <row r="21" spans="1:2" x14ac:dyDescent="0.25">
      <c r="A21" s="40" t="s">
        <v>107</v>
      </c>
      <c r="B21" s="40">
        <v>23</v>
      </c>
    </row>
    <row r="22" spans="1:2" x14ac:dyDescent="0.25">
      <c r="A22" s="40" t="s">
        <v>108</v>
      </c>
      <c r="B22" s="40">
        <v>14</v>
      </c>
    </row>
    <row r="23" spans="1:2" x14ac:dyDescent="0.25">
      <c r="A23" s="40" t="s">
        <v>72</v>
      </c>
      <c r="B23" s="40">
        <v>13</v>
      </c>
    </row>
    <row r="24" spans="1:2" x14ac:dyDescent="0.25">
      <c r="A24" s="40" t="s">
        <v>109</v>
      </c>
      <c r="B24" s="40">
        <v>12</v>
      </c>
    </row>
    <row r="25" spans="1:2" x14ac:dyDescent="0.25">
      <c r="A25" s="40" t="s">
        <v>110</v>
      </c>
      <c r="B25" s="40">
        <v>0</v>
      </c>
    </row>
    <row r="26" spans="1:2" ht="15.75" thickBot="1" x14ac:dyDescent="0.3">
      <c r="A26" s="44" t="s">
        <v>115</v>
      </c>
      <c r="B26" s="44">
        <v>0</v>
      </c>
    </row>
  </sheetData>
  <sortState ref="A2:E26">
    <sortCondition descending="1" ref="B2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"/>
  <sheetViews>
    <sheetView topLeftCell="A4" workbookViewId="0">
      <selection activeCell="H29" sqref="H29"/>
    </sheetView>
  </sheetViews>
  <sheetFormatPr defaultRowHeight="15" x14ac:dyDescent="0.25"/>
  <sheetData>
    <row r="1" spans="1:9" x14ac:dyDescent="0.25">
      <c r="A1" s="39" t="s">
        <v>85</v>
      </c>
      <c r="B1" s="40" t="s">
        <v>0</v>
      </c>
      <c r="C1" s="39" t="s">
        <v>82</v>
      </c>
      <c r="D1" s="39" t="s">
        <v>86</v>
      </c>
      <c r="E1" s="39" t="s">
        <v>112</v>
      </c>
      <c r="F1" s="52" t="s">
        <v>87</v>
      </c>
      <c r="G1" s="52" t="s">
        <v>114</v>
      </c>
      <c r="H1" s="55" t="s">
        <v>113</v>
      </c>
      <c r="I1" s="55" t="s">
        <v>111</v>
      </c>
    </row>
    <row r="2" spans="1:9" x14ac:dyDescent="0.25">
      <c r="A2" s="41">
        <v>1</v>
      </c>
      <c r="B2" s="40" t="s">
        <v>1</v>
      </c>
      <c r="C2" s="40">
        <v>27</v>
      </c>
      <c r="D2" s="40">
        <v>8</v>
      </c>
      <c r="E2" s="54">
        <f>D2/C2</f>
        <v>0.29629629629629628</v>
      </c>
      <c r="F2" s="53">
        <f>SUM(C2:C25)</f>
        <v>3087</v>
      </c>
      <c r="G2" s="56">
        <f>C2/F2*E2</f>
        <v>2.5915127955944283E-3</v>
      </c>
      <c r="H2" s="18">
        <f>(C2-D2)/C2</f>
        <v>0.70370370370370372</v>
      </c>
      <c r="I2" s="18">
        <f>H2*(C2/F2)</f>
        <v>6.1548428895367678E-3</v>
      </c>
    </row>
    <row r="3" spans="1:9" x14ac:dyDescent="0.25">
      <c r="A3" s="41">
        <v>2</v>
      </c>
      <c r="B3" s="40" t="s">
        <v>2</v>
      </c>
      <c r="C3" s="40">
        <v>12</v>
      </c>
      <c r="D3" s="40">
        <v>1</v>
      </c>
      <c r="E3" s="54">
        <f t="shared" ref="E3:E25" si="0">D3/C3</f>
        <v>8.3333333333333329E-2</v>
      </c>
      <c r="F3" s="53">
        <f>F2</f>
        <v>3087</v>
      </c>
      <c r="G3" s="56">
        <f t="shared" ref="G3:G25" si="1">C3/F3*E3</f>
        <v>3.2393909944930348E-4</v>
      </c>
      <c r="H3" s="18">
        <f t="shared" ref="H3:H25" si="2">(C3-D3)/C3</f>
        <v>0.91666666666666663</v>
      </c>
      <c r="I3" s="18">
        <f t="shared" ref="I3:I25" si="3">H3*(C3/F3)</f>
        <v>3.5633300939423387E-3</v>
      </c>
    </row>
    <row r="4" spans="1:9" x14ac:dyDescent="0.25">
      <c r="A4" s="41">
        <v>3</v>
      </c>
      <c r="B4" s="40" t="s">
        <v>3</v>
      </c>
      <c r="C4" s="40">
        <v>25</v>
      </c>
      <c r="D4" s="40">
        <v>5</v>
      </c>
      <c r="E4" s="54">
        <f t="shared" si="0"/>
        <v>0.2</v>
      </c>
      <c r="F4" s="53">
        <f t="shared" ref="F4:F25" si="4">F3</f>
        <v>3087</v>
      </c>
      <c r="G4" s="56">
        <f t="shared" si="1"/>
        <v>1.6196954972465178E-3</v>
      </c>
      <c r="H4" s="18">
        <f t="shared" si="2"/>
        <v>0.8</v>
      </c>
      <c r="I4" s="18">
        <f t="shared" si="3"/>
        <v>6.4787819889860713E-3</v>
      </c>
    </row>
    <row r="5" spans="1:9" x14ac:dyDescent="0.25">
      <c r="A5" s="41">
        <v>4</v>
      </c>
      <c r="B5" s="40" t="s">
        <v>4</v>
      </c>
      <c r="C5" s="40">
        <v>28</v>
      </c>
      <c r="D5" s="40">
        <v>5</v>
      </c>
      <c r="E5" s="54">
        <f t="shared" si="0"/>
        <v>0.17857142857142858</v>
      </c>
      <c r="F5" s="53">
        <f t="shared" si="4"/>
        <v>3087</v>
      </c>
      <c r="G5" s="56">
        <f t="shared" si="1"/>
        <v>1.6196954972465178E-3</v>
      </c>
      <c r="H5" s="18">
        <f t="shared" si="2"/>
        <v>0.8214285714285714</v>
      </c>
      <c r="I5" s="18">
        <f t="shared" si="3"/>
        <v>7.4505992873339809E-3</v>
      </c>
    </row>
    <row r="6" spans="1:9" x14ac:dyDescent="0.25">
      <c r="A6" s="41">
        <v>5</v>
      </c>
      <c r="B6" s="40" t="s">
        <v>5</v>
      </c>
      <c r="C6" s="40">
        <v>25</v>
      </c>
      <c r="D6" s="40">
        <v>5</v>
      </c>
      <c r="E6" s="54">
        <f t="shared" si="0"/>
        <v>0.2</v>
      </c>
      <c r="F6" s="53">
        <f t="shared" si="4"/>
        <v>3087</v>
      </c>
      <c r="G6" s="56">
        <f t="shared" si="1"/>
        <v>1.6196954972465178E-3</v>
      </c>
      <c r="H6" s="18">
        <f t="shared" si="2"/>
        <v>0.8</v>
      </c>
      <c r="I6" s="18">
        <f t="shared" si="3"/>
        <v>6.4787819889860713E-3</v>
      </c>
    </row>
    <row r="7" spans="1:9" x14ac:dyDescent="0.25">
      <c r="A7" s="41">
        <v>6</v>
      </c>
      <c r="B7" s="40" t="s">
        <v>6</v>
      </c>
      <c r="C7" s="40">
        <v>13</v>
      </c>
      <c r="D7" s="40">
        <v>1</v>
      </c>
      <c r="E7" s="54">
        <f t="shared" si="0"/>
        <v>7.6923076923076927E-2</v>
      </c>
      <c r="F7" s="53">
        <f t="shared" si="4"/>
        <v>3087</v>
      </c>
      <c r="G7" s="56">
        <f t="shared" si="1"/>
        <v>3.2393909944930359E-4</v>
      </c>
      <c r="H7" s="18">
        <f t="shared" si="2"/>
        <v>0.92307692307692313</v>
      </c>
      <c r="I7" s="18">
        <f t="shared" si="3"/>
        <v>3.8872691933916426E-3</v>
      </c>
    </row>
    <row r="8" spans="1:9" x14ac:dyDescent="0.25">
      <c r="A8" s="41">
        <v>7</v>
      </c>
      <c r="B8" s="40" t="s">
        <v>7</v>
      </c>
      <c r="C8" s="40">
        <v>0</v>
      </c>
      <c r="D8" s="40">
        <v>0</v>
      </c>
      <c r="E8" s="54">
        <v>0</v>
      </c>
      <c r="F8" s="53">
        <f t="shared" si="4"/>
        <v>3087</v>
      </c>
      <c r="G8" s="56">
        <f t="shared" si="1"/>
        <v>0</v>
      </c>
      <c r="H8" s="18">
        <v>0</v>
      </c>
      <c r="I8" s="18">
        <f t="shared" si="3"/>
        <v>0</v>
      </c>
    </row>
    <row r="9" spans="1:9" x14ac:dyDescent="0.25">
      <c r="A9" s="41">
        <v>8</v>
      </c>
      <c r="B9" s="40" t="s">
        <v>8</v>
      </c>
      <c r="C9" s="40">
        <v>14</v>
      </c>
      <c r="D9" s="40">
        <v>14</v>
      </c>
      <c r="E9" s="54">
        <f t="shared" si="0"/>
        <v>1</v>
      </c>
      <c r="F9" s="53">
        <f t="shared" si="4"/>
        <v>3087</v>
      </c>
      <c r="G9" s="56">
        <f t="shared" si="1"/>
        <v>4.5351473922902496E-3</v>
      </c>
      <c r="H9" s="18">
        <f t="shared" si="2"/>
        <v>0</v>
      </c>
      <c r="I9" s="18">
        <f t="shared" si="3"/>
        <v>0</v>
      </c>
    </row>
    <row r="10" spans="1:9" x14ac:dyDescent="0.25">
      <c r="A10" s="41">
        <v>9</v>
      </c>
      <c r="B10" s="40" t="s">
        <v>9</v>
      </c>
      <c r="C10" s="40">
        <v>211</v>
      </c>
      <c r="D10" s="40">
        <v>208</v>
      </c>
      <c r="E10" s="54">
        <f t="shared" si="0"/>
        <v>0.98578199052132698</v>
      </c>
      <c r="F10" s="53">
        <f t="shared" si="4"/>
        <v>3087</v>
      </c>
      <c r="G10" s="56">
        <f t="shared" si="1"/>
        <v>6.7379332685455123E-2</v>
      </c>
      <c r="H10" s="18">
        <f t="shared" si="2"/>
        <v>1.4218009478672985E-2</v>
      </c>
      <c r="I10" s="18">
        <f t="shared" si="3"/>
        <v>9.7181729834791043E-4</v>
      </c>
    </row>
    <row r="11" spans="1:9" x14ac:dyDescent="0.25">
      <c r="A11" s="41">
        <v>10</v>
      </c>
      <c r="B11" s="40" t="s">
        <v>10</v>
      </c>
      <c r="C11" s="40">
        <v>70</v>
      </c>
      <c r="D11" s="40">
        <v>70</v>
      </c>
      <c r="E11" s="54">
        <f t="shared" si="0"/>
        <v>1</v>
      </c>
      <c r="F11" s="53">
        <f t="shared" si="4"/>
        <v>3087</v>
      </c>
      <c r="G11" s="56">
        <f t="shared" si="1"/>
        <v>2.2675736961451247E-2</v>
      </c>
      <c r="H11" s="18">
        <f t="shared" si="2"/>
        <v>0</v>
      </c>
      <c r="I11" s="18">
        <f t="shared" si="3"/>
        <v>0</v>
      </c>
    </row>
    <row r="12" spans="1:9" x14ac:dyDescent="0.25">
      <c r="A12" s="41">
        <v>11</v>
      </c>
      <c r="B12" s="40" t="s">
        <v>11</v>
      </c>
      <c r="C12" s="40">
        <v>30</v>
      </c>
      <c r="D12" s="40">
        <v>30</v>
      </c>
      <c r="E12" s="54">
        <f t="shared" si="0"/>
        <v>1</v>
      </c>
      <c r="F12" s="53">
        <f t="shared" si="4"/>
        <v>3087</v>
      </c>
      <c r="G12" s="56">
        <f t="shared" si="1"/>
        <v>9.7181729834791061E-3</v>
      </c>
      <c r="H12" s="18">
        <f t="shared" si="2"/>
        <v>0</v>
      </c>
      <c r="I12" s="18">
        <f t="shared" si="3"/>
        <v>0</v>
      </c>
    </row>
    <row r="13" spans="1:9" x14ac:dyDescent="0.25">
      <c r="A13" s="41">
        <v>12</v>
      </c>
      <c r="B13" s="40" t="s">
        <v>12</v>
      </c>
      <c r="C13" s="40">
        <v>23</v>
      </c>
      <c r="D13" s="40">
        <v>22</v>
      </c>
      <c r="E13" s="54">
        <f t="shared" si="0"/>
        <v>0.95652173913043481</v>
      </c>
      <c r="F13" s="53">
        <f t="shared" si="4"/>
        <v>3087</v>
      </c>
      <c r="G13" s="56">
        <f t="shared" si="1"/>
        <v>7.1266601878846774E-3</v>
      </c>
      <c r="H13" s="18">
        <f t="shared" si="2"/>
        <v>4.3478260869565216E-2</v>
      </c>
      <c r="I13" s="18">
        <f t="shared" si="3"/>
        <v>3.2393909944930353E-4</v>
      </c>
    </row>
    <row r="14" spans="1:9" x14ac:dyDescent="0.25">
      <c r="A14" s="41">
        <v>13</v>
      </c>
      <c r="B14" s="40" t="s">
        <v>13</v>
      </c>
      <c r="C14" s="40">
        <v>156</v>
      </c>
      <c r="D14" s="40">
        <v>78</v>
      </c>
      <c r="E14" s="54">
        <f t="shared" si="0"/>
        <v>0.5</v>
      </c>
      <c r="F14" s="53">
        <f t="shared" si="4"/>
        <v>3087</v>
      </c>
      <c r="G14" s="56">
        <f t="shared" si="1"/>
        <v>2.5267249757045675E-2</v>
      </c>
      <c r="H14" s="18">
        <f t="shared" si="2"/>
        <v>0.5</v>
      </c>
      <c r="I14" s="18">
        <f t="shared" si="3"/>
        <v>2.5267249757045675E-2</v>
      </c>
    </row>
    <row r="15" spans="1:9" x14ac:dyDescent="0.25">
      <c r="A15" s="41">
        <v>14</v>
      </c>
      <c r="B15" s="40" t="s">
        <v>15</v>
      </c>
      <c r="C15" s="40">
        <v>86</v>
      </c>
      <c r="D15" s="40">
        <v>83</v>
      </c>
      <c r="E15" s="54">
        <f t="shared" si="0"/>
        <v>0.96511627906976749</v>
      </c>
      <c r="F15" s="53">
        <f t="shared" si="4"/>
        <v>3087</v>
      </c>
      <c r="G15" s="56">
        <f t="shared" si="1"/>
        <v>2.6886945254292194E-2</v>
      </c>
      <c r="H15" s="18">
        <f t="shared" si="2"/>
        <v>3.4883720930232558E-2</v>
      </c>
      <c r="I15" s="18">
        <f t="shared" si="3"/>
        <v>9.7181729834791054E-4</v>
      </c>
    </row>
    <row r="16" spans="1:9" x14ac:dyDescent="0.25">
      <c r="A16" s="41">
        <v>15</v>
      </c>
      <c r="B16" s="40" t="s">
        <v>16</v>
      </c>
      <c r="C16" s="40">
        <v>70</v>
      </c>
      <c r="D16" s="40">
        <v>62</v>
      </c>
      <c r="E16" s="54">
        <f t="shared" si="0"/>
        <v>0.88571428571428568</v>
      </c>
      <c r="F16" s="53">
        <f t="shared" si="4"/>
        <v>3087</v>
      </c>
      <c r="G16" s="56">
        <f t="shared" si="1"/>
        <v>2.0084224165856819E-2</v>
      </c>
      <c r="H16" s="18">
        <f t="shared" si="2"/>
        <v>0.11428571428571428</v>
      </c>
      <c r="I16" s="18">
        <f t="shared" si="3"/>
        <v>2.5915127955944283E-3</v>
      </c>
    </row>
    <row r="17" spans="1:9" x14ac:dyDescent="0.25">
      <c r="A17" s="41">
        <v>16</v>
      </c>
      <c r="B17" s="40" t="s">
        <v>17</v>
      </c>
      <c r="C17" s="40">
        <v>71</v>
      </c>
      <c r="D17" s="40">
        <v>42</v>
      </c>
      <c r="E17" s="54">
        <f t="shared" si="0"/>
        <v>0.59154929577464788</v>
      </c>
      <c r="F17" s="53">
        <f t="shared" si="4"/>
        <v>3087</v>
      </c>
      <c r="G17" s="56">
        <f t="shared" si="1"/>
        <v>1.360544217687075E-2</v>
      </c>
      <c r="H17" s="18">
        <f t="shared" si="2"/>
        <v>0.40845070422535212</v>
      </c>
      <c r="I17" s="18">
        <f t="shared" si="3"/>
        <v>9.3942338840298026E-3</v>
      </c>
    </row>
    <row r="18" spans="1:9" x14ac:dyDescent="0.25">
      <c r="A18" s="41">
        <v>17</v>
      </c>
      <c r="B18" s="40" t="s">
        <v>18</v>
      </c>
      <c r="C18" s="40">
        <v>192</v>
      </c>
      <c r="D18" s="40">
        <v>44</v>
      </c>
      <c r="E18" s="54">
        <f t="shared" si="0"/>
        <v>0.22916666666666666</v>
      </c>
      <c r="F18" s="53">
        <f t="shared" si="4"/>
        <v>3087</v>
      </c>
      <c r="G18" s="56">
        <f t="shared" si="1"/>
        <v>1.4253320375769355E-2</v>
      </c>
      <c r="H18" s="18">
        <f t="shared" si="2"/>
        <v>0.77083333333333337</v>
      </c>
      <c r="I18" s="18">
        <f t="shared" si="3"/>
        <v>4.7942986718496922E-2</v>
      </c>
    </row>
    <row r="19" spans="1:9" x14ac:dyDescent="0.25">
      <c r="A19" s="41">
        <v>18</v>
      </c>
      <c r="B19" s="40" t="s">
        <v>19</v>
      </c>
      <c r="C19" s="40">
        <v>1232</v>
      </c>
      <c r="D19" s="40">
        <v>226</v>
      </c>
      <c r="E19" s="54">
        <f t="shared" si="0"/>
        <v>0.18344155844155843</v>
      </c>
      <c r="F19" s="53">
        <f t="shared" si="4"/>
        <v>3087</v>
      </c>
      <c r="G19" s="56">
        <f t="shared" si="1"/>
        <v>7.3210236475542603E-2</v>
      </c>
      <c r="H19" s="18">
        <f t="shared" si="2"/>
        <v>0.81655844155844159</v>
      </c>
      <c r="I19" s="18">
        <f t="shared" si="3"/>
        <v>0.32588273404599938</v>
      </c>
    </row>
    <row r="20" spans="1:9" x14ac:dyDescent="0.25">
      <c r="A20" s="41">
        <v>19</v>
      </c>
      <c r="B20" s="40" t="s">
        <v>20</v>
      </c>
      <c r="C20" s="40">
        <v>27</v>
      </c>
      <c r="D20" s="40">
        <v>10</v>
      </c>
      <c r="E20" s="54">
        <f t="shared" si="0"/>
        <v>0.37037037037037035</v>
      </c>
      <c r="F20" s="53">
        <f t="shared" si="4"/>
        <v>3087</v>
      </c>
      <c r="G20" s="56">
        <f t="shared" si="1"/>
        <v>3.2393909944930352E-3</v>
      </c>
      <c r="H20" s="18">
        <f t="shared" si="2"/>
        <v>0.62962962962962965</v>
      </c>
      <c r="I20" s="18">
        <f t="shared" si="3"/>
        <v>5.50696469063816E-3</v>
      </c>
    </row>
    <row r="21" spans="1:9" x14ac:dyDescent="0.25">
      <c r="A21" s="41">
        <v>20</v>
      </c>
      <c r="B21" s="40" t="s">
        <v>21</v>
      </c>
      <c r="C21" s="40">
        <v>152</v>
      </c>
      <c r="D21" s="40">
        <v>135</v>
      </c>
      <c r="E21" s="54">
        <f t="shared" si="0"/>
        <v>0.88815789473684215</v>
      </c>
      <c r="F21" s="53">
        <f t="shared" si="4"/>
        <v>3087</v>
      </c>
      <c r="G21" s="56">
        <f t="shared" si="1"/>
        <v>4.3731778425655975E-2</v>
      </c>
      <c r="H21" s="18">
        <f t="shared" si="2"/>
        <v>0.1118421052631579</v>
      </c>
      <c r="I21" s="18">
        <f t="shared" si="3"/>
        <v>5.50696469063816E-3</v>
      </c>
    </row>
    <row r="22" spans="1:9" x14ac:dyDescent="0.25">
      <c r="A22" s="41">
        <v>21</v>
      </c>
      <c r="B22" s="40" t="s">
        <v>22</v>
      </c>
      <c r="C22" s="40">
        <v>0</v>
      </c>
      <c r="D22" s="40">
        <v>0</v>
      </c>
      <c r="E22" s="54">
        <v>0</v>
      </c>
      <c r="F22" s="53">
        <f t="shared" si="4"/>
        <v>3087</v>
      </c>
      <c r="G22" s="56">
        <f t="shared" si="1"/>
        <v>0</v>
      </c>
      <c r="H22" s="18">
        <v>0</v>
      </c>
      <c r="I22" s="18">
        <f t="shared" si="3"/>
        <v>0</v>
      </c>
    </row>
    <row r="23" spans="1:9" x14ac:dyDescent="0.25">
      <c r="A23" s="41">
        <v>22</v>
      </c>
      <c r="B23" s="40" t="s">
        <v>23</v>
      </c>
      <c r="C23" s="40">
        <v>42</v>
      </c>
      <c r="D23" s="40">
        <v>42</v>
      </c>
      <c r="E23" s="54">
        <f t="shared" si="0"/>
        <v>1</v>
      </c>
      <c r="F23" s="53">
        <f t="shared" si="4"/>
        <v>3087</v>
      </c>
      <c r="G23" s="56">
        <f t="shared" si="1"/>
        <v>1.3605442176870748E-2</v>
      </c>
      <c r="H23" s="18">
        <f t="shared" si="2"/>
        <v>0</v>
      </c>
      <c r="I23" s="18">
        <f t="shared" si="3"/>
        <v>0</v>
      </c>
    </row>
    <row r="24" spans="1:9" x14ac:dyDescent="0.25">
      <c r="A24" s="41">
        <v>23</v>
      </c>
      <c r="B24" s="40" t="s">
        <v>24</v>
      </c>
      <c r="C24" s="40">
        <v>255</v>
      </c>
      <c r="D24" s="40">
        <v>168</v>
      </c>
      <c r="E24" s="54">
        <f t="shared" si="0"/>
        <v>0.6588235294117647</v>
      </c>
      <c r="F24" s="53">
        <f t="shared" si="4"/>
        <v>3087</v>
      </c>
      <c r="G24" s="56">
        <f t="shared" si="1"/>
        <v>5.4421768707482991E-2</v>
      </c>
      <c r="H24" s="18">
        <f t="shared" si="2"/>
        <v>0.3411764705882353</v>
      </c>
      <c r="I24" s="18">
        <f t="shared" si="3"/>
        <v>2.8182701652089408E-2</v>
      </c>
    </row>
    <row r="25" spans="1:9" x14ac:dyDescent="0.25">
      <c r="A25" s="41">
        <v>24</v>
      </c>
      <c r="B25" s="40" t="s">
        <v>25</v>
      </c>
      <c r="C25" s="40">
        <v>326</v>
      </c>
      <c r="D25" s="40">
        <v>152</v>
      </c>
      <c r="E25" s="54">
        <f t="shared" si="0"/>
        <v>0.46625766871165641</v>
      </c>
      <c r="F25" s="53">
        <f t="shared" si="4"/>
        <v>3087</v>
      </c>
      <c r="G25" s="56">
        <f t="shared" si="1"/>
        <v>4.9238743116294136E-2</v>
      </c>
      <c r="H25" s="18">
        <f t="shared" si="2"/>
        <v>0.53374233128834359</v>
      </c>
      <c r="I25" s="18">
        <f t="shared" si="3"/>
        <v>5.6365403304178822E-2</v>
      </c>
    </row>
    <row r="26" spans="1:9" x14ac:dyDescent="0.25">
      <c r="G26" s="18">
        <f>SUM(G2:G25)</f>
        <v>0.45707806932296724</v>
      </c>
      <c r="I26" s="18">
        <f>SUM(I2:I25)</f>
        <v>0.54292193067703276</v>
      </c>
    </row>
    <row r="29" spans="1:9" x14ac:dyDescent="0.25">
      <c r="H29" s="18">
        <f>G26+I26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topLeftCell="A7" workbookViewId="0">
      <selection activeCell="A28" sqref="A28"/>
    </sheetView>
  </sheetViews>
  <sheetFormatPr defaultRowHeight="15" x14ac:dyDescent="0.25"/>
  <cols>
    <col min="1" max="1" width="21" customWidth="1"/>
  </cols>
  <sheetData>
    <row r="1" spans="1:2" x14ac:dyDescent="0.25">
      <c r="A1" t="s">
        <v>0</v>
      </c>
      <c r="B1" t="s">
        <v>88</v>
      </c>
    </row>
    <row r="2" spans="1:2" x14ac:dyDescent="0.25">
      <c r="A2" t="s">
        <v>90</v>
      </c>
      <c r="B2" s="18">
        <v>7.3210236475542603E-2</v>
      </c>
    </row>
    <row r="3" spans="1:2" x14ac:dyDescent="0.25">
      <c r="A3" t="s">
        <v>93</v>
      </c>
      <c r="B3" s="18">
        <v>6.7379332685455123E-2</v>
      </c>
    </row>
    <row r="4" spans="1:2" x14ac:dyDescent="0.25">
      <c r="A4" t="s">
        <v>92</v>
      </c>
      <c r="B4" s="18">
        <v>5.4421768707482991E-2</v>
      </c>
    </row>
    <row r="5" spans="1:2" x14ac:dyDescent="0.25">
      <c r="A5" t="s">
        <v>91</v>
      </c>
      <c r="B5" s="18">
        <v>4.9238743116294136E-2</v>
      </c>
    </row>
    <row r="6" spans="1:2" x14ac:dyDescent="0.25">
      <c r="A6" t="s">
        <v>95</v>
      </c>
      <c r="B6" s="18">
        <v>4.3731778425655975E-2</v>
      </c>
    </row>
    <row r="7" spans="1:2" x14ac:dyDescent="0.25">
      <c r="A7" t="s">
        <v>96</v>
      </c>
      <c r="B7" s="18">
        <v>2.6886945254292194E-2</v>
      </c>
    </row>
    <row r="8" spans="1:2" x14ac:dyDescent="0.25">
      <c r="A8" t="s">
        <v>94</v>
      </c>
      <c r="B8" s="18">
        <v>2.5267249757045675E-2</v>
      </c>
    </row>
    <row r="9" spans="1:2" x14ac:dyDescent="0.25">
      <c r="A9" t="s">
        <v>98</v>
      </c>
      <c r="B9" s="18">
        <v>2.2675736961451247E-2</v>
      </c>
    </row>
    <row r="10" spans="1:2" x14ac:dyDescent="0.25">
      <c r="A10" t="s">
        <v>99</v>
      </c>
      <c r="B10" s="18">
        <v>2.0084224165856819E-2</v>
      </c>
    </row>
    <row r="11" spans="1:2" x14ac:dyDescent="0.25">
      <c r="A11" t="s">
        <v>59</v>
      </c>
      <c r="B11" s="18">
        <v>1.4253320375769355E-2</v>
      </c>
    </row>
    <row r="12" spans="1:2" x14ac:dyDescent="0.25">
      <c r="A12" t="s">
        <v>97</v>
      </c>
      <c r="B12" s="18">
        <v>1.360544217687075E-2</v>
      </c>
    </row>
    <row r="13" spans="1:2" x14ac:dyDescent="0.25">
      <c r="A13" t="s">
        <v>100</v>
      </c>
      <c r="B13" s="18">
        <v>1.3605442176870748E-2</v>
      </c>
    </row>
    <row r="14" spans="1:2" x14ac:dyDescent="0.25">
      <c r="A14" t="s">
        <v>101</v>
      </c>
      <c r="B14" s="18">
        <v>9.7181729834791061E-3</v>
      </c>
    </row>
    <row r="15" spans="1:2" x14ac:dyDescent="0.25">
      <c r="A15" t="s">
        <v>107</v>
      </c>
      <c r="B15" s="18">
        <v>7.1266601878846774E-3</v>
      </c>
    </row>
    <row r="16" spans="1:2" x14ac:dyDescent="0.25">
      <c r="A16" t="s">
        <v>108</v>
      </c>
      <c r="B16" s="18">
        <v>4.5351473922902496E-3</v>
      </c>
    </row>
    <row r="17" spans="1:2" x14ac:dyDescent="0.25">
      <c r="A17" t="s">
        <v>104</v>
      </c>
      <c r="B17" s="18">
        <v>3.2393909944930352E-3</v>
      </c>
    </row>
    <row r="18" spans="1:2" x14ac:dyDescent="0.25">
      <c r="A18" t="s">
        <v>103</v>
      </c>
      <c r="B18" s="18">
        <v>2.5915127955944283E-3</v>
      </c>
    </row>
    <row r="19" spans="1:2" x14ac:dyDescent="0.25">
      <c r="A19" t="s">
        <v>105</v>
      </c>
      <c r="B19" s="18">
        <v>1.6196954972465178E-3</v>
      </c>
    </row>
    <row r="20" spans="1:2" x14ac:dyDescent="0.25">
      <c r="A20" t="s">
        <v>102</v>
      </c>
      <c r="B20" s="18">
        <v>1.6196954972465178E-3</v>
      </c>
    </row>
    <row r="21" spans="1:2" x14ac:dyDescent="0.25">
      <c r="A21" t="s">
        <v>106</v>
      </c>
      <c r="B21" s="18">
        <v>1.6196954972465178E-3</v>
      </c>
    </row>
    <row r="22" spans="1:2" x14ac:dyDescent="0.25">
      <c r="A22" t="s">
        <v>72</v>
      </c>
      <c r="B22" s="18">
        <v>3.2393909944930359E-4</v>
      </c>
    </row>
    <row r="23" spans="1:2" x14ac:dyDescent="0.25">
      <c r="A23" t="s">
        <v>109</v>
      </c>
      <c r="B23" s="18">
        <v>3.2393909944930348E-4</v>
      </c>
    </row>
    <row r="24" spans="1:2" x14ac:dyDescent="0.25">
      <c r="A24" t="s">
        <v>110</v>
      </c>
      <c r="B24" s="18">
        <v>0</v>
      </c>
    </row>
    <row r="25" spans="1:2" x14ac:dyDescent="0.25">
      <c r="A25" t="s">
        <v>115</v>
      </c>
      <c r="B25" s="18">
        <v>0</v>
      </c>
    </row>
  </sheetData>
  <sortState ref="A2:C25">
    <sortCondition descending="1" ref="B2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"/>
  <sheetViews>
    <sheetView topLeftCell="A8" workbookViewId="0">
      <selection activeCell="B28" sqref="B28:B32"/>
    </sheetView>
  </sheetViews>
  <sheetFormatPr defaultRowHeight="15" x14ac:dyDescent="0.25"/>
  <cols>
    <col min="2" max="2" width="18.85546875" customWidth="1"/>
    <col min="3" max="3" width="16.5703125" customWidth="1"/>
    <col min="4" max="4" width="12.7109375" customWidth="1"/>
  </cols>
  <sheetData>
    <row r="2" spans="2:3" x14ac:dyDescent="0.25">
      <c r="B2" t="s">
        <v>98</v>
      </c>
      <c r="C2" s="18">
        <v>1</v>
      </c>
    </row>
    <row r="3" spans="2:3" x14ac:dyDescent="0.25">
      <c r="B3" t="s">
        <v>100</v>
      </c>
      <c r="C3" s="18">
        <v>1</v>
      </c>
    </row>
    <row r="4" spans="2:3" x14ac:dyDescent="0.25">
      <c r="B4" t="s">
        <v>101</v>
      </c>
      <c r="C4" s="18">
        <v>1</v>
      </c>
    </row>
    <row r="5" spans="2:3" x14ac:dyDescent="0.25">
      <c r="B5" t="s">
        <v>108</v>
      </c>
      <c r="C5" s="18">
        <v>1</v>
      </c>
    </row>
    <row r="6" spans="2:3" x14ac:dyDescent="0.25">
      <c r="B6" t="s">
        <v>93</v>
      </c>
      <c r="C6" s="18">
        <v>0.98578199052132698</v>
      </c>
    </row>
    <row r="7" spans="2:3" x14ac:dyDescent="0.25">
      <c r="B7" t="s">
        <v>96</v>
      </c>
      <c r="C7" s="18">
        <v>0.96511627906976749</v>
      </c>
    </row>
    <row r="8" spans="2:3" x14ac:dyDescent="0.25">
      <c r="B8" t="s">
        <v>107</v>
      </c>
      <c r="C8" s="18">
        <v>0.95652173913043481</v>
      </c>
    </row>
    <row r="9" spans="2:3" x14ac:dyDescent="0.25">
      <c r="B9" t="s">
        <v>95</v>
      </c>
      <c r="C9" s="18">
        <v>0.88815789473684215</v>
      </c>
    </row>
    <row r="10" spans="2:3" x14ac:dyDescent="0.25">
      <c r="B10" t="s">
        <v>99</v>
      </c>
      <c r="C10" s="18">
        <v>0.88571428571428568</v>
      </c>
    </row>
    <row r="11" spans="2:3" x14ac:dyDescent="0.25">
      <c r="B11" t="s">
        <v>92</v>
      </c>
      <c r="C11" s="18">
        <v>0.6588235294117647</v>
      </c>
    </row>
    <row r="12" spans="2:3" x14ac:dyDescent="0.25">
      <c r="B12" t="s">
        <v>97</v>
      </c>
      <c r="C12" s="18">
        <v>0.59154929577464788</v>
      </c>
    </row>
    <row r="13" spans="2:3" x14ac:dyDescent="0.25">
      <c r="B13" t="s">
        <v>94</v>
      </c>
      <c r="C13" s="18">
        <v>0.5</v>
      </c>
    </row>
    <row r="14" spans="2:3" x14ac:dyDescent="0.25">
      <c r="B14" t="s">
        <v>91</v>
      </c>
      <c r="C14" s="18">
        <v>0.46625766871165641</v>
      </c>
    </row>
    <row r="15" spans="2:3" x14ac:dyDescent="0.25">
      <c r="B15" t="s">
        <v>116</v>
      </c>
      <c r="C15" s="18">
        <v>0.37037037037037035</v>
      </c>
    </row>
    <row r="16" spans="2:3" x14ac:dyDescent="0.25">
      <c r="B16" t="s">
        <v>103</v>
      </c>
      <c r="C16" s="18">
        <v>0.29629629629629628</v>
      </c>
    </row>
    <row r="17" spans="2:3" x14ac:dyDescent="0.25">
      <c r="B17" t="s">
        <v>59</v>
      </c>
      <c r="C17" s="18">
        <v>0.22916666666666666</v>
      </c>
    </row>
    <row r="18" spans="2:3" x14ac:dyDescent="0.25">
      <c r="B18" t="s">
        <v>105</v>
      </c>
      <c r="C18" s="18">
        <v>0.2</v>
      </c>
    </row>
    <row r="19" spans="2:3" x14ac:dyDescent="0.25">
      <c r="B19" t="s">
        <v>106</v>
      </c>
      <c r="C19" s="18">
        <v>0.2</v>
      </c>
    </row>
    <row r="20" spans="2:3" x14ac:dyDescent="0.25">
      <c r="B20" t="s">
        <v>90</v>
      </c>
      <c r="C20" s="18">
        <v>0.18344155844155843</v>
      </c>
    </row>
    <row r="21" spans="2:3" x14ac:dyDescent="0.25">
      <c r="B21" t="s">
        <v>102</v>
      </c>
      <c r="C21" s="18">
        <v>0.17857142857142858</v>
      </c>
    </row>
    <row r="22" spans="2:3" x14ac:dyDescent="0.25">
      <c r="B22" t="s">
        <v>109</v>
      </c>
      <c r="C22" s="18">
        <v>8.3333333333333329E-2</v>
      </c>
    </row>
    <row r="23" spans="2:3" x14ac:dyDescent="0.25">
      <c r="B23" t="s">
        <v>72</v>
      </c>
      <c r="C23" s="18">
        <v>7.6923076923076927E-2</v>
      </c>
    </row>
    <row r="24" spans="2:3" x14ac:dyDescent="0.25">
      <c r="B24" t="s">
        <v>110</v>
      </c>
      <c r="C24" s="18">
        <v>0</v>
      </c>
    </row>
    <row r="25" spans="2:3" x14ac:dyDescent="0.25">
      <c r="B25" t="s">
        <v>117</v>
      </c>
      <c r="C25" s="18">
        <v>0</v>
      </c>
    </row>
    <row r="28" spans="2:3" x14ac:dyDescent="0.25">
      <c r="B28" s="57"/>
    </row>
    <row r="29" spans="2:3" x14ac:dyDescent="0.25">
      <c r="B29" s="58"/>
    </row>
    <row r="30" spans="2:3" x14ac:dyDescent="0.25">
      <c r="B30" s="59"/>
    </row>
    <row r="31" spans="2:3" x14ac:dyDescent="0.25">
      <c r="B31" s="60"/>
    </row>
    <row r="32" spans="2:3" x14ac:dyDescent="0.25">
      <c r="B32" s="61"/>
    </row>
  </sheetData>
  <sortState ref="A2:E25">
    <sortCondition descending="1" ref="C2:C25"/>
    <sortCondition descending="1" ref="D2:D2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Sheet6</vt:lpstr>
      <vt:lpstr>Sheet7</vt:lpstr>
      <vt:lpstr>Sheet8</vt:lpstr>
      <vt:lpstr>Sheet9</vt:lpstr>
      <vt:lpstr>Sheet10</vt:lpstr>
      <vt:lpstr>Sheet11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2016-05-04T17:52:46Z</dcterms:modified>
</cp:coreProperties>
</file>