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"/>
    </mc:Choice>
  </mc:AlternateContent>
  <xr:revisionPtr revIDLastSave="38" documentId="11_0D009B53DCEE94DDEB24F0FA2DD2BBD3EC16BE3E" xr6:coauthVersionLast="47" xr6:coauthVersionMax="47" xr10:uidLastSave="{DF29BB0E-F582-42C6-91FC-90FD3F8614C1}"/>
  <bookViews>
    <workbookView xWindow="3240" yWindow="3240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6" i="1"/>
  <c r="C26" i="1"/>
  <c r="C28" i="1"/>
  <c r="C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<sst xmlns="http://schemas.openxmlformats.org/spreadsheetml/2006/main" count="67" uniqueCount="65">
  <si>
    <t>Student Name</t>
  </si>
  <si>
    <t>Student ID</t>
  </si>
  <si>
    <t>HW1</t>
  </si>
  <si>
    <t>HW2</t>
  </si>
  <si>
    <t>HW3</t>
  </si>
  <si>
    <t>HW4</t>
  </si>
  <si>
    <t>HW5</t>
  </si>
  <si>
    <t>HW6</t>
  </si>
  <si>
    <t>HW Average</t>
  </si>
  <si>
    <t>Attendance</t>
  </si>
  <si>
    <t>Final Exam</t>
  </si>
  <si>
    <t>Midterm Exam</t>
  </si>
  <si>
    <t>Scholarship</t>
  </si>
  <si>
    <t>Harry</t>
  </si>
  <si>
    <t>Nathan</t>
  </si>
  <si>
    <t>Daniel</t>
  </si>
  <si>
    <t>Gareth</t>
  </si>
  <si>
    <t>Leo</t>
  </si>
  <si>
    <t>Sergio</t>
  </si>
  <si>
    <t>EA123</t>
  </si>
  <si>
    <t>WE124</t>
  </si>
  <si>
    <t>EA465</t>
  </si>
  <si>
    <t>WE856</t>
  </si>
  <si>
    <t>EA837</t>
  </si>
  <si>
    <t>EA643</t>
  </si>
  <si>
    <t>EA865</t>
  </si>
  <si>
    <t>Sparrow</t>
  </si>
  <si>
    <t>Angelina</t>
  </si>
  <si>
    <t>Opera</t>
  </si>
  <si>
    <t>Liam</t>
  </si>
  <si>
    <t>Williams</t>
  </si>
  <si>
    <t>Rafael</t>
  </si>
  <si>
    <t>WE867</t>
  </si>
  <si>
    <t>WE012</t>
  </si>
  <si>
    <t>WE764</t>
  </si>
  <si>
    <t>EA183</t>
  </si>
  <si>
    <t>EA847</t>
  </si>
  <si>
    <t>WE784</t>
  </si>
  <si>
    <t>WE647</t>
  </si>
  <si>
    <t>EA645</t>
  </si>
  <si>
    <t>EA536</t>
  </si>
  <si>
    <t>WE947</t>
  </si>
  <si>
    <t>WE083</t>
  </si>
  <si>
    <t>WE543</t>
  </si>
  <si>
    <t>Business Computing Skills Class</t>
  </si>
  <si>
    <t>EA523</t>
  </si>
  <si>
    <t>Bonus</t>
  </si>
  <si>
    <t>No.</t>
  </si>
  <si>
    <t>1st rnk</t>
  </si>
  <si>
    <t>20th rnk</t>
  </si>
  <si>
    <t>Course Grade</t>
  </si>
  <si>
    <t>Ranking</t>
  </si>
  <si>
    <t>&gt;=19.0</t>
  </si>
  <si>
    <t>&lt;19.0</t>
  </si>
  <si>
    <t>Pablo</t>
  </si>
  <si>
    <t>Fernando</t>
  </si>
  <si>
    <t>Walcott</t>
  </si>
  <si>
    <t>Mustafi</t>
  </si>
  <si>
    <t>Kerber</t>
  </si>
  <si>
    <t>Boruc</t>
  </si>
  <si>
    <t>Bradley</t>
  </si>
  <si>
    <t>Ilicic</t>
  </si>
  <si>
    <t>Awarded</t>
  </si>
  <si>
    <t>No scholarship</t>
  </si>
  <si>
    <t>6th rnk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</si>
</sst>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3"/>
      <color rgb="FF00B050"/>
      <name val="Times New Roman"/>
      <family val="1"/>
    </font>
    <font>
      <b/>
      <sz val="13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2" fillId="3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6633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62" zoomScaleNormal="70" workbookViewId="0">
      <selection activeCell="C26" sqref="C26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16.5546875" bestFit="1" customWidth="1"/>
    <col min="4" max="4" width="16.44140625" bestFit="1" customWidth="1"/>
    <col min="5" max="7" width="6.6640625" bestFit="1" customWidth="1"/>
    <col min="8" max="8" width="8.5546875" bestFit="1" customWidth="1"/>
    <col min="9" max="9" width="6.6640625" bestFit="1" customWidth="1"/>
    <col min="10" max="10" width="6.6640625" customWidth="1"/>
    <col min="11" max="11" width="14.6640625" bestFit="1" customWidth="1"/>
    <col min="12" max="12" width="13" bestFit="1" customWidth="1"/>
    <col min="13" max="13" width="7.88671875" bestFit="1" customWidth="1"/>
    <col min="14" max="14" width="17.5546875" bestFit="1" customWidth="1"/>
    <col min="15" max="15" width="13.5546875" bestFit="1" customWidth="1"/>
    <col min="16" max="16" width="16.33203125" bestFit="1" customWidth="1"/>
    <col min="17" max="17" width="22.6640625" bestFit="1" customWidth="1"/>
  </cols>
  <sheetData>
    <row r="1" spans="1:17" ht="16.8" x14ac:dyDescent="0.3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16.8" x14ac:dyDescent="0.3">
      <c r="A2" s="13" t="s">
        <v>51</v>
      </c>
      <c r="B2" s="1" t="s">
        <v>47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3" t="s">
        <v>8</v>
      </c>
      <c r="L2" s="1" t="s">
        <v>9</v>
      </c>
      <c r="M2" s="13" t="s">
        <v>46</v>
      </c>
      <c r="N2" s="1" t="s">
        <v>11</v>
      </c>
      <c r="O2" s="1" t="s">
        <v>10</v>
      </c>
      <c r="P2" s="13" t="s">
        <v>50</v>
      </c>
      <c r="Q2" s="13" t="s">
        <v>12</v>
      </c>
    </row>
    <row r="3" spans="1:17" ht="16.8" x14ac:dyDescent="0.3">
      <c r="A3" s="2">
        <f>RANK(P3,$P$3:$P$22)</f>
        <v>9</v>
      </c>
      <c r="B3" s="3">
        <v>1</v>
      </c>
      <c r="C3" s="4" t="s">
        <v>56</v>
      </c>
      <c r="D3" s="4" t="s">
        <v>19</v>
      </c>
      <c r="E3" s="5">
        <v>13.5</v>
      </c>
      <c r="F3" s="5">
        <v>20</v>
      </c>
      <c r="G3" s="5">
        <v>15.8</v>
      </c>
      <c r="H3" s="5">
        <v>20</v>
      </c>
      <c r="I3" s="5">
        <v>16.5</v>
      </c>
      <c r="J3" s="5">
        <v>16.7</v>
      </c>
      <c r="K3" s="5">
        <f>ROUND(AVERAGE(E3:J3),1)</f>
        <v>17.100000000000001</v>
      </c>
      <c r="L3" s="3">
        <v>9</v>
      </c>
      <c r="M3" s="3">
        <f>IF(L3&gt;=8,0.4,(IF(L3&gt;=6,0.2,0)))</f>
        <v>0.4</v>
      </c>
      <c r="N3" s="3">
        <v>18.5</v>
      </c>
      <c r="O3" s="5">
        <v>16.7</v>
      </c>
      <c r="P3" s="3">
        <f>ROUND(K3*0.3+N3*0.3+O3*0.4+M3,2)</f>
        <v>17.760000000000002</v>
      </c>
      <c r="Q3" s="3" t="str">
        <f>_xlfn.CONCAT(IF(P3&gt;19,"Awarded Scholarship",""))</f>
        <v/>
      </c>
    </row>
    <row r="4" spans="1:17" ht="16.8" x14ac:dyDescent="0.3">
      <c r="A4" s="2">
        <f t="shared" ref="A4:A22" si="0">RANK(P4,$P$3:$P$22)</f>
        <v>16</v>
      </c>
      <c r="B4" s="3">
        <v>2</v>
      </c>
      <c r="C4" s="4" t="s">
        <v>57</v>
      </c>
      <c r="D4" s="4" t="s">
        <v>20</v>
      </c>
      <c r="E4" s="5">
        <v>15.4</v>
      </c>
      <c r="F4" s="5">
        <v>16.7</v>
      </c>
      <c r="G4" s="5">
        <v>13.9</v>
      </c>
      <c r="H4" s="5">
        <v>19.399999999999999</v>
      </c>
      <c r="I4" s="5">
        <v>19.7</v>
      </c>
      <c r="J4" s="5">
        <v>14.2</v>
      </c>
      <c r="K4" s="5">
        <f t="shared" ref="K4:K22" si="1">ROUND(AVERAGE(E4:J4),1)</f>
        <v>16.600000000000001</v>
      </c>
      <c r="L4" s="3">
        <v>8</v>
      </c>
      <c r="M4" s="3">
        <f t="shared" ref="M4:M22" si="2">IF(L4&gt;=8,0.4,(IF(L4&gt;=6,0.2,0)))</f>
        <v>0.4</v>
      </c>
      <c r="N4" s="3">
        <v>18.2</v>
      </c>
      <c r="O4" s="5">
        <v>15.9</v>
      </c>
      <c r="P4" s="3">
        <f t="shared" ref="P4:P22" si="3">ROUND(K4*0.3+N4*0.3+O4*0.4+M4,2)</f>
        <v>17.2</v>
      </c>
      <c r="Q4" s="3" t="str">
        <f t="shared" ref="Q4:Q22" si="4">_xlfn.CONCAT(IF(P4&gt;19,"Awarded Scholarship",""))</f>
        <v/>
      </c>
    </row>
    <row r="5" spans="1:17" ht="16.8" x14ac:dyDescent="0.3">
      <c r="A5" s="2">
        <f t="shared" si="0"/>
        <v>15</v>
      </c>
      <c r="B5" s="3">
        <v>3</v>
      </c>
      <c r="C5" s="4" t="s">
        <v>54</v>
      </c>
      <c r="D5" s="4" t="s">
        <v>21</v>
      </c>
      <c r="E5" s="5">
        <v>16.7</v>
      </c>
      <c r="F5" s="5">
        <v>14.1</v>
      </c>
      <c r="G5" s="5">
        <v>19.2</v>
      </c>
      <c r="H5" s="5">
        <v>19.7</v>
      </c>
      <c r="I5" s="5">
        <v>20</v>
      </c>
      <c r="J5" s="5">
        <v>12.6</v>
      </c>
      <c r="K5" s="5">
        <f t="shared" si="1"/>
        <v>17.100000000000001</v>
      </c>
      <c r="L5" s="3">
        <v>8</v>
      </c>
      <c r="M5" s="3">
        <f t="shared" si="2"/>
        <v>0.4</v>
      </c>
      <c r="N5" s="3">
        <v>17.5</v>
      </c>
      <c r="O5" s="5">
        <v>16.3</v>
      </c>
      <c r="P5" s="3">
        <f t="shared" si="3"/>
        <v>17.3</v>
      </c>
      <c r="Q5" s="3" t="str">
        <f t="shared" si="4"/>
        <v/>
      </c>
    </row>
    <row r="6" spans="1:17" ht="16.8" x14ac:dyDescent="0.3">
      <c r="A6" s="2">
        <f t="shared" si="0"/>
        <v>13</v>
      </c>
      <c r="B6" s="3">
        <v>4</v>
      </c>
      <c r="C6" s="4" t="s">
        <v>13</v>
      </c>
      <c r="D6" s="4" t="s">
        <v>22</v>
      </c>
      <c r="E6" s="5">
        <v>15.8</v>
      </c>
      <c r="F6" s="5">
        <v>12</v>
      </c>
      <c r="G6" s="5">
        <v>20</v>
      </c>
      <c r="H6" s="5">
        <v>16.8</v>
      </c>
      <c r="I6" s="5">
        <v>18.399999999999999</v>
      </c>
      <c r="J6" s="5">
        <v>12.9</v>
      </c>
      <c r="K6" s="5">
        <f t="shared" si="1"/>
        <v>16</v>
      </c>
      <c r="L6" s="3">
        <v>7</v>
      </c>
      <c r="M6" s="3">
        <f t="shared" si="2"/>
        <v>0.2</v>
      </c>
      <c r="N6" s="3">
        <v>18.2</v>
      </c>
      <c r="O6" s="5">
        <v>17.2</v>
      </c>
      <c r="P6" s="3">
        <f t="shared" si="3"/>
        <v>17.34</v>
      </c>
      <c r="Q6" s="3" t="str">
        <f t="shared" si="4"/>
        <v/>
      </c>
    </row>
    <row r="7" spans="1:17" ht="16.8" x14ac:dyDescent="0.3">
      <c r="A7" s="2">
        <f t="shared" si="0"/>
        <v>18</v>
      </c>
      <c r="B7" s="3">
        <v>5</v>
      </c>
      <c r="C7" s="4" t="s">
        <v>55</v>
      </c>
      <c r="D7" s="4" t="s">
        <v>23</v>
      </c>
      <c r="E7" s="5">
        <v>13.9</v>
      </c>
      <c r="F7" s="5">
        <v>19.8</v>
      </c>
      <c r="G7" s="5">
        <v>16.7</v>
      </c>
      <c r="H7" s="5">
        <v>12.9</v>
      </c>
      <c r="I7" s="5">
        <v>14.5</v>
      </c>
      <c r="J7" s="5">
        <v>13.8</v>
      </c>
      <c r="K7" s="5">
        <f t="shared" si="1"/>
        <v>15.3</v>
      </c>
      <c r="L7" s="3">
        <v>9</v>
      </c>
      <c r="M7" s="3">
        <f t="shared" si="2"/>
        <v>0.4</v>
      </c>
      <c r="N7" s="3">
        <v>16.399999999999999</v>
      </c>
      <c r="O7" s="5">
        <v>16.5</v>
      </c>
      <c r="P7" s="3">
        <f t="shared" si="3"/>
        <v>16.510000000000002</v>
      </c>
      <c r="Q7" s="3" t="str">
        <f t="shared" si="4"/>
        <v/>
      </c>
    </row>
    <row r="8" spans="1:17" ht="16.8" x14ac:dyDescent="0.3">
      <c r="A8" s="2">
        <f t="shared" si="0"/>
        <v>6</v>
      </c>
      <c r="B8" s="3">
        <v>6</v>
      </c>
      <c r="C8" s="4" t="s">
        <v>58</v>
      </c>
      <c r="D8" s="4" t="s">
        <v>24</v>
      </c>
      <c r="E8" s="5">
        <v>19.2</v>
      </c>
      <c r="F8" s="5">
        <v>19.2</v>
      </c>
      <c r="G8" s="5">
        <v>19.7</v>
      </c>
      <c r="H8" s="5">
        <v>19.899999999999999</v>
      </c>
      <c r="I8" s="5">
        <v>16.7</v>
      </c>
      <c r="J8" s="5">
        <v>20</v>
      </c>
      <c r="K8" s="5">
        <f t="shared" si="1"/>
        <v>19.100000000000001</v>
      </c>
      <c r="L8" s="3">
        <v>6</v>
      </c>
      <c r="M8" s="3">
        <f t="shared" si="2"/>
        <v>0.2</v>
      </c>
      <c r="N8" s="3">
        <v>16.7</v>
      </c>
      <c r="O8" s="5">
        <v>18.2</v>
      </c>
      <c r="P8" s="3">
        <f t="shared" si="3"/>
        <v>18.22</v>
      </c>
      <c r="Q8" s="3" t="str">
        <f t="shared" si="4"/>
        <v/>
      </c>
    </row>
    <row r="9" spans="1:17" ht="16.8" x14ac:dyDescent="0.3">
      <c r="A9" s="2">
        <f t="shared" si="0"/>
        <v>3</v>
      </c>
      <c r="B9" s="3">
        <v>7</v>
      </c>
      <c r="C9" s="4" t="s">
        <v>14</v>
      </c>
      <c r="D9" s="4" t="s">
        <v>25</v>
      </c>
      <c r="E9" s="5">
        <v>20</v>
      </c>
      <c r="F9" s="5">
        <v>20</v>
      </c>
      <c r="G9" s="5">
        <v>20</v>
      </c>
      <c r="H9" s="5">
        <v>20</v>
      </c>
      <c r="I9" s="5">
        <v>15.9</v>
      </c>
      <c r="J9" s="5">
        <v>16.399999999999999</v>
      </c>
      <c r="K9" s="5">
        <f t="shared" si="1"/>
        <v>18.7</v>
      </c>
      <c r="L9" s="3">
        <v>5</v>
      </c>
      <c r="M9" s="3">
        <f t="shared" si="2"/>
        <v>0</v>
      </c>
      <c r="N9" s="3">
        <v>19.5</v>
      </c>
      <c r="O9" s="5">
        <v>19.399999999999999</v>
      </c>
      <c r="P9" s="3">
        <f t="shared" si="3"/>
        <v>19.22</v>
      </c>
      <c r="Q9" s="3" t="str">
        <f t="shared" si="4"/>
        <v>Awarded Scholarship</v>
      </c>
    </row>
    <row r="10" spans="1:17" ht="16.8" x14ac:dyDescent="0.3">
      <c r="A10" s="2">
        <f t="shared" si="0"/>
        <v>5</v>
      </c>
      <c r="B10" s="3">
        <v>8</v>
      </c>
      <c r="C10" s="4" t="s">
        <v>15</v>
      </c>
      <c r="D10" s="4" t="s">
        <v>32</v>
      </c>
      <c r="E10" s="5">
        <v>16.7</v>
      </c>
      <c r="F10" s="5">
        <v>15.4</v>
      </c>
      <c r="G10" s="5">
        <v>18.399999999999999</v>
      </c>
      <c r="H10" s="5">
        <v>15.4</v>
      </c>
      <c r="I10" s="5">
        <v>19.8</v>
      </c>
      <c r="J10" s="5">
        <v>18.399999999999999</v>
      </c>
      <c r="K10" s="5">
        <f t="shared" si="1"/>
        <v>17.399999999999999</v>
      </c>
      <c r="L10" s="3">
        <v>9</v>
      </c>
      <c r="M10" s="3">
        <f t="shared" si="2"/>
        <v>0.4</v>
      </c>
      <c r="N10" s="5">
        <v>20</v>
      </c>
      <c r="O10" s="5">
        <v>16.8</v>
      </c>
      <c r="P10" s="3">
        <f t="shared" si="3"/>
        <v>18.34</v>
      </c>
      <c r="Q10" s="3" t="str">
        <f t="shared" si="4"/>
        <v/>
      </c>
    </row>
    <row r="11" spans="1:17" ht="16.8" x14ac:dyDescent="0.3">
      <c r="A11" s="2">
        <f t="shared" si="0"/>
        <v>13</v>
      </c>
      <c r="B11" s="3">
        <v>9</v>
      </c>
      <c r="C11" s="4" t="s">
        <v>59</v>
      </c>
      <c r="D11" s="4" t="s">
        <v>33</v>
      </c>
      <c r="E11" s="5">
        <v>14.2</v>
      </c>
      <c r="F11" s="5">
        <v>13.2</v>
      </c>
      <c r="G11" s="5">
        <v>14.5</v>
      </c>
      <c r="H11" s="5">
        <v>13.2</v>
      </c>
      <c r="I11" s="5">
        <v>18.899999999999999</v>
      </c>
      <c r="J11" s="5">
        <v>17.100000000000001</v>
      </c>
      <c r="K11" s="5">
        <f t="shared" si="1"/>
        <v>15.2</v>
      </c>
      <c r="L11" s="3">
        <v>8</v>
      </c>
      <c r="M11" s="3">
        <f t="shared" si="2"/>
        <v>0.4</v>
      </c>
      <c r="N11" s="5">
        <v>15.4</v>
      </c>
      <c r="O11" s="5">
        <v>19.399999999999999</v>
      </c>
      <c r="P11" s="3">
        <f t="shared" si="3"/>
        <v>17.34</v>
      </c>
      <c r="Q11" s="3" t="str">
        <f t="shared" si="4"/>
        <v/>
      </c>
    </row>
    <row r="12" spans="1:17" ht="16.8" x14ac:dyDescent="0.3">
      <c r="A12" s="2">
        <f t="shared" si="0"/>
        <v>20</v>
      </c>
      <c r="B12" s="3">
        <v>10</v>
      </c>
      <c r="C12" s="4" t="s">
        <v>16</v>
      </c>
      <c r="D12" s="4" t="s">
        <v>34</v>
      </c>
      <c r="E12" s="5">
        <v>12</v>
      </c>
      <c r="F12" s="5">
        <v>15.4</v>
      </c>
      <c r="G12" s="5">
        <v>13.2</v>
      </c>
      <c r="H12" s="5">
        <v>15.4</v>
      </c>
      <c r="I12" s="5">
        <v>13.9</v>
      </c>
      <c r="J12" s="5">
        <v>13.8</v>
      </c>
      <c r="K12" s="5">
        <f t="shared" si="1"/>
        <v>14</v>
      </c>
      <c r="L12" s="3">
        <v>9</v>
      </c>
      <c r="M12" s="3">
        <f t="shared" si="2"/>
        <v>0.4</v>
      </c>
      <c r="N12" s="5">
        <v>13.2</v>
      </c>
      <c r="O12" s="5">
        <v>17.5</v>
      </c>
      <c r="P12" s="3">
        <f t="shared" si="3"/>
        <v>15.56</v>
      </c>
      <c r="Q12" s="3" t="str">
        <f t="shared" si="4"/>
        <v/>
      </c>
    </row>
    <row r="13" spans="1:17" ht="16.8" x14ac:dyDescent="0.3">
      <c r="A13" s="2">
        <f t="shared" si="0"/>
        <v>1</v>
      </c>
      <c r="B13" s="3">
        <v>11</v>
      </c>
      <c r="C13" s="4" t="s">
        <v>17</v>
      </c>
      <c r="D13" s="4" t="s">
        <v>35</v>
      </c>
      <c r="E13" s="5">
        <v>19.7</v>
      </c>
      <c r="F13" s="5">
        <v>18.7</v>
      </c>
      <c r="G13" s="5">
        <v>19</v>
      </c>
      <c r="H13" s="5">
        <v>20</v>
      </c>
      <c r="I13" s="5">
        <v>19.399999999999999</v>
      </c>
      <c r="J13" s="5">
        <v>20</v>
      </c>
      <c r="K13" s="5">
        <f t="shared" si="1"/>
        <v>19.5</v>
      </c>
      <c r="L13" s="3">
        <v>7</v>
      </c>
      <c r="M13" s="3">
        <f t="shared" si="2"/>
        <v>0.2</v>
      </c>
      <c r="N13" s="3">
        <v>19.600000000000001</v>
      </c>
      <c r="O13" s="5">
        <v>20</v>
      </c>
      <c r="P13" s="3">
        <f t="shared" si="3"/>
        <v>19.93</v>
      </c>
      <c r="Q13" s="3" t="str">
        <f t="shared" si="4"/>
        <v>Awarded Scholarship</v>
      </c>
    </row>
    <row r="14" spans="1:17" ht="16.8" x14ac:dyDescent="0.3">
      <c r="A14" s="2">
        <f t="shared" si="0"/>
        <v>8</v>
      </c>
      <c r="B14" s="3">
        <v>12</v>
      </c>
      <c r="C14" s="4" t="s">
        <v>18</v>
      </c>
      <c r="D14" s="4" t="s">
        <v>36</v>
      </c>
      <c r="E14" s="5">
        <v>13.8</v>
      </c>
      <c r="F14" s="5">
        <v>15.8</v>
      </c>
      <c r="G14" s="5">
        <v>19.5</v>
      </c>
      <c r="H14" s="5">
        <v>15.8</v>
      </c>
      <c r="I14" s="5">
        <v>18.399999999999999</v>
      </c>
      <c r="J14" s="5">
        <v>15.4</v>
      </c>
      <c r="K14" s="5">
        <f t="shared" si="1"/>
        <v>16.5</v>
      </c>
      <c r="L14" s="3">
        <v>9</v>
      </c>
      <c r="M14" s="3">
        <f t="shared" si="2"/>
        <v>0.4</v>
      </c>
      <c r="N14" s="3">
        <v>18.2</v>
      </c>
      <c r="O14" s="5">
        <v>18.2</v>
      </c>
      <c r="P14" s="3">
        <f t="shared" si="3"/>
        <v>18.09</v>
      </c>
      <c r="Q14" s="3" t="str">
        <f t="shared" si="4"/>
        <v/>
      </c>
    </row>
    <row r="15" spans="1:17" ht="16.8" x14ac:dyDescent="0.3">
      <c r="A15" s="2">
        <f t="shared" si="0"/>
        <v>12</v>
      </c>
      <c r="B15" s="3">
        <v>13</v>
      </c>
      <c r="C15" s="4" t="s">
        <v>26</v>
      </c>
      <c r="D15" s="4" t="s">
        <v>37</v>
      </c>
      <c r="E15" s="5">
        <v>19.7</v>
      </c>
      <c r="F15" s="5">
        <v>20</v>
      </c>
      <c r="G15" s="5">
        <v>18.899999999999999</v>
      </c>
      <c r="H15" s="5">
        <v>13.9</v>
      </c>
      <c r="I15" s="5">
        <v>16.899999999999999</v>
      </c>
      <c r="J15" s="5">
        <v>13.2</v>
      </c>
      <c r="K15" s="5">
        <f t="shared" si="1"/>
        <v>17.100000000000001</v>
      </c>
      <c r="L15" s="3">
        <v>5</v>
      </c>
      <c r="M15" s="3">
        <f t="shared" si="2"/>
        <v>0</v>
      </c>
      <c r="N15" s="3">
        <v>17.5</v>
      </c>
      <c r="O15" s="5">
        <v>17.5</v>
      </c>
      <c r="P15" s="3">
        <f t="shared" si="3"/>
        <v>17.38</v>
      </c>
      <c r="Q15" s="3" t="str">
        <f t="shared" si="4"/>
        <v/>
      </c>
    </row>
    <row r="16" spans="1:17" ht="16.8" x14ac:dyDescent="0.3">
      <c r="A16" s="2">
        <f t="shared" si="0"/>
        <v>7</v>
      </c>
      <c r="B16" s="3">
        <v>14</v>
      </c>
      <c r="C16" s="4" t="s">
        <v>60</v>
      </c>
      <c r="D16" s="4" t="s">
        <v>38</v>
      </c>
      <c r="E16" s="5">
        <v>16.7</v>
      </c>
      <c r="F16" s="5">
        <v>19.2</v>
      </c>
      <c r="G16" s="5">
        <v>18.399999999999999</v>
      </c>
      <c r="H16" s="5">
        <v>16.7</v>
      </c>
      <c r="I16" s="5">
        <v>17.600000000000001</v>
      </c>
      <c r="J16" s="5">
        <v>15.4</v>
      </c>
      <c r="K16" s="5">
        <f t="shared" si="1"/>
        <v>17.3</v>
      </c>
      <c r="L16" s="3">
        <v>7</v>
      </c>
      <c r="M16" s="3">
        <f t="shared" si="2"/>
        <v>0.2</v>
      </c>
      <c r="N16" s="3">
        <v>18.2</v>
      </c>
      <c r="O16" s="5">
        <v>18.2</v>
      </c>
      <c r="P16" s="3">
        <f t="shared" si="3"/>
        <v>18.13</v>
      </c>
      <c r="Q16" s="3" t="str">
        <f t="shared" si="4"/>
        <v/>
      </c>
    </row>
    <row r="17" spans="1:17" ht="16.8" x14ac:dyDescent="0.3">
      <c r="A17" s="2">
        <f t="shared" si="0"/>
        <v>11</v>
      </c>
      <c r="B17" s="3">
        <v>15</v>
      </c>
      <c r="C17" s="4" t="s">
        <v>27</v>
      </c>
      <c r="D17" s="4" t="s">
        <v>39</v>
      </c>
      <c r="E17" s="5">
        <v>18.399999999999999</v>
      </c>
      <c r="F17" s="5">
        <v>20</v>
      </c>
      <c r="G17" s="5">
        <v>16.7</v>
      </c>
      <c r="H17" s="5">
        <v>18.399999999999999</v>
      </c>
      <c r="I17" s="5">
        <v>17.5</v>
      </c>
      <c r="J17" s="5">
        <v>16.7</v>
      </c>
      <c r="K17" s="5">
        <f t="shared" si="1"/>
        <v>18</v>
      </c>
      <c r="L17" s="3">
        <v>6</v>
      </c>
      <c r="M17" s="3">
        <f t="shared" si="2"/>
        <v>0.2</v>
      </c>
      <c r="N17" s="3">
        <v>17.5</v>
      </c>
      <c r="O17" s="5">
        <v>16.399999999999999</v>
      </c>
      <c r="P17" s="3">
        <f t="shared" si="3"/>
        <v>17.41</v>
      </c>
      <c r="Q17" s="3" t="str">
        <f t="shared" si="4"/>
        <v/>
      </c>
    </row>
    <row r="18" spans="1:17" ht="16.8" x14ac:dyDescent="0.3">
      <c r="A18" s="2">
        <f t="shared" si="0"/>
        <v>10</v>
      </c>
      <c r="B18" s="3">
        <v>16</v>
      </c>
      <c r="C18" s="4" t="s">
        <v>28</v>
      </c>
      <c r="D18" s="4" t="s">
        <v>40</v>
      </c>
      <c r="E18" s="5">
        <v>16.899999999999999</v>
      </c>
      <c r="F18" s="5">
        <v>16.7</v>
      </c>
      <c r="G18" s="5">
        <v>12.9</v>
      </c>
      <c r="H18" s="5">
        <v>16.899999999999999</v>
      </c>
      <c r="I18" s="5">
        <v>18.2</v>
      </c>
      <c r="J18" s="5">
        <v>16.399999999999999</v>
      </c>
      <c r="K18" s="5">
        <f t="shared" si="1"/>
        <v>16.3</v>
      </c>
      <c r="L18" s="3">
        <v>9</v>
      </c>
      <c r="M18" s="3">
        <f t="shared" si="2"/>
        <v>0.4</v>
      </c>
      <c r="N18" s="3">
        <v>18.2</v>
      </c>
      <c r="O18" s="5">
        <v>17.100000000000001</v>
      </c>
      <c r="P18" s="3">
        <f t="shared" si="3"/>
        <v>17.59</v>
      </c>
      <c r="Q18" s="3" t="str">
        <f t="shared" si="4"/>
        <v/>
      </c>
    </row>
    <row r="19" spans="1:17" ht="16.8" x14ac:dyDescent="0.3">
      <c r="A19" s="2">
        <f t="shared" si="0"/>
        <v>19</v>
      </c>
      <c r="B19" s="3">
        <v>17</v>
      </c>
      <c r="C19" s="4" t="s">
        <v>29</v>
      </c>
      <c r="D19" s="4" t="s">
        <v>41</v>
      </c>
      <c r="E19" s="5">
        <v>17.600000000000001</v>
      </c>
      <c r="F19" s="5">
        <v>19.7</v>
      </c>
      <c r="G19" s="5">
        <v>14.8</v>
      </c>
      <c r="H19" s="5">
        <v>17.600000000000001</v>
      </c>
      <c r="I19" s="5">
        <v>19.2</v>
      </c>
      <c r="J19" s="5">
        <v>14.5</v>
      </c>
      <c r="K19" s="5">
        <f t="shared" si="1"/>
        <v>17.2</v>
      </c>
      <c r="L19" s="3">
        <v>8</v>
      </c>
      <c r="M19" s="3">
        <f t="shared" si="2"/>
        <v>0.4</v>
      </c>
      <c r="N19" s="3">
        <v>16.399999999999999</v>
      </c>
      <c r="O19" s="5">
        <v>13.8</v>
      </c>
      <c r="P19" s="3">
        <f t="shared" si="3"/>
        <v>16</v>
      </c>
      <c r="Q19" s="3" t="str">
        <f t="shared" si="4"/>
        <v/>
      </c>
    </row>
    <row r="20" spans="1:17" ht="16.8" x14ac:dyDescent="0.3">
      <c r="A20" s="2">
        <f t="shared" si="0"/>
        <v>4</v>
      </c>
      <c r="B20" s="3">
        <v>18</v>
      </c>
      <c r="C20" s="4" t="s">
        <v>30</v>
      </c>
      <c r="D20" s="4" t="s">
        <v>42</v>
      </c>
      <c r="E20" s="5">
        <v>17.5</v>
      </c>
      <c r="F20" s="5">
        <v>19.399999999999999</v>
      </c>
      <c r="G20" s="5">
        <v>17.5</v>
      </c>
      <c r="H20" s="5">
        <v>17.5</v>
      </c>
      <c r="I20" s="5">
        <v>17.600000000000001</v>
      </c>
      <c r="J20" s="5">
        <v>13.8</v>
      </c>
      <c r="K20" s="5">
        <f t="shared" si="1"/>
        <v>17.2</v>
      </c>
      <c r="L20" s="3">
        <v>7</v>
      </c>
      <c r="M20" s="3">
        <f t="shared" si="2"/>
        <v>0.2</v>
      </c>
      <c r="N20" s="3">
        <v>18.100000000000001</v>
      </c>
      <c r="O20" s="5">
        <v>20</v>
      </c>
      <c r="P20" s="3">
        <f t="shared" si="3"/>
        <v>18.79</v>
      </c>
      <c r="Q20" s="3" t="str">
        <f t="shared" si="4"/>
        <v/>
      </c>
    </row>
    <row r="21" spans="1:17" ht="16.8" x14ac:dyDescent="0.3">
      <c r="A21" s="2">
        <f t="shared" si="0"/>
        <v>2</v>
      </c>
      <c r="B21" s="3">
        <v>19</v>
      </c>
      <c r="C21" s="4" t="s">
        <v>61</v>
      </c>
      <c r="D21" s="4" t="s">
        <v>43</v>
      </c>
      <c r="E21" s="5">
        <v>20</v>
      </c>
      <c r="F21" s="5">
        <v>18.399999999999999</v>
      </c>
      <c r="G21" s="5">
        <v>17.8</v>
      </c>
      <c r="H21" s="5">
        <v>20</v>
      </c>
      <c r="I21" s="5">
        <v>18.2</v>
      </c>
      <c r="J21" s="5">
        <v>19.100000000000001</v>
      </c>
      <c r="K21" s="5">
        <f t="shared" si="1"/>
        <v>18.899999999999999</v>
      </c>
      <c r="L21" s="3">
        <v>8</v>
      </c>
      <c r="M21" s="3">
        <f t="shared" si="2"/>
        <v>0.4</v>
      </c>
      <c r="N21" s="3">
        <v>19.399999999999999</v>
      </c>
      <c r="O21" s="5">
        <v>19.7</v>
      </c>
      <c r="P21" s="3">
        <f t="shared" si="3"/>
        <v>19.77</v>
      </c>
      <c r="Q21" s="3" t="str">
        <f t="shared" si="4"/>
        <v>Awarded Scholarship</v>
      </c>
    </row>
    <row r="22" spans="1:17" ht="16.8" x14ac:dyDescent="0.3">
      <c r="A22" s="2">
        <f t="shared" si="0"/>
        <v>17</v>
      </c>
      <c r="B22" s="3">
        <v>20</v>
      </c>
      <c r="C22" s="4" t="s">
        <v>31</v>
      </c>
      <c r="D22" s="4" t="s">
        <v>45</v>
      </c>
      <c r="E22" s="5">
        <v>19.399999999999999</v>
      </c>
      <c r="F22" s="5">
        <v>17.2</v>
      </c>
      <c r="G22" s="5">
        <v>19.399999999999999</v>
      </c>
      <c r="H22" s="5">
        <v>20</v>
      </c>
      <c r="I22" s="5">
        <v>16.899999999999999</v>
      </c>
      <c r="J22" s="5">
        <v>15</v>
      </c>
      <c r="K22" s="5">
        <f t="shared" si="1"/>
        <v>18</v>
      </c>
      <c r="L22" s="3">
        <v>6</v>
      </c>
      <c r="M22" s="3">
        <f t="shared" si="2"/>
        <v>0.2</v>
      </c>
      <c r="N22" s="3">
        <v>18.5</v>
      </c>
      <c r="O22" s="5">
        <v>14.8</v>
      </c>
      <c r="P22" s="3">
        <f t="shared" si="3"/>
        <v>17.07</v>
      </c>
      <c r="Q22" s="3" t="str">
        <f t="shared" si="4"/>
        <v/>
      </c>
    </row>
    <row r="23" spans="1:17" ht="16.8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6.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6.8" x14ac:dyDescent="0.3">
      <c r="A25" s="6"/>
      <c r="B25" s="7"/>
      <c r="C25" s="8" t="s">
        <v>0</v>
      </c>
      <c r="D25" s="8" t="s">
        <v>50</v>
      </c>
      <c r="E25" s="6"/>
      <c r="F25" s="6"/>
      <c r="G25" s="6"/>
      <c r="H25" s="6" t="s">
        <v>52</v>
      </c>
      <c r="I25" s="6"/>
      <c r="J25" s="6" t="s">
        <v>62</v>
      </c>
      <c r="K25" s="6"/>
      <c r="L25" s="6"/>
      <c r="M25" s="6"/>
      <c r="N25" s="6"/>
      <c r="O25" s="6"/>
      <c r="P25" s="6"/>
      <c r="Q25" s="6"/>
    </row>
    <row r="26" spans="1:17" ht="16.8" x14ac:dyDescent="0.3">
      <c r="A26" s="6"/>
      <c r="B26" s="9" t="s">
        <v>48</v>
      </c>
      <c r="C26" s="10" t="str">
        <f>VLOOKUP(1,$A$3:$C$22,3,0)</f>
        <v>Leo</v>
      </c>
      <c r="D26" s="10">
        <f>VLOOKUP(C26,$C$3:$P$22,14,0)</f>
        <v>19.93</v>
      </c>
      <c r="E26" s="6"/>
      <c r="F26" s="6"/>
      <c r="G26" s="6"/>
      <c r="H26" s="6" t="s">
        <v>53</v>
      </c>
      <c r="I26" s="6"/>
      <c r="J26" s="6" t="s">
        <v>63</v>
      </c>
      <c r="K26" s="6"/>
      <c r="L26" s="6"/>
      <c r="M26" s="6"/>
      <c r="N26" s="6"/>
      <c r="O26" s="6"/>
      <c r="P26" s="6"/>
      <c r="Q26" s="6"/>
    </row>
    <row r="27" spans="1:17" ht="16.8" x14ac:dyDescent="0.3">
      <c r="A27" s="6"/>
      <c r="B27" s="9" t="s">
        <v>64</v>
      </c>
      <c r="C27" s="10" t="str">
        <f>VLOOKUP(6,$A$3:$C$22,3,0)</f>
        <v>Kerber</v>
      </c>
      <c r="D27" s="10">
        <f t="shared" ref="D27:D28" si="5">VLOOKUP(C27,$C$3:$P$22,14,0)</f>
        <v>18.22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6.8" x14ac:dyDescent="0.3">
      <c r="A28" s="6"/>
      <c r="B28" s="9" t="s">
        <v>49</v>
      </c>
      <c r="C28" s="10" t="str">
        <f>VLOOKUP(20,$A$3:$C$22,3,0)</f>
        <v>Gareth</v>
      </c>
      <c r="D28" s="10">
        <f t="shared" si="5"/>
        <v>15.56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</sheetData>
  <mergeCells count="1">
    <mergeCell ref="A1:Q1"/>
  </mergeCells>
  <conditionalFormatting sqref="P3:P22">
    <cfRule type="top10" dxfId="0" priority="1" rank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DUONG MINH KHANH</cp:lastModifiedBy>
  <dcterms:created xsi:type="dcterms:W3CDTF">2014-11-07T00:56:55Z</dcterms:created>
  <dcterms:modified xsi:type="dcterms:W3CDTF">2022-12-07T09:11:20Z</dcterms:modified>
</cp:coreProperties>
</file>