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120" windowWidth="19200" windowHeight="116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C10" i="1" l="1"/>
  <c r="AC9" i="1"/>
  <c r="AC11" i="1"/>
  <c r="AC8" i="1"/>
  <c r="Z9" i="1"/>
  <c r="Z10" i="1"/>
  <c r="Z11" i="1"/>
  <c r="Z8" i="1"/>
  <c r="R9" i="1"/>
  <c r="R6" i="1" s="1"/>
  <c r="E19" i="1"/>
  <c r="F19" i="1"/>
  <c r="F16" i="1" s="1"/>
  <c r="F18" i="1" s="1"/>
  <c r="G19" i="1"/>
  <c r="H19" i="1"/>
  <c r="H16" i="1" s="1"/>
  <c r="H18" i="1" s="1"/>
  <c r="I19" i="1"/>
  <c r="J19" i="1"/>
  <c r="J16" i="1" s="1"/>
  <c r="J18" i="1" s="1"/>
  <c r="K19" i="1"/>
  <c r="L19" i="1"/>
  <c r="L16" i="1" s="1"/>
  <c r="L18" i="1" s="1"/>
  <c r="M19" i="1"/>
  <c r="N19" i="1"/>
  <c r="N16" i="1" s="1"/>
  <c r="N18" i="1" s="1"/>
  <c r="O19" i="1"/>
  <c r="P19" i="1"/>
  <c r="P16" i="1" s="1"/>
  <c r="P18" i="1" s="1"/>
  <c r="Q19" i="1"/>
  <c r="R19" i="1"/>
  <c r="R16" i="1" s="1"/>
  <c r="R18" i="1" s="1"/>
  <c r="S19" i="1"/>
  <c r="T19" i="1"/>
  <c r="T16" i="1" s="1"/>
  <c r="T18" i="1" s="1"/>
  <c r="U19" i="1"/>
  <c r="V19" i="1"/>
  <c r="V16" i="1" s="1"/>
  <c r="V18" i="1" s="1"/>
  <c r="W19" i="1"/>
  <c r="E16" i="1"/>
  <c r="G16" i="1"/>
  <c r="I16" i="1"/>
  <c r="K16" i="1"/>
  <c r="M16" i="1"/>
  <c r="O16" i="1"/>
  <c r="Q16" i="1"/>
  <c r="S16" i="1"/>
  <c r="U16" i="1"/>
  <c r="W16" i="1"/>
  <c r="W18" i="1" s="1"/>
  <c r="D19" i="1"/>
  <c r="D16" i="1" s="1"/>
  <c r="D18" i="1" s="1"/>
  <c r="E14" i="1"/>
  <c r="E11" i="1" s="1"/>
  <c r="F14" i="1"/>
  <c r="F11" i="1" s="1"/>
  <c r="G14" i="1"/>
  <c r="G11" i="1" s="1"/>
  <c r="H14" i="1"/>
  <c r="H11" i="1" s="1"/>
  <c r="I14" i="1"/>
  <c r="I11" i="1" s="1"/>
  <c r="J14" i="1"/>
  <c r="J11" i="1" s="1"/>
  <c r="K14" i="1"/>
  <c r="L14" i="1"/>
  <c r="L11" i="1" s="1"/>
  <c r="M14" i="1"/>
  <c r="M11" i="1" s="1"/>
  <c r="N14" i="1"/>
  <c r="N11" i="1" s="1"/>
  <c r="O14" i="1"/>
  <c r="O11" i="1" s="1"/>
  <c r="P14" i="1"/>
  <c r="P11" i="1" s="1"/>
  <c r="Q14" i="1"/>
  <c r="Q11" i="1" s="1"/>
  <c r="Q13" i="1" s="1"/>
  <c r="R14" i="1"/>
  <c r="R11" i="1" s="1"/>
  <c r="R13" i="1" s="1"/>
  <c r="S14" i="1"/>
  <c r="T14" i="1"/>
  <c r="T11" i="1" s="1"/>
  <c r="T13" i="1" s="1"/>
  <c r="U14" i="1"/>
  <c r="U11" i="1" s="1"/>
  <c r="U13" i="1" s="1"/>
  <c r="V14" i="1"/>
  <c r="V11" i="1" s="1"/>
  <c r="V13" i="1" s="1"/>
  <c r="W14" i="1"/>
  <c r="W11" i="1" s="1"/>
  <c r="W13" i="1" s="1"/>
  <c r="K11" i="1"/>
  <c r="S11" i="1"/>
  <c r="S13" i="1" s="1"/>
  <c r="D14" i="1"/>
  <c r="D11" i="1" s="1"/>
  <c r="T9" i="1"/>
  <c r="U9" i="1"/>
  <c r="V9" i="1"/>
  <c r="W9" i="1"/>
  <c r="T6" i="1"/>
  <c r="U6" i="1"/>
  <c r="V6" i="1"/>
  <c r="W6" i="1"/>
  <c r="S9" i="1"/>
  <c r="S6" i="1" s="1"/>
  <c r="F9" i="1"/>
  <c r="F6" i="1" s="1"/>
  <c r="G9" i="1"/>
  <c r="G6" i="1" s="1"/>
  <c r="H9" i="1"/>
  <c r="H6" i="1" s="1"/>
  <c r="I9" i="1"/>
  <c r="I6" i="1" s="1"/>
  <c r="J9" i="1"/>
  <c r="J6" i="1" s="1"/>
  <c r="K9" i="1"/>
  <c r="K6" i="1" s="1"/>
  <c r="L9" i="1"/>
  <c r="L6" i="1" s="1"/>
  <c r="M9" i="1"/>
  <c r="M6" i="1" s="1"/>
  <c r="N9" i="1"/>
  <c r="N6" i="1" s="1"/>
  <c r="O9" i="1"/>
  <c r="O6" i="1" s="1"/>
  <c r="P9" i="1"/>
  <c r="P6" i="1" s="1"/>
  <c r="Q9" i="1"/>
  <c r="Q6" i="1" s="1"/>
  <c r="E9" i="1"/>
  <c r="E6" i="1" s="1"/>
  <c r="E8" i="1" s="1"/>
  <c r="D9" i="1"/>
  <c r="E18" i="1"/>
  <c r="G18" i="1"/>
  <c r="I18" i="1"/>
  <c r="K18" i="1"/>
  <c r="M18" i="1"/>
  <c r="O18" i="1"/>
  <c r="Q18" i="1"/>
  <c r="S18" i="1"/>
  <c r="U18" i="1"/>
  <c r="D8" i="1"/>
  <c r="O13" i="1" l="1"/>
  <c r="K13" i="1"/>
  <c r="G13" i="1"/>
  <c r="E13" i="1"/>
  <c r="U8" i="1"/>
  <c r="S8" i="1"/>
  <c r="O8" i="1"/>
  <c r="M8" i="1"/>
  <c r="I8" i="1"/>
  <c r="P13" i="1"/>
  <c r="N13" i="1"/>
  <c r="L13" i="1"/>
  <c r="J13" i="1"/>
  <c r="H13" i="1"/>
  <c r="F13" i="1"/>
  <c r="D13" i="1"/>
  <c r="V8" i="1"/>
  <c r="T8" i="1"/>
  <c r="R8" i="1"/>
  <c r="P8" i="1"/>
  <c r="N8" i="1"/>
  <c r="L8" i="1"/>
  <c r="J8" i="1"/>
  <c r="H8" i="1"/>
  <c r="F8" i="1"/>
  <c r="M13" i="1"/>
  <c r="I13" i="1"/>
  <c r="W8" i="1"/>
  <c r="Q8" i="1"/>
  <c r="K8" i="1"/>
  <c r="G8" i="1"/>
</calcChain>
</file>

<file path=xl/sharedStrings.xml><?xml version="1.0" encoding="utf-8"?>
<sst xmlns="http://schemas.openxmlformats.org/spreadsheetml/2006/main" count="70" uniqueCount="47">
  <si>
    <r>
      <t>15</t>
    </r>
    <r>
      <rPr>
        <sz val="10.5"/>
        <color rgb="FF1F497D"/>
        <rFont val="宋体"/>
        <family val="3"/>
        <charset val="134"/>
      </rPr>
      <t>天以下</t>
    </r>
  </si>
  <si>
    <r>
      <t>0.5/</t>
    </r>
    <r>
      <rPr>
        <sz val="10.5"/>
        <color rgb="FF1F497D"/>
        <rFont val="宋体"/>
        <family val="3"/>
        <charset val="134"/>
      </rPr>
      <t>天</t>
    </r>
  </si>
  <si>
    <t>16-59</t>
  </si>
  <si>
    <r>
      <t>0.45/</t>
    </r>
    <r>
      <rPr>
        <sz val="10.5"/>
        <color rgb="FF1F497D"/>
        <rFont val="宋体"/>
        <family val="3"/>
        <charset val="134"/>
      </rPr>
      <t>天</t>
    </r>
  </si>
  <si>
    <r>
      <t>60</t>
    </r>
    <r>
      <rPr>
        <sz val="10.5"/>
        <color rgb="FF1F497D"/>
        <rFont val="宋体"/>
        <family val="3"/>
        <charset val="134"/>
      </rPr>
      <t>天</t>
    </r>
  </si>
  <si>
    <r>
      <t>90</t>
    </r>
    <r>
      <rPr>
        <sz val="10.5"/>
        <color rgb="FF1F497D"/>
        <rFont val="宋体"/>
        <family val="3"/>
        <charset val="134"/>
      </rPr>
      <t>天</t>
    </r>
  </si>
  <si>
    <r>
      <t>180</t>
    </r>
    <r>
      <rPr>
        <sz val="10.5"/>
        <color rgb="FF1F497D"/>
        <rFont val="宋体"/>
        <family val="3"/>
        <charset val="134"/>
      </rPr>
      <t>天</t>
    </r>
  </si>
  <si>
    <t>一年</t>
  </si>
  <si>
    <t>Y502</t>
    <phoneticPr fontId="1" type="noConversion"/>
  </si>
  <si>
    <t>J513</t>
    <phoneticPr fontId="1" type="noConversion"/>
  </si>
  <si>
    <t>保险责任</t>
  </si>
  <si>
    <t>保险限额</t>
  </si>
  <si>
    <t>工作中包含上下班途中因工作原因引致的人伤</t>
  </si>
  <si>
    <t>每人死亡伤残限额10万，医疗费用1万</t>
  </si>
  <si>
    <r>
      <t>具体职业以兼客兼职平台述明的职业为准，</t>
    </r>
    <r>
      <rPr>
        <sz val="10"/>
        <color rgb="FFFF0000"/>
        <rFont val="仿宋"/>
        <family val="3"/>
        <charset val="134"/>
      </rPr>
      <t>（工种要明确）</t>
    </r>
    <r>
      <rPr>
        <sz val="10"/>
        <color rgb="FF000000"/>
        <rFont val="仿宋"/>
        <family val="3"/>
        <charset val="134"/>
      </rPr>
      <t>具体包括：促销、安保、实习、客服、家教、文员、服务员、校内、模特、派单、演出、礼仪、翻译、设计、销售、临时工、其他。本方案仅适用于1、2、3类职业，具体职业分类请参照附录，（保费不足一天的部分按一天计收；不足一个月按一个月计收。</t>
    </r>
    <phoneticPr fontId="1" type="noConversion"/>
  </si>
  <si>
    <t>每人死亡伤残限额20万，医疗费用2万</t>
    <phoneticPr fontId="1" type="noConversion"/>
  </si>
  <si>
    <t>每人死亡伤残限额30万，医疗费用3万</t>
    <phoneticPr fontId="1" type="noConversion"/>
  </si>
  <si>
    <r>
      <t>1/</t>
    </r>
    <r>
      <rPr>
        <sz val="10.5"/>
        <color rgb="FF1F497D"/>
        <rFont val="宋体"/>
        <family val="3"/>
        <charset val="134"/>
      </rPr>
      <t>天</t>
    </r>
    <phoneticPr fontId="1" type="noConversion"/>
  </si>
  <si>
    <r>
      <t>0.9/</t>
    </r>
    <r>
      <rPr>
        <sz val="10.5"/>
        <color rgb="FF1F497D"/>
        <rFont val="宋体"/>
        <family val="3"/>
        <charset val="134"/>
      </rPr>
      <t>天</t>
    </r>
    <phoneticPr fontId="1" type="noConversion"/>
  </si>
  <si>
    <r>
      <t>1.5/</t>
    </r>
    <r>
      <rPr>
        <sz val="10.5"/>
        <color rgb="FF1F497D"/>
        <rFont val="宋体"/>
        <family val="3"/>
        <charset val="134"/>
      </rPr>
      <t>天</t>
    </r>
    <phoneticPr fontId="1" type="noConversion"/>
  </si>
  <si>
    <r>
      <t>1.35/</t>
    </r>
    <r>
      <rPr>
        <sz val="10.5"/>
        <color rgb="FF1F497D"/>
        <rFont val="宋体"/>
        <family val="3"/>
        <charset val="134"/>
      </rPr>
      <t>天</t>
    </r>
    <phoneticPr fontId="1" type="noConversion"/>
  </si>
  <si>
    <t>工作中包含上下班途中因工作原因引致的人伤</t>
    <phoneticPr fontId="1" type="noConversion"/>
  </si>
  <si>
    <t>任务名称</t>
  </si>
  <si>
    <t>评估人日</t>
  </si>
  <si>
    <t>开始开发时间</t>
  </si>
  <si>
    <t>预估完成时间</t>
  </si>
  <si>
    <t>开发人员</t>
  </si>
  <si>
    <t>开发进展</t>
  </si>
  <si>
    <t>景区保对接</t>
    <phoneticPr fontId="1" type="noConversion"/>
  </si>
  <si>
    <t>在线保</t>
    <phoneticPr fontId="1" type="noConversion"/>
  </si>
  <si>
    <t xml:space="preserve">兼客兼职 </t>
    <phoneticPr fontId="1" type="noConversion"/>
  </si>
  <si>
    <t xml:space="preserve">爱玩高尔夫 
</t>
    <phoneticPr fontId="1" type="noConversion"/>
  </si>
  <si>
    <t xml:space="preserve">中国汽车救援平台 团
</t>
    <phoneticPr fontId="1" type="noConversion"/>
  </si>
  <si>
    <t xml:space="preserve">途牛取消零点限制
</t>
    <phoneticPr fontId="1" type="noConversion"/>
  </si>
  <si>
    <t xml:space="preserve">四川中小车站
</t>
    <phoneticPr fontId="1" type="noConversion"/>
  </si>
  <si>
    <r>
      <t>今日：</t>
    </r>
    <r>
      <rPr>
        <sz val="11"/>
        <color rgb="FF000000"/>
        <rFont val="宋体"/>
        <family val="3"/>
        <charset val="134"/>
      </rPr>
      <t>业务绑定产品，bis部署说明</t>
    </r>
    <phoneticPr fontId="1" type="noConversion"/>
  </si>
  <si>
    <t>张莹莹</t>
    <phoneticPr fontId="1" type="noConversion"/>
  </si>
  <si>
    <t>开发完毕，业务绑定完产品联调</t>
    <phoneticPr fontId="1" type="noConversion"/>
  </si>
  <si>
    <t>还没拆SR</t>
    <phoneticPr fontId="1" type="noConversion"/>
  </si>
  <si>
    <t>周三联调</t>
    <phoneticPr fontId="1" type="noConversion"/>
  </si>
  <si>
    <t>还未确定联调时间</t>
    <phoneticPr fontId="1" type="noConversion"/>
  </si>
  <si>
    <t>1月18号联调</t>
    <phoneticPr fontId="1" type="noConversion"/>
  </si>
  <si>
    <t>29号联调</t>
    <phoneticPr fontId="1" type="noConversion"/>
  </si>
  <si>
    <t>29号联调</t>
    <phoneticPr fontId="1" type="noConversion"/>
  </si>
  <si>
    <r>
      <t>基本款:</t>
    </r>
    <r>
      <rPr>
        <sz val="11"/>
        <color rgb="FFFF0000"/>
        <rFont val="宋体"/>
        <family val="3"/>
        <charset val="134"/>
        <scheme val="minor"/>
      </rPr>
      <t>04802</t>
    </r>
    <phoneticPr fontId="1" type="noConversion"/>
  </si>
  <si>
    <r>
      <t>加强款:</t>
    </r>
    <r>
      <rPr>
        <sz val="11"/>
        <color rgb="FFFF0000"/>
        <rFont val="宋体"/>
        <family val="3"/>
        <charset val="134"/>
        <scheme val="minor"/>
      </rPr>
      <t>04818</t>
    </r>
    <phoneticPr fontId="1" type="noConversion"/>
  </si>
  <si>
    <r>
      <t>全面款:</t>
    </r>
    <r>
      <rPr>
        <sz val="11"/>
        <color rgb="FFFF0000"/>
        <rFont val="宋体"/>
        <family val="3"/>
        <charset val="134"/>
        <scheme val="minor"/>
      </rPr>
      <t>04819</t>
    </r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</si>
</sst>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.5"/>
      <color rgb="FF1F497D"/>
      <name val="Calibri"/>
      <family val="2"/>
    </font>
    <font>
      <sz val="10.5"/>
      <color rgb="FF1F497D"/>
      <name val="宋体"/>
      <family val="3"/>
      <charset val="134"/>
    </font>
    <font>
      <sz val="10.5"/>
      <color rgb="FF1F497D"/>
      <name val="微软雅黑"/>
      <family val="2"/>
      <charset val="134"/>
    </font>
    <font>
      <sz val="10"/>
      <color rgb="FF000000"/>
      <name val="仿宋"/>
      <family val="3"/>
      <charset val="134"/>
    </font>
    <font>
      <sz val="10"/>
      <color rgb="FFFF0000"/>
      <name val="仿宋"/>
      <family val="3"/>
      <charset val="134"/>
    </font>
    <font>
      <sz val="10"/>
      <color theme="1"/>
      <name val="Times New Roman"/>
      <family val="1"/>
    </font>
    <font>
      <sz val="11"/>
      <color rgb="FF000000"/>
      <name val="宋体"/>
      <family val="3"/>
      <charset val="134"/>
    </font>
    <font>
      <b/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0"/>
      <color rgb="FF000000"/>
      <name val="微软雅黑"/>
      <family val="2"/>
      <charset val="134"/>
    </font>
    <font>
      <sz val="9"/>
      <color rgb="FF000000"/>
      <name val="微软雅黑"/>
      <family val="2"/>
      <charset val="134"/>
    </font>
    <font>
      <sz val="11"/>
      <color rgb="FFFF000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2" fillId="0" borderId="1" xfId="0" applyFont="1" applyBorder="1" applyAlignment="1">
      <alignment vertical="top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vertical="top"/>
    </xf>
    <xf numFmtId="0" fontId="2" fillId="0" borderId="4" xfId="0" applyFont="1" applyBorder="1" applyAlignment="1">
      <alignment vertical="top"/>
    </xf>
    <xf numFmtId="0" fontId="3" fillId="0" borderId="3" xfId="0" applyFont="1" applyBorder="1" applyAlignment="1">
      <alignment vertical="top"/>
    </xf>
    <xf numFmtId="0" fontId="4" fillId="0" borderId="1" xfId="0" applyFont="1" applyBorder="1" applyAlignment="1">
      <alignment vertical="top" wrapText="1"/>
    </xf>
    <xf numFmtId="0" fontId="4" fillId="0" borderId="2" xfId="0" applyFont="1" applyBorder="1" applyAlignment="1">
      <alignment vertical="top" wrapText="1"/>
    </xf>
    <xf numFmtId="0" fontId="4" fillId="0" borderId="3" xfId="0" applyFont="1" applyBorder="1" applyAlignment="1">
      <alignment vertical="top" wrapText="1"/>
    </xf>
    <xf numFmtId="0" fontId="4" fillId="0" borderId="4" xfId="0" applyFont="1" applyBorder="1" applyAlignment="1">
      <alignment vertical="top" wrapText="1"/>
    </xf>
    <xf numFmtId="0" fontId="9" fillId="2" borderId="2" xfId="0" applyFont="1" applyFill="1" applyBorder="1" applyAlignment="1">
      <alignment horizontal="left" vertical="center" wrapText="1"/>
    </xf>
    <xf numFmtId="0" fontId="9" fillId="2" borderId="2" xfId="0" applyFont="1" applyFill="1" applyBorder="1" applyAlignment="1">
      <alignment horizontal="left" vertical="center"/>
    </xf>
    <xf numFmtId="0" fontId="8" fillId="0" borderId="4" xfId="0" applyFont="1" applyBorder="1" applyAlignment="1">
      <alignment horizontal="left" vertical="center" wrapText="1"/>
    </xf>
    <xf numFmtId="0" fontId="10" fillId="0" borderId="4" xfId="0" applyFont="1" applyBorder="1" applyAlignment="1">
      <alignment horizontal="left" vertical="center"/>
    </xf>
    <xf numFmtId="14" fontId="11" fillId="0" borderId="4" xfId="0" applyNumberFormat="1" applyFont="1" applyBorder="1" applyAlignment="1">
      <alignment horizontal="right" vertical="center"/>
    </xf>
    <xf numFmtId="14" fontId="11" fillId="0" borderId="4" xfId="0" applyNumberFormat="1" applyFont="1" applyBorder="1" applyAlignment="1">
      <alignment horizontal="left" vertical="center"/>
    </xf>
    <xf numFmtId="0" fontId="11" fillId="0" borderId="4" xfId="0" applyFont="1" applyBorder="1" applyAlignment="1">
      <alignment horizontal="left" vertical="center"/>
    </xf>
    <xf numFmtId="0" fontId="11" fillId="0" borderId="4" xfId="0" applyFont="1" applyBorder="1" applyAlignment="1">
      <alignment horizontal="right" vertical="center"/>
    </xf>
    <xf numFmtId="0" fontId="5" fillId="0" borderId="0" xfId="0" applyFont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14" fontId="8" fillId="0" borderId="6" xfId="0" applyNumberFormat="1" applyFont="1" applyBorder="1" applyAlignment="1">
      <alignment horizontal="center" vertical="center"/>
    </xf>
    <xf numFmtId="14" fontId="8" fillId="0" borderId="7" xfId="0" applyNumberFormat="1" applyFont="1" applyBorder="1" applyAlignment="1">
      <alignment horizontal="center" vertical="center"/>
    </xf>
    <xf numFmtId="14" fontId="8" fillId="0" borderId="8" xfId="0" applyNumberFormat="1" applyFont="1" applyBorder="1" applyAlignment="1">
      <alignment horizontal="center" vertical="center"/>
    </xf>
    <xf numFmtId="0" fontId="12" fillId="0" borderId="10" xfId="0" applyFont="1" applyBorder="1" applyAlignment="1">
      <alignment horizontal="left" vertical="center"/>
    </xf>
    <xf numFmtId="0" fontId="12" fillId="0" borderId="11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8" fillId="0" borderId="13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9" xfId="0" applyFont="1" applyBorder="1" applyAlignment="1">
      <alignment horizontal="left" vertical="center"/>
    </xf>
    <xf numFmtId="0" fontId="7" fillId="0" borderId="10" xfId="0" applyFont="1" applyBorder="1">
      <alignment vertical="center"/>
    </xf>
    <xf numFmtId="0" fontId="7" fillId="0" borderId="11" xfId="0" applyFont="1" applyBorder="1">
      <alignment vertical="center"/>
    </xf>
    <xf numFmtId="0" fontId="7" fillId="0" borderId="12" xfId="0" applyFont="1" applyBorder="1">
      <alignment vertical="center"/>
    </xf>
    <xf numFmtId="0" fontId="12" fillId="0" borderId="13" xfId="0" applyFont="1" applyBorder="1" applyAlignment="1">
      <alignment horizontal="left" vertical="center"/>
    </xf>
    <xf numFmtId="0" fontId="12" fillId="0" borderId="5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4"/>
  <sheetViews>
    <sheetView tabSelected="1" workbookViewId="0">
      <selection activeCell="AC2" sqref="AC2"/>
    </sheetView>
  </sheetViews>
  <sheetFormatPr defaultRowHeight="13.5" x14ac:dyDescent="0.15"/>
  <cols>
    <col min="1" max="1" width="16" customWidth="1"/>
    <col min="2" max="2" width="16.875" customWidth="1"/>
    <col min="3" max="3" width="0" hidden="1" customWidth="1"/>
    <col min="4" max="4" width="3.25" hidden="1" customWidth="1"/>
    <col min="5" max="8" width="6.5" hidden="1" customWidth="1"/>
    <col min="9" max="9" width="5.5" hidden="1" customWidth="1"/>
    <col min="10" max="10" width="6.5" hidden="1" customWidth="1"/>
    <col min="11" max="11" width="5.5" hidden="1" customWidth="1"/>
    <col min="12" max="12" width="6.5" hidden="1" customWidth="1"/>
    <col min="13" max="13" width="5.5" hidden="1" customWidth="1"/>
    <col min="14" max="14" width="6.5" hidden="1" customWidth="1"/>
    <col min="15" max="15" width="5.5" hidden="1" customWidth="1"/>
    <col min="16" max="16" width="6.5" hidden="1" customWidth="1"/>
    <col min="17" max="17" width="5.5" hidden="1" customWidth="1"/>
    <col min="18" max="18" width="6.5" hidden="1" customWidth="1"/>
    <col min="19" max="19" width="5.5" hidden="1" customWidth="1"/>
    <col min="20" max="20" width="6.5" hidden="1" customWidth="1"/>
    <col min="21" max="21" width="5.5" hidden="1" customWidth="1"/>
    <col min="22" max="22" width="6.5" hidden="1" customWidth="1"/>
    <col min="23" max="23" width="5.5" hidden="1" customWidth="1"/>
    <col min="24" max="24" width="5.5" bestFit="1" customWidth="1"/>
    <col min="25" max="25" width="13.75" customWidth="1"/>
    <col min="26" max="26" width="18.375" customWidth="1"/>
    <col min="27" max="27" width="4.5" bestFit="1" customWidth="1"/>
    <col min="28" max="28" width="15.25" customWidth="1"/>
    <col min="29" max="29" width="19.125" customWidth="1"/>
    <col min="30" max="32" width="5.5" bestFit="1" customWidth="1"/>
    <col min="33" max="37" width="3.5" bestFit="1" customWidth="1"/>
  </cols>
  <sheetData>
    <row r="1" spans="1:29" ht="14.25" thickBot="1" x14ac:dyDescent="0.2">
      <c r="A1" s="19" t="s">
        <v>44</v>
      </c>
      <c r="B1" s="19"/>
      <c r="Y1" s="19" t="s">
        <v>45</v>
      </c>
      <c r="Z1" s="19"/>
      <c r="AB1" s="19" t="s">
        <v>46</v>
      </c>
      <c r="AC1" s="19"/>
    </row>
    <row r="2" spans="1:29" ht="18" thickBot="1" x14ac:dyDescent="0.2">
      <c r="A2" s="6" t="s">
        <v>10</v>
      </c>
      <c r="B2" s="7" t="s">
        <v>11</v>
      </c>
      <c r="Y2" s="6" t="s">
        <v>10</v>
      </c>
      <c r="Z2" s="7" t="s">
        <v>11</v>
      </c>
      <c r="AB2" s="6" t="s">
        <v>10</v>
      </c>
      <c r="AC2" s="7" t="s">
        <v>11</v>
      </c>
    </row>
    <row r="3" spans="1:29" ht="57" customHeight="1" thickBot="1" x14ac:dyDescent="0.2">
      <c r="A3" s="8" t="s">
        <v>12</v>
      </c>
      <c r="B3" s="9" t="s">
        <v>13</v>
      </c>
      <c r="Y3" s="8" t="s">
        <v>12</v>
      </c>
      <c r="Z3" s="9" t="s">
        <v>15</v>
      </c>
      <c r="AB3" s="8" t="s">
        <v>21</v>
      </c>
      <c r="AC3" s="9" t="s">
        <v>16</v>
      </c>
    </row>
    <row r="4" spans="1:29" ht="18.75" customHeight="1" x14ac:dyDescent="0.15">
      <c r="A4">
        <v>4802</v>
      </c>
      <c r="Y4">
        <v>4818</v>
      </c>
      <c r="AB4">
        <v>4819</v>
      </c>
    </row>
    <row r="5" spans="1:29" ht="18.75" customHeight="1" thickBot="1" x14ac:dyDescent="0.2">
      <c r="D5">
        <v>1</v>
      </c>
      <c r="E5">
        <v>2</v>
      </c>
      <c r="F5">
        <v>3</v>
      </c>
      <c r="G5">
        <v>4</v>
      </c>
      <c r="H5">
        <v>5</v>
      </c>
      <c r="I5">
        <v>6</v>
      </c>
      <c r="J5">
        <v>7</v>
      </c>
      <c r="K5">
        <v>8</v>
      </c>
      <c r="L5">
        <v>9</v>
      </c>
      <c r="M5">
        <v>10</v>
      </c>
      <c r="N5">
        <v>11</v>
      </c>
      <c r="O5">
        <v>12</v>
      </c>
      <c r="P5">
        <v>13</v>
      </c>
      <c r="Q5">
        <v>14</v>
      </c>
      <c r="R5">
        <v>15</v>
      </c>
      <c r="S5">
        <v>16</v>
      </c>
      <c r="T5">
        <v>17</v>
      </c>
      <c r="U5">
        <v>18</v>
      </c>
      <c r="V5">
        <v>19</v>
      </c>
      <c r="W5">
        <v>20</v>
      </c>
    </row>
    <row r="6" spans="1:29" ht="18.75" customHeight="1" thickBot="1" x14ac:dyDescent="0.2">
      <c r="A6" s="1" t="s">
        <v>0</v>
      </c>
      <c r="B6" s="2" t="s">
        <v>1</v>
      </c>
      <c r="C6" t="s">
        <v>8</v>
      </c>
      <c r="D6">
        <v>0.4</v>
      </c>
      <c r="E6">
        <f>E9-E7</f>
        <v>0.9</v>
      </c>
      <c r="F6">
        <f t="shared" ref="F6:R6" si="0">F9-F7</f>
        <v>1.4</v>
      </c>
      <c r="G6">
        <f t="shared" si="0"/>
        <v>1.9</v>
      </c>
      <c r="H6">
        <f t="shared" si="0"/>
        <v>2.4</v>
      </c>
      <c r="I6">
        <f t="shared" si="0"/>
        <v>2.9</v>
      </c>
      <c r="J6">
        <f t="shared" si="0"/>
        <v>3.4</v>
      </c>
      <c r="K6">
        <f t="shared" si="0"/>
        <v>3.9</v>
      </c>
      <c r="L6">
        <f t="shared" si="0"/>
        <v>4.4000000000000004</v>
      </c>
      <c r="M6">
        <f t="shared" si="0"/>
        <v>4.9000000000000004</v>
      </c>
      <c r="N6">
        <f t="shared" si="0"/>
        <v>5.4</v>
      </c>
      <c r="O6">
        <f t="shared" si="0"/>
        <v>5.9</v>
      </c>
      <c r="P6">
        <f t="shared" si="0"/>
        <v>6.4</v>
      </c>
      <c r="Q6">
        <f t="shared" si="0"/>
        <v>6.9</v>
      </c>
      <c r="R6">
        <f t="shared" si="0"/>
        <v>7.4</v>
      </c>
      <c r="S6">
        <f>S9-S7</f>
        <v>7.1000000000000005</v>
      </c>
      <c r="T6">
        <f t="shared" ref="T6:W6" si="1">T9-T7</f>
        <v>7.5500000000000007</v>
      </c>
      <c r="U6">
        <f t="shared" si="1"/>
        <v>8</v>
      </c>
      <c r="V6">
        <f t="shared" si="1"/>
        <v>8.4500000000000011</v>
      </c>
      <c r="W6">
        <f t="shared" si="1"/>
        <v>8.9</v>
      </c>
      <c r="Y6" s="1" t="s">
        <v>0</v>
      </c>
      <c r="Z6" s="2" t="s">
        <v>17</v>
      </c>
      <c r="AB6" s="1" t="s">
        <v>0</v>
      </c>
      <c r="AC6" s="2" t="s">
        <v>19</v>
      </c>
    </row>
    <row r="7" spans="1:29" ht="18.75" customHeight="1" thickBot="1" x14ac:dyDescent="0.2">
      <c r="A7" s="3" t="s">
        <v>2</v>
      </c>
      <c r="B7" s="4" t="s">
        <v>3</v>
      </c>
      <c r="C7" t="s">
        <v>9</v>
      </c>
      <c r="D7">
        <v>0.1</v>
      </c>
      <c r="E7">
        <v>0.1</v>
      </c>
      <c r="F7">
        <v>0.1</v>
      </c>
      <c r="G7">
        <v>0.1</v>
      </c>
      <c r="H7">
        <v>0.1</v>
      </c>
      <c r="I7">
        <v>0.1</v>
      </c>
      <c r="J7">
        <v>0.1</v>
      </c>
      <c r="K7">
        <v>0.1</v>
      </c>
      <c r="L7">
        <v>0.1</v>
      </c>
      <c r="M7">
        <v>0.1</v>
      </c>
      <c r="N7">
        <v>0.1</v>
      </c>
      <c r="O7">
        <v>0.1</v>
      </c>
      <c r="P7">
        <v>0.1</v>
      </c>
      <c r="Q7">
        <v>0.1</v>
      </c>
      <c r="R7">
        <v>0.1</v>
      </c>
      <c r="S7">
        <v>0.1</v>
      </c>
      <c r="T7">
        <v>0.1</v>
      </c>
      <c r="U7">
        <v>0.1</v>
      </c>
      <c r="V7">
        <v>0.1</v>
      </c>
      <c r="W7">
        <v>0.1</v>
      </c>
      <c r="Y7" s="3" t="s">
        <v>2</v>
      </c>
      <c r="Z7" s="4" t="s">
        <v>18</v>
      </c>
      <c r="AB7" s="3" t="s">
        <v>2</v>
      </c>
      <c r="AC7" s="4" t="s">
        <v>20</v>
      </c>
    </row>
    <row r="8" spans="1:29" ht="18.75" customHeight="1" thickBot="1" x14ac:dyDescent="0.2">
      <c r="A8" s="3" t="s">
        <v>4</v>
      </c>
      <c r="B8" s="4">
        <v>27</v>
      </c>
      <c r="D8">
        <f>SUM(D6:D7)</f>
        <v>0.5</v>
      </c>
      <c r="E8">
        <f t="shared" ref="E8:W8" si="2">SUM(E6:E7)</f>
        <v>1</v>
      </c>
      <c r="F8">
        <f t="shared" si="2"/>
        <v>1.5</v>
      </c>
      <c r="G8">
        <f t="shared" si="2"/>
        <v>2</v>
      </c>
      <c r="H8">
        <f t="shared" si="2"/>
        <v>2.5</v>
      </c>
      <c r="I8">
        <f t="shared" si="2"/>
        <v>3</v>
      </c>
      <c r="J8">
        <f t="shared" si="2"/>
        <v>3.5</v>
      </c>
      <c r="K8">
        <f t="shared" si="2"/>
        <v>4</v>
      </c>
      <c r="L8">
        <f t="shared" si="2"/>
        <v>4.5</v>
      </c>
      <c r="M8">
        <f t="shared" si="2"/>
        <v>5</v>
      </c>
      <c r="N8">
        <f t="shared" si="2"/>
        <v>5.5</v>
      </c>
      <c r="O8">
        <f t="shared" si="2"/>
        <v>6</v>
      </c>
      <c r="P8">
        <f t="shared" si="2"/>
        <v>6.5</v>
      </c>
      <c r="Q8">
        <f t="shared" si="2"/>
        <v>7</v>
      </c>
      <c r="R8">
        <f t="shared" si="2"/>
        <v>7.5</v>
      </c>
      <c r="S8">
        <f t="shared" si="2"/>
        <v>7.2</v>
      </c>
      <c r="T8">
        <f t="shared" si="2"/>
        <v>7.65</v>
      </c>
      <c r="U8">
        <f t="shared" si="2"/>
        <v>8.1</v>
      </c>
      <c r="V8">
        <f t="shared" si="2"/>
        <v>8.5500000000000007</v>
      </c>
      <c r="W8">
        <f t="shared" si="2"/>
        <v>9</v>
      </c>
      <c r="Y8" s="3" t="s">
        <v>4</v>
      </c>
      <c r="Z8" s="4">
        <f>B8*2</f>
        <v>54</v>
      </c>
      <c r="AB8" s="3" t="s">
        <v>4</v>
      </c>
      <c r="AC8" s="4">
        <f>B8*3</f>
        <v>81</v>
      </c>
    </row>
    <row r="9" spans="1:29" ht="18.75" customHeight="1" thickBot="1" x14ac:dyDescent="0.2">
      <c r="A9" s="3" t="s">
        <v>5</v>
      </c>
      <c r="B9" s="4">
        <v>40</v>
      </c>
      <c r="D9">
        <f>0.5*1</f>
        <v>0.5</v>
      </c>
      <c r="E9">
        <f>0.5*E5</f>
        <v>1</v>
      </c>
      <c r="F9">
        <f t="shared" ref="F9:R9" si="3">0.5*F5</f>
        <v>1.5</v>
      </c>
      <c r="G9">
        <f t="shared" si="3"/>
        <v>2</v>
      </c>
      <c r="H9">
        <f t="shared" si="3"/>
        <v>2.5</v>
      </c>
      <c r="I9">
        <f t="shared" si="3"/>
        <v>3</v>
      </c>
      <c r="J9">
        <f t="shared" si="3"/>
        <v>3.5</v>
      </c>
      <c r="K9">
        <f t="shared" si="3"/>
        <v>4</v>
      </c>
      <c r="L9">
        <f t="shared" si="3"/>
        <v>4.5</v>
      </c>
      <c r="M9">
        <f t="shared" si="3"/>
        <v>5</v>
      </c>
      <c r="N9">
        <f t="shared" si="3"/>
        <v>5.5</v>
      </c>
      <c r="O9">
        <f t="shared" si="3"/>
        <v>6</v>
      </c>
      <c r="P9">
        <f t="shared" si="3"/>
        <v>6.5</v>
      </c>
      <c r="Q9">
        <f t="shared" si="3"/>
        <v>7</v>
      </c>
      <c r="R9">
        <f t="shared" si="3"/>
        <v>7.5</v>
      </c>
      <c r="S9">
        <f>S5*0.45</f>
        <v>7.2</v>
      </c>
      <c r="T9">
        <f t="shared" ref="T9:W9" si="4">T5*0.45</f>
        <v>7.65</v>
      </c>
      <c r="U9">
        <f t="shared" si="4"/>
        <v>8.1</v>
      </c>
      <c r="V9">
        <f t="shared" si="4"/>
        <v>8.5500000000000007</v>
      </c>
      <c r="W9">
        <f t="shared" si="4"/>
        <v>9</v>
      </c>
      <c r="Y9" s="3" t="s">
        <v>5</v>
      </c>
      <c r="Z9" s="4">
        <f t="shared" ref="Z9:Z11" si="5">B9*2</f>
        <v>80</v>
      </c>
      <c r="AB9" s="3" t="s">
        <v>5</v>
      </c>
      <c r="AC9" s="4">
        <f t="shared" ref="AC9:AC11" si="6">B9*3</f>
        <v>120</v>
      </c>
    </row>
    <row r="10" spans="1:29" ht="18.75" customHeight="1" thickBot="1" x14ac:dyDescent="0.2">
      <c r="A10" s="3" t="s">
        <v>6</v>
      </c>
      <c r="B10" s="4">
        <v>64</v>
      </c>
      <c r="D10">
        <v>21</v>
      </c>
      <c r="E10">
        <v>22</v>
      </c>
      <c r="F10">
        <v>23</v>
      </c>
      <c r="G10">
        <v>24</v>
      </c>
      <c r="H10">
        <v>25</v>
      </c>
      <c r="I10">
        <v>26</v>
      </c>
      <c r="J10">
        <v>27</v>
      </c>
      <c r="K10">
        <v>28</v>
      </c>
      <c r="L10">
        <v>29</v>
      </c>
      <c r="M10">
        <v>30</v>
      </c>
      <c r="N10">
        <v>31</v>
      </c>
      <c r="O10">
        <v>32</v>
      </c>
      <c r="P10">
        <v>33</v>
      </c>
      <c r="Q10">
        <v>34</v>
      </c>
      <c r="R10">
        <v>35</v>
      </c>
      <c r="S10">
        <v>36</v>
      </c>
      <c r="T10">
        <v>37</v>
      </c>
      <c r="U10">
        <v>38</v>
      </c>
      <c r="V10">
        <v>39</v>
      </c>
      <c r="W10">
        <v>40</v>
      </c>
      <c r="Y10" s="3" t="s">
        <v>6</v>
      </c>
      <c r="Z10" s="4">
        <f t="shared" si="5"/>
        <v>128</v>
      </c>
      <c r="AB10" s="3" t="s">
        <v>6</v>
      </c>
      <c r="AC10" s="4">
        <f t="shared" si="6"/>
        <v>192</v>
      </c>
    </row>
    <row r="11" spans="1:29" ht="18.75" customHeight="1" thickBot="1" x14ac:dyDescent="0.2">
      <c r="A11" s="5" t="s">
        <v>7</v>
      </c>
      <c r="B11" s="4">
        <v>110</v>
      </c>
      <c r="D11">
        <f t="shared" ref="D11" si="7">D14-D12</f>
        <v>9.3500000000000014</v>
      </c>
      <c r="E11">
        <f t="shared" ref="E11" si="8">E14-E12</f>
        <v>9.8000000000000007</v>
      </c>
      <c r="F11">
        <f t="shared" ref="F11" si="9">F14-F12</f>
        <v>10.25</v>
      </c>
      <c r="G11">
        <f t="shared" ref="G11" si="10">G14-G12</f>
        <v>10.700000000000001</v>
      </c>
      <c r="H11">
        <f t="shared" ref="H11" si="11">H14-H12</f>
        <v>11.15</v>
      </c>
      <c r="I11">
        <f t="shared" ref="I11" si="12">I14-I12</f>
        <v>11.600000000000001</v>
      </c>
      <c r="J11">
        <f t="shared" ref="J11" si="13">J14-J12</f>
        <v>12.05</v>
      </c>
      <c r="K11">
        <f t="shared" ref="K11" si="14">K14-K12</f>
        <v>12.5</v>
      </c>
      <c r="L11">
        <f t="shared" ref="L11" si="15">L14-L12</f>
        <v>12.950000000000001</v>
      </c>
      <c r="M11">
        <f t="shared" ref="M11" si="16">M14-M12</f>
        <v>13.4</v>
      </c>
      <c r="N11">
        <f t="shared" ref="N11" si="17">N14-N12</f>
        <v>13.850000000000001</v>
      </c>
      <c r="O11">
        <f t="shared" ref="O11" si="18">O14-O12</f>
        <v>14.3</v>
      </c>
      <c r="P11">
        <f t="shared" ref="P11" si="19">P14-P12</f>
        <v>14.75</v>
      </c>
      <c r="Q11">
        <f t="shared" ref="Q11" si="20">Q14-Q12</f>
        <v>15.200000000000001</v>
      </c>
      <c r="R11">
        <f t="shared" ref="R11" si="21">R14-R12</f>
        <v>15.65</v>
      </c>
      <c r="S11">
        <f t="shared" ref="S11" si="22">S14-S12</f>
        <v>16.099999999999998</v>
      </c>
      <c r="T11">
        <f t="shared" ref="T11" si="23">T14-T12</f>
        <v>16.55</v>
      </c>
      <c r="U11">
        <f t="shared" ref="U11" si="24">U14-U12</f>
        <v>17</v>
      </c>
      <c r="V11">
        <f t="shared" ref="V11" si="25">V14-V12</f>
        <v>17.45</v>
      </c>
      <c r="W11">
        <f t="shared" ref="W11" si="26">W14-W12</f>
        <v>17.899999999999999</v>
      </c>
      <c r="Y11" s="5" t="s">
        <v>7</v>
      </c>
      <c r="Z11" s="4">
        <f t="shared" si="5"/>
        <v>220</v>
      </c>
      <c r="AB11" s="5" t="s">
        <v>7</v>
      </c>
      <c r="AC11" s="4">
        <f t="shared" si="6"/>
        <v>330</v>
      </c>
    </row>
    <row r="12" spans="1:29" x14ac:dyDescent="0.15">
      <c r="D12">
        <v>0.1</v>
      </c>
      <c r="E12">
        <v>0.1</v>
      </c>
      <c r="F12">
        <v>0.1</v>
      </c>
      <c r="G12">
        <v>0.1</v>
      </c>
      <c r="H12">
        <v>0.1</v>
      </c>
      <c r="I12">
        <v>0.1</v>
      </c>
      <c r="J12">
        <v>0.1</v>
      </c>
      <c r="K12">
        <v>0.1</v>
      </c>
      <c r="L12">
        <v>0.1</v>
      </c>
      <c r="M12">
        <v>0.1</v>
      </c>
      <c r="N12">
        <v>0.1</v>
      </c>
      <c r="O12">
        <v>0.1</v>
      </c>
      <c r="P12">
        <v>0.1</v>
      </c>
      <c r="Q12">
        <v>0.1</v>
      </c>
      <c r="R12">
        <v>0.1</v>
      </c>
      <c r="S12">
        <v>0.1</v>
      </c>
      <c r="T12">
        <v>0.1</v>
      </c>
      <c r="U12">
        <v>0.1</v>
      </c>
      <c r="V12">
        <v>0.1</v>
      </c>
      <c r="W12">
        <v>0.1</v>
      </c>
    </row>
    <row r="13" spans="1:29" x14ac:dyDescent="0.15">
      <c r="D13">
        <f t="shared" ref="D13:Q13" si="27">SUM(D11:D12)</f>
        <v>9.4500000000000011</v>
      </c>
      <c r="E13">
        <f t="shared" si="27"/>
        <v>9.9</v>
      </c>
      <c r="F13">
        <f t="shared" si="27"/>
        <v>10.35</v>
      </c>
      <c r="G13">
        <f t="shared" si="27"/>
        <v>10.8</v>
      </c>
      <c r="H13">
        <f t="shared" si="27"/>
        <v>11.25</v>
      </c>
      <c r="I13">
        <f t="shared" si="27"/>
        <v>11.700000000000001</v>
      </c>
      <c r="J13">
        <f t="shared" si="27"/>
        <v>12.15</v>
      </c>
      <c r="K13">
        <f t="shared" si="27"/>
        <v>12.6</v>
      </c>
      <c r="L13">
        <f t="shared" si="27"/>
        <v>13.05</v>
      </c>
      <c r="M13">
        <f t="shared" si="27"/>
        <v>13.5</v>
      </c>
      <c r="N13">
        <f t="shared" si="27"/>
        <v>13.950000000000001</v>
      </c>
      <c r="O13">
        <f t="shared" si="27"/>
        <v>14.4</v>
      </c>
      <c r="P13">
        <f t="shared" si="27"/>
        <v>14.85</v>
      </c>
      <c r="Q13">
        <f t="shared" si="27"/>
        <v>15.3</v>
      </c>
      <c r="R13">
        <f t="shared" ref="R13:W13" si="28">SUM(R11:R12)</f>
        <v>15.75</v>
      </c>
      <c r="S13">
        <f t="shared" si="28"/>
        <v>16.2</v>
      </c>
      <c r="T13">
        <f t="shared" si="28"/>
        <v>16.650000000000002</v>
      </c>
      <c r="U13">
        <f t="shared" si="28"/>
        <v>17.100000000000001</v>
      </c>
      <c r="V13">
        <f t="shared" si="28"/>
        <v>17.55</v>
      </c>
      <c r="W13">
        <f t="shared" si="28"/>
        <v>18</v>
      </c>
    </row>
    <row r="14" spans="1:29" ht="18.75" customHeight="1" x14ac:dyDescent="0.15">
      <c r="A14" s="18" t="s">
        <v>14</v>
      </c>
      <c r="B14" s="18"/>
      <c r="D14">
        <f t="shared" ref="D14:W14" si="29">D10*0.45</f>
        <v>9.4500000000000011</v>
      </c>
      <c r="E14">
        <f t="shared" si="29"/>
        <v>9.9</v>
      </c>
      <c r="F14">
        <f t="shared" si="29"/>
        <v>10.35</v>
      </c>
      <c r="G14">
        <f t="shared" si="29"/>
        <v>10.8</v>
      </c>
      <c r="H14">
        <f t="shared" si="29"/>
        <v>11.25</v>
      </c>
      <c r="I14">
        <f t="shared" si="29"/>
        <v>11.700000000000001</v>
      </c>
      <c r="J14">
        <f t="shared" si="29"/>
        <v>12.15</v>
      </c>
      <c r="K14">
        <f t="shared" si="29"/>
        <v>12.6</v>
      </c>
      <c r="L14">
        <f t="shared" si="29"/>
        <v>13.05</v>
      </c>
      <c r="M14">
        <f t="shared" si="29"/>
        <v>13.5</v>
      </c>
      <c r="N14">
        <f t="shared" si="29"/>
        <v>13.950000000000001</v>
      </c>
      <c r="O14">
        <f t="shared" si="29"/>
        <v>14.4</v>
      </c>
      <c r="P14">
        <f t="shared" si="29"/>
        <v>14.85</v>
      </c>
      <c r="Q14">
        <f t="shared" si="29"/>
        <v>15.3</v>
      </c>
      <c r="R14">
        <f t="shared" si="29"/>
        <v>15.75</v>
      </c>
      <c r="S14">
        <f t="shared" si="29"/>
        <v>16.2</v>
      </c>
      <c r="T14">
        <f t="shared" si="29"/>
        <v>16.650000000000002</v>
      </c>
      <c r="U14">
        <f t="shared" si="29"/>
        <v>17.100000000000001</v>
      </c>
      <c r="V14">
        <f t="shared" si="29"/>
        <v>17.55</v>
      </c>
      <c r="W14">
        <f t="shared" si="29"/>
        <v>18</v>
      </c>
    </row>
    <row r="15" spans="1:29" x14ac:dyDescent="0.15">
      <c r="A15" s="18"/>
      <c r="B15" s="18"/>
      <c r="D15">
        <v>41</v>
      </c>
      <c r="E15">
        <v>42</v>
      </c>
      <c r="F15">
        <v>43</v>
      </c>
      <c r="G15">
        <v>44</v>
      </c>
      <c r="H15">
        <v>45</v>
      </c>
      <c r="I15">
        <v>46</v>
      </c>
      <c r="J15">
        <v>47</v>
      </c>
      <c r="K15">
        <v>48</v>
      </c>
      <c r="L15">
        <v>49</v>
      </c>
      <c r="M15">
        <v>50</v>
      </c>
      <c r="N15">
        <v>51</v>
      </c>
      <c r="O15">
        <v>52</v>
      </c>
      <c r="P15">
        <v>53</v>
      </c>
      <c r="Q15">
        <v>54</v>
      </c>
      <c r="R15">
        <v>55</v>
      </c>
      <c r="S15">
        <v>56</v>
      </c>
      <c r="T15">
        <v>57</v>
      </c>
      <c r="U15">
        <v>58</v>
      </c>
      <c r="V15">
        <v>59</v>
      </c>
      <c r="W15">
        <v>60</v>
      </c>
    </row>
    <row r="16" spans="1:29" x14ac:dyDescent="0.15">
      <c r="A16" s="18"/>
      <c r="B16" s="18"/>
      <c r="D16">
        <f t="shared" ref="D16" si="30">D19-D17</f>
        <v>18.349999999999998</v>
      </c>
      <c r="E16">
        <f t="shared" ref="E16" si="31">E19-E17</f>
        <v>18.8</v>
      </c>
      <c r="F16">
        <f t="shared" ref="F16" si="32">F19-F17</f>
        <v>19.25</v>
      </c>
      <c r="G16">
        <f t="shared" ref="G16" si="33">G19-G17</f>
        <v>19.7</v>
      </c>
      <c r="H16">
        <f t="shared" ref="H16" si="34">H19-H17</f>
        <v>20.149999999999999</v>
      </c>
      <c r="I16">
        <f t="shared" ref="I16" si="35">I19-I17</f>
        <v>20.599999999999998</v>
      </c>
      <c r="J16">
        <f t="shared" ref="J16" si="36">J19-J17</f>
        <v>21.05</v>
      </c>
      <c r="K16">
        <f t="shared" ref="K16" si="37">K19-K17</f>
        <v>21.5</v>
      </c>
      <c r="L16">
        <f t="shared" ref="L16" si="38">L19-L17</f>
        <v>21.95</v>
      </c>
      <c r="M16">
        <f t="shared" ref="M16" si="39">M19-M17</f>
        <v>22.4</v>
      </c>
      <c r="N16">
        <f t="shared" ref="N16" si="40">N19-N17</f>
        <v>22.849999999999998</v>
      </c>
      <c r="O16">
        <f t="shared" ref="O16" si="41">O19-O17</f>
        <v>23.3</v>
      </c>
      <c r="P16">
        <f t="shared" ref="P16" si="42">P19-P17</f>
        <v>23.75</v>
      </c>
      <c r="Q16">
        <f t="shared" ref="Q16" si="43">Q19-Q17</f>
        <v>24.2</v>
      </c>
      <c r="R16">
        <f t="shared" ref="R16" si="44">R19-R17</f>
        <v>24.65</v>
      </c>
      <c r="S16">
        <f t="shared" ref="S16" si="45">S19-S17</f>
        <v>25.099999999999998</v>
      </c>
      <c r="T16">
        <f t="shared" ref="T16" si="46">T19-T17</f>
        <v>25.55</v>
      </c>
      <c r="U16">
        <f t="shared" ref="U16" si="47">U19-U17</f>
        <v>26</v>
      </c>
      <c r="V16">
        <f t="shared" ref="V16" si="48">V19-V17</f>
        <v>26.45</v>
      </c>
      <c r="W16">
        <f t="shared" ref="W16" si="49">W19-W17</f>
        <v>26.9</v>
      </c>
    </row>
    <row r="17" spans="1:23" x14ac:dyDescent="0.15">
      <c r="A17" s="18"/>
      <c r="B17" s="18"/>
      <c r="D17">
        <v>0.1</v>
      </c>
      <c r="E17">
        <v>0.1</v>
      </c>
      <c r="F17">
        <v>0.1</v>
      </c>
      <c r="G17">
        <v>0.1</v>
      </c>
      <c r="H17">
        <v>0.1</v>
      </c>
      <c r="I17">
        <v>0.1</v>
      </c>
      <c r="J17">
        <v>0.1</v>
      </c>
      <c r="K17">
        <v>0.1</v>
      </c>
      <c r="L17">
        <v>0.1</v>
      </c>
      <c r="M17">
        <v>0.1</v>
      </c>
      <c r="N17">
        <v>0.1</v>
      </c>
      <c r="O17">
        <v>0.1</v>
      </c>
      <c r="P17">
        <v>0.1</v>
      </c>
      <c r="Q17">
        <v>0.1</v>
      </c>
      <c r="R17">
        <v>0.1</v>
      </c>
      <c r="S17">
        <v>0.1</v>
      </c>
      <c r="T17">
        <v>0.1</v>
      </c>
      <c r="U17">
        <v>0.1</v>
      </c>
      <c r="V17">
        <v>0.1</v>
      </c>
      <c r="W17">
        <v>0.1</v>
      </c>
    </row>
    <row r="18" spans="1:23" x14ac:dyDescent="0.15">
      <c r="A18" s="18"/>
      <c r="B18" s="18"/>
      <c r="D18">
        <f t="shared" ref="D18" si="50">SUM(D16:D17)</f>
        <v>18.45</v>
      </c>
      <c r="E18">
        <f t="shared" ref="E18" si="51">SUM(E16:E17)</f>
        <v>18.900000000000002</v>
      </c>
      <c r="F18">
        <f t="shared" ref="F18" si="52">SUM(F16:F17)</f>
        <v>19.350000000000001</v>
      </c>
      <c r="G18">
        <f t="shared" ref="G18" si="53">SUM(G16:G17)</f>
        <v>19.8</v>
      </c>
      <c r="H18">
        <f t="shared" ref="H18" si="54">SUM(H16:H17)</f>
        <v>20.25</v>
      </c>
      <c r="I18">
        <f t="shared" ref="I18" si="55">SUM(I16:I17)</f>
        <v>20.7</v>
      </c>
      <c r="J18">
        <f t="shared" ref="J18" si="56">SUM(J16:J17)</f>
        <v>21.150000000000002</v>
      </c>
      <c r="K18">
        <f t="shared" ref="K18" si="57">SUM(K16:K17)</f>
        <v>21.6</v>
      </c>
      <c r="L18">
        <f t="shared" ref="L18" si="58">SUM(L16:L17)</f>
        <v>22.05</v>
      </c>
      <c r="M18">
        <f t="shared" ref="M18" si="59">SUM(M16:M17)</f>
        <v>22.5</v>
      </c>
      <c r="N18">
        <f t="shared" ref="N18" si="60">SUM(N16:N17)</f>
        <v>22.95</v>
      </c>
      <c r="O18">
        <f t="shared" ref="O18" si="61">SUM(O16:O17)</f>
        <v>23.400000000000002</v>
      </c>
      <c r="P18">
        <f t="shared" ref="P18" si="62">SUM(P16:P17)</f>
        <v>23.85</v>
      </c>
      <c r="Q18">
        <f t="shared" ref="Q18" si="63">SUM(Q16:Q17)</f>
        <v>24.3</v>
      </c>
      <c r="R18">
        <f t="shared" ref="R18" si="64">SUM(R16:R17)</f>
        <v>24.75</v>
      </c>
      <c r="S18">
        <f t="shared" ref="S18" si="65">SUM(S16:S17)</f>
        <v>25.2</v>
      </c>
      <c r="T18">
        <f t="shared" ref="T18" si="66">SUM(T16:T17)</f>
        <v>25.650000000000002</v>
      </c>
      <c r="U18">
        <f t="shared" ref="U18" si="67">SUM(U16:U17)</f>
        <v>26.1</v>
      </c>
      <c r="V18">
        <f t="shared" ref="V18:W18" si="68">SUM(V16:V17)</f>
        <v>26.55</v>
      </c>
      <c r="W18">
        <f t="shared" si="68"/>
        <v>27</v>
      </c>
    </row>
    <row r="19" spans="1:23" x14ac:dyDescent="0.15">
      <c r="A19" s="18"/>
      <c r="B19" s="18"/>
      <c r="D19">
        <f t="shared" ref="D19:W19" si="69">D15*0.45</f>
        <v>18.45</v>
      </c>
      <c r="E19">
        <f t="shared" si="69"/>
        <v>18.900000000000002</v>
      </c>
      <c r="F19">
        <f t="shared" si="69"/>
        <v>19.350000000000001</v>
      </c>
      <c r="G19">
        <f t="shared" si="69"/>
        <v>19.8</v>
      </c>
      <c r="H19">
        <f t="shared" si="69"/>
        <v>20.25</v>
      </c>
      <c r="I19">
        <f t="shared" si="69"/>
        <v>20.7</v>
      </c>
      <c r="J19">
        <f t="shared" si="69"/>
        <v>21.150000000000002</v>
      </c>
      <c r="K19">
        <f t="shared" si="69"/>
        <v>21.6</v>
      </c>
      <c r="L19">
        <f t="shared" si="69"/>
        <v>22.05</v>
      </c>
      <c r="M19">
        <f t="shared" si="69"/>
        <v>22.5</v>
      </c>
      <c r="N19">
        <f t="shared" si="69"/>
        <v>22.95</v>
      </c>
      <c r="O19">
        <f t="shared" si="69"/>
        <v>23.400000000000002</v>
      </c>
      <c r="P19">
        <f t="shared" si="69"/>
        <v>23.85</v>
      </c>
      <c r="Q19">
        <f t="shared" si="69"/>
        <v>24.3</v>
      </c>
      <c r="R19">
        <f t="shared" si="69"/>
        <v>24.75</v>
      </c>
      <c r="S19">
        <f t="shared" si="69"/>
        <v>25.2</v>
      </c>
      <c r="T19">
        <f t="shared" si="69"/>
        <v>25.650000000000002</v>
      </c>
      <c r="U19">
        <f t="shared" si="69"/>
        <v>26.1</v>
      </c>
      <c r="V19">
        <f t="shared" si="69"/>
        <v>26.55</v>
      </c>
      <c r="W19">
        <f t="shared" si="69"/>
        <v>27</v>
      </c>
    </row>
    <row r="20" spans="1:23" x14ac:dyDescent="0.15">
      <c r="A20" s="18"/>
      <c r="B20" s="18"/>
    </row>
    <row r="21" spans="1:23" x14ac:dyDescent="0.15">
      <c r="A21" s="18"/>
      <c r="B21" s="18"/>
    </row>
    <row r="22" spans="1:23" x14ac:dyDescent="0.15">
      <c r="A22" s="18"/>
      <c r="B22" s="18"/>
    </row>
    <row r="23" spans="1:23" x14ac:dyDescent="0.15">
      <c r="D23">
        <v>39</v>
      </c>
      <c r="E23">
        <v>60</v>
      </c>
      <c r="F23">
        <v>100</v>
      </c>
    </row>
    <row r="24" spans="1:23" x14ac:dyDescent="0.15">
      <c r="D24">
        <v>1</v>
      </c>
      <c r="E24">
        <v>4</v>
      </c>
      <c r="F24">
        <v>10</v>
      </c>
    </row>
  </sheetData>
  <mergeCells count="4">
    <mergeCell ref="A14:B22"/>
    <mergeCell ref="A1:B1"/>
    <mergeCell ref="Y1:Z1"/>
    <mergeCell ref="AB1:AC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4:J36"/>
  <sheetViews>
    <sheetView workbookViewId="0">
      <selection activeCell="F30" sqref="F30"/>
    </sheetView>
  </sheetViews>
  <sheetFormatPr defaultRowHeight="13.5" x14ac:dyDescent="0.15"/>
  <cols>
    <col min="3" max="3" width="1.625" customWidth="1"/>
    <col min="4" max="4" width="27.875" customWidth="1"/>
    <col min="5" max="5" width="21.75" customWidth="1"/>
    <col min="6" max="6" width="13.625" customWidth="1"/>
    <col min="7" max="7" width="23.5" customWidth="1"/>
    <col min="8" max="8" width="19.5" customWidth="1"/>
    <col min="10" max="10" width="38.625" customWidth="1"/>
  </cols>
  <sheetData>
    <row r="24" spans="4:10" ht="14.25" thickBot="1" x14ac:dyDescent="0.2"/>
    <row r="25" spans="4:10" ht="14.25" thickBot="1" x14ac:dyDescent="0.2">
      <c r="D25" s="20">
        <v>42366</v>
      </c>
      <c r="E25" s="10" t="s">
        <v>22</v>
      </c>
      <c r="F25" s="11" t="s">
        <v>23</v>
      </c>
      <c r="G25" s="11" t="s">
        <v>24</v>
      </c>
      <c r="H25" s="11" t="s">
        <v>25</v>
      </c>
      <c r="I25" s="11" t="s">
        <v>26</v>
      </c>
      <c r="J25" s="11" t="s">
        <v>27</v>
      </c>
    </row>
    <row r="26" spans="4:10" ht="17.25" thickBot="1" x14ac:dyDescent="0.2">
      <c r="D26" s="21"/>
      <c r="E26" s="12" t="s">
        <v>28</v>
      </c>
      <c r="F26" s="13">
        <v>3</v>
      </c>
      <c r="G26" s="14">
        <v>42363</v>
      </c>
      <c r="H26" s="15">
        <v>42384</v>
      </c>
      <c r="I26" s="16" t="s">
        <v>36</v>
      </c>
      <c r="J26" s="17" t="s">
        <v>37</v>
      </c>
    </row>
    <row r="27" spans="4:10" ht="17.25" thickBot="1" x14ac:dyDescent="0.2">
      <c r="D27" s="21"/>
      <c r="E27" s="12" t="s">
        <v>29</v>
      </c>
      <c r="F27" s="13">
        <v>4</v>
      </c>
      <c r="G27" s="14">
        <v>42363</v>
      </c>
      <c r="H27" s="15">
        <v>42384</v>
      </c>
      <c r="I27" s="16" t="s">
        <v>36</v>
      </c>
      <c r="J27" s="17" t="s">
        <v>38</v>
      </c>
    </row>
    <row r="28" spans="4:10" ht="27.75" thickBot="1" x14ac:dyDescent="0.2">
      <c r="D28" s="21"/>
      <c r="E28" s="12" t="s">
        <v>32</v>
      </c>
      <c r="F28" s="13">
        <v>3</v>
      </c>
      <c r="G28" s="14">
        <v>42363</v>
      </c>
      <c r="H28" s="15">
        <v>42384</v>
      </c>
      <c r="I28" s="16" t="s">
        <v>36</v>
      </c>
      <c r="J28" s="17" t="s">
        <v>39</v>
      </c>
    </row>
    <row r="29" spans="4:10" ht="17.25" thickBot="1" x14ac:dyDescent="0.2">
      <c r="D29" s="21"/>
      <c r="E29" s="12" t="s">
        <v>30</v>
      </c>
      <c r="F29" s="13">
        <v>4</v>
      </c>
      <c r="G29" s="14">
        <v>42363</v>
      </c>
      <c r="H29" s="15">
        <v>42391</v>
      </c>
      <c r="I29" s="16" t="s">
        <v>36</v>
      </c>
      <c r="J29" s="17" t="s">
        <v>40</v>
      </c>
    </row>
    <row r="30" spans="4:10" ht="27.75" thickBot="1" x14ac:dyDescent="0.2">
      <c r="D30" s="21"/>
      <c r="E30" s="12" t="s">
        <v>31</v>
      </c>
      <c r="F30" s="13">
        <v>3</v>
      </c>
      <c r="G30" s="14">
        <v>42363</v>
      </c>
      <c r="H30" s="15">
        <v>42391</v>
      </c>
      <c r="I30" s="16" t="s">
        <v>36</v>
      </c>
      <c r="J30" s="17" t="s">
        <v>41</v>
      </c>
    </row>
    <row r="31" spans="4:10" ht="27.75" thickBot="1" x14ac:dyDescent="0.2">
      <c r="D31" s="21"/>
      <c r="E31" s="12" t="s">
        <v>33</v>
      </c>
      <c r="F31" s="13">
        <v>2</v>
      </c>
      <c r="G31" s="14">
        <v>42363</v>
      </c>
      <c r="H31" s="15">
        <v>42374</v>
      </c>
      <c r="I31" s="16" t="s">
        <v>36</v>
      </c>
      <c r="J31" s="17" t="s">
        <v>42</v>
      </c>
    </row>
    <row r="32" spans="4:10" ht="27.75" thickBot="1" x14ac:dyDescent="0.2">
      <c r="D32" s="21"/>
      <c r="E32" s="12" t="s">
        <v>34</v>
      </c>
      <c r="F32" s="13">
        <v>2</v>
      </c>
      <c r="G32" s="14">
        <v>42363</v>
      </c>
      <c r="H32" s="15">
        <v>42374</v>
      </c>
      <c r="I32" s="16" t="s">
        <v>36</v>
      </c>
      <c r="J32" s="17" t="s">
        <v>43</v>
      </c>
    </row>
    <row r="33" spans="4:10" ht="14.25" x14ac:dyDescent="0.15">
      <c r="D33" s="21"/>
      <c r="E33" s="23" t="s">
        <v>35</v>
      </c>
      <c r="F33" s="24"/>
      <c r="G33" s="24"/>
      <c r="H33" s="24"/>
      <c r="I33" s="24"/>
      <c r="J33" s="25"/>
    </row>
    <row r="34" spans="4:10" ht="14.25" thickBot="1" x14ac:dyDescent="0.2">
      <c r="D34" s="21"/>
      <c r="E34" s="26"/>
      <c r="F34" s="27"/>
      <c r="G34" s="27"/>
      <c r="H34" s="27"/>
      <c r="I34" s="27"/>
      <c r="J34" s="28"/>
    </row>
    <row r="35" spans="4:10" x14ac:dyDescent="0.15">
      <c r="D35" s="21"/>
      <c r="E35" s="29"/>
      <c r="F35" s="30"/>
      <c r="G35" s="30"/>
      <c r="H35" s="30"/>
      <c r="I35" s="30"/>
      <c r="J35" s="31"/>
    </row>
    <row r="36" spans="4:10" ht="15" thickBot="1" x14ac:dyDescent="0.2">
      <c r="D36" s="22"/>
      <c r="E36" s="32"/>
      <c r="F36" s="33"/>
      <c r="G36" s="33"/>
      <c r="H36" s="33"/>
      <c r="I36" s="33"/>
      <c r="J36" s="34"/>
    </row>
  </sheetData>
  <mergeCells count="5">
    <mergeCell ref="D25:D36"/>
    <mergeCell ref="E33:J33"/>
    <mergeCell ref="E34:J34"/>
    <mergeCell ref="E35:J35"/>
    <mergeCell ref="E36:J36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2015-12-30T03:41:27Z</dcterms:modified>
</cp:coreProperties>
</file>