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utoFilterDateGrouping="1"/>
  </bookViews>
  <sheets>
    <sheet name="Brazil Exe Sum" sheetId="1" state="visible" r:id="rId1"/>
  </sheets>
  <definedNames>
    <definedName name="_xlnm.Print_Area" localSheetId="0">'Brazil Exe Sum'!$A$1:$L$185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_(* #,##0.0_);_(* \(#,##0.0\);_(* &quot;-&quot;??_);_(@_)"/>
    <numFmt numFmtId="168" formatCode="_-[$R$-416]\ * #,##0.00_-;\-[$R$-416]\ * #,##0.00_-;_-[$R$-416]\ * &quot;-&quot;??_-;_-@_-"/>
    <numFmt numFmtId="169" formatCode="_-[$R$-416]\ * #,##0_-;\-[$R$-416]\ * #,##0_-;_-[$R$-416]\ * &quot;-&quot;??_-;_-@_-"/>
    <numFmt numFmtId="170" formatCode="_-[$S/-280A]\ * #,##0.00_-;\-[$S/-280A]\ * #,##0.00_-;_-[$S/-280A]\ * &quot;-&quot;??_-;_-@_-"/>
  </numFmts>
  <fonts count="19">
    <font>
      <name val="Calibri"/>
      <family val="2"/>
      <color theme="1"/>
      <sz val="11"/>
      <scheme val="minor"/>
    </font>
    <font>
      <name val="Arial"/>
      <family val="2"/>
      <b val="1"/>
      <color rgb="FF003DA1"/>
      <sz val="20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  <scheme val="minor"/>
    </font>
    <font>
      <name val="Arial"/>
      <family val="2"/>
      <b val="1"/>
      <color rgb="FF003DA1"/>
      <sz val="15"/>
    </font>
    <font>
      <name val="Calibri"/>
      <family val="2"/>
      <b val="1"/>
      <color theme="0"/>
      <sz val="11"/>
      <scheme val="minor"/>
    </font>
    <font>
      <name val="Arial"/>
      <family val="2"/>
      <b val="1"/>
      <color theme="0"/>
      <sz val="10"/>
    </font>
    <font>
      <name val="Arial"/>
      <family val="2"/>
      <b val="1"/>
      <i val="1"/>
      <color rgb="FF003DA1"/>
      <sz val="12"/>
    </font>
    <font>
      <name val="Arial"/>
      <family val="2"/>
      <b val="1"/>
      <color theme="0"/>
      <sz val="14"/>
    </font>
    <font>
      <name val="Arial"/>
      <family val="2"/>
      <b val="1"/>
      <i val="1"/>
      <color rgb="FF003DA1"/>
      <sz val="18"/>
    </font>
    <font>
      <name val="Arial"/>
      <family val="2"/>
      <b val="1"/>
      <color rgb="FF003DA1"/>
      <sz val="18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1"/>
    </font>
    <font>
      <name val="Arial"/>
      <family val="2"/>
      <b val="1"/>
      <color theme="0"/>
      <sz val="12"/>
    </font>
    <font>
      <name val="Arial"/>
      <family val="2"/>
      <b val="1"/>
      <color rgb="FF595959"/>
      <sz val="10"/>
    </font>
    <font>
      <name val="Calibri"/>
      <family val="2"/>
      <b val="1"/>
      <i val="1"/>
      <color theme="0"/>
      <sz val="16"/>
      <scheme val="minor"/>
    </font>
    <font>
      <name val="Calibri"/>
      <color theme="1"/>
      <sz val="11"/>
    </font>
  </fonts>
  <fills count="10">
    <fill>
      <patternFill/>
    </fill>
    <fill>
      <patternFill patternType="gray125"/>
    </fill>
    <fill>
      <patternFill patternType="solid">
        <fgColor rgb="FF001F51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003DA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22377"/>
        <bgColor indexed="64"/>
      </patternFill>
    </fill>
    <fill>
      <patternFill patternType="solid">
        <fgColor rgb="FF002060"/>
        <bgColor indexed="64"/>
      </patternFill>
    </fill>
  </fills>
  <borders count="5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ck">
        <color theme="0"/>
      </right>
      <top style="thin">
        <color indexed="64"/>
      </top>
      <bottom style="thin">
        <color theme="0"/>
      </bottom>
      <diagonal/>
    </border>
    <border>
      <left style="thick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thick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/>
      <bottom style="thick">
        <color rgb="FF003DA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medium">
        <color theme="0"/>
      </right>
      <top style="medium">
        <color theme="0"/>
      </top>
      <bottom/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0"/>
      </right>
      <top style="thin">
        <color indexed="64"/>
      </top>
      <bottom style="thin">
        <color theme="0"/>
      </bottom>
      <diagonal/>
    </border>
    <border>
      <left/>
      <right style="thick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thick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thick">
        <color theme="0"/>
      </right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thick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ck">
        <color theme="0"/>
      </right>
      <top/>
      <bottom style="medium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</borders>
  <cellStyleXfs count="1">
    <xf numFmtId="0" fontId="5" fillId="0" borderId="0"/>
  </cellStyleXfs>
  <cellXfs count="227">
    <xf numFmtId="0" fontId="0" fillId="0" borderId="0" pivotButton="0" quotePrefix="0" xfId="0"/>
    <xf numFmtId="0" fontId="1" fillId="0" borderId="0" applyAlignment="1" pivotButton="0" quotePrefix="0" xfId="0">
      <alignment vertical="top"/>
    </xf>
    <xf numFmtId="0" fontId="2" fillId="2" borderId="0" pivotButton="0" quotePrefix="0" xfId="0"/>
    <xf numFmtId="164" fontId="3" fillId="3" borderId="0" applyAlignment="1" pivotButton="0" quotePrefix="0" xfId="0">
      <alignment horizontal="center"/>
    </xf>
    <xf numFmtId="164" fontId="5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left"/>
    </xf>
    <xf numFmtId="0" fontId="6" fillId="0" borderId="0" applyAlignment="1" pivotButton="0" quotePrefix="0" xfId="0">
      <alignment vertical="top"/>
    </xf>
    <xf numFmtId="164" fontId="3" fillId="3" borderId="0" applyAlignment="1" pivotButton="0" quotePrefix="0" xfId="0">
      <alignment horizontal="left"/>
    </xf>
    <xf numFmtId="164" fontId="3" fillId="0" borderId="0" pivotButton="0" quotePrefix="0" xfId="0"/>
    <xf numFmtId="165" fontId="4" fillId="4" borderId="0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165" fontId="3" fillId="0" borderId="0" applyAlignment="1" pivotButton="0" quotePrefix="0" xfId="0">
      <alignment horizontal="center"/>
    </xf>
    <xf numFmtId="17" fontId="7" fillId="5" borderId="1" applyAlignment="1" pivotButton="0" quotePrefix="0" xfId="0">
      <alignment horizontal="center" vertical="center"/>
    </xf>
    <xf numFmtId="17" fontId="8" fillId="5" borderId="2" applyAlignment="1" pivotButton="0" quotePrefix="0" xfId="0">
      <alignment horizontal="center" vertical="center" wrapText="1"/>
    </xf>
    <xf numFmtId="0" fontId="7" fillId="5" borderId="1" applyAlignment="1" pivotButton="0" quotePrefix="0" xfId="0">
      <alignment horizontal="center" vertical="center"/>
    </xf>
    <xf numFmtId="165" fontId="4" fillId="6" borderId="0" applyAlignment="1" pivotButton="0" quotePrefix="0" xfId="0">
      <alignment horizontal="center"/>
    </xf>
    <xf numFmtId="165" fontId="3" fillId="7" borderId="0" applyAlignment="1" pivotButton="0" quotePrefix="0" xfId="0">
      <alignment horizontal="center"/>
    </xf>
    <xf numFmtId="17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top"/>
    </xf>
    <xf numFmtId="164" fontId="3" fillId="7" borderId="0" applyAlignment="1" pivotButton="0" quotePrefix="0" xfId="0">
      <alignment horizontal="center"/>
    </xf>
    <xf numFmtId="0" fontId="4" fillId="4" borderId="0" applyAlignment="1" pivotButton="0" quotePrefix="0" xfId="0">
      <alignment horizontal="left" wrapText="1"/>
    </xf>
    <xf numFmtId="164" fontId="3" fillId="7" borderId="0" applyAlignment="1" pivotButton="0" quotePrefix="0" xfId="0">
      <alignment horizontal="left"/>
    </xf>
    <xf numFmtId="0" fontId="10" fillId="2" borderId="0" pivotButton="0" quotePrefix="0" xfId="0"/>
    <xf numFmtId="0" fontId="11" fillId="0" borderId="0" applyAlignment="1" pivotButton="0" quotePrefix="0" xfId="0">
      <alignment horizontal="right" vertical="top"/>
    </xf>
    <xf numFmtId="0" fontId="12" fillId="0" borderId="0" applyAlignment="1" pivotButton="0" quotePrefix="0" xfId="0">
      <alignment vertical="top"/>
    </xf>
    <xf numFmtId="0" fontId="7" fillId="8" borderId="3" applyAlignment="1" pivotButton="0" quotePrefix="0" xfId="0">
      <alignment vertical="center"/>
    </xf>
    <xf numFmtId="0" fontId="7" fillId="8" borderId="4" applyAlignment="1" pivotButton="0" quotePrefix="0" xfId="0">
      <alignment vertical="center"/>
    </xf>
    <xf numFmtId="0" fontId="7" fillId="8" borderId="5" applyAlignment="1" pivotButton="0" quotePrefix="0" xfId="0">
      <alignment vertical="center"/>
    </xf>
    <xf numFmtId="164" fontId="3" fillId="0" borderId="0" applyAlignment="1" pivotButton="0" quotePrefix="0" xfId="0">
      <alignment horizontal="center"/>
    </xf>
    <xf numFmtId="165" fontId="3" fillId="7" borderId="0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pivotButton="0" quotePrefix="0" xfId="0"/>
    <xf numFmtId="0" fontId="4" fillId="4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7" fillId="0" borderId="1" applyAlignment="1" pivotButton="0" quotePrefix="0" xfId="0">
      <alignment horizontal="center" vertical="center"/>
    </xf>
    <xf numFmtId="164" fontId="4" fillId="0" borderId="0" applyAlignment="1" pivotButton="0" quotePrefix="0" xfId="0">
      <alignment horizontal="center"/>
    </xf>
    <xf numFmtId="0" fontId="4" fillId="6" borderId="0" applyAlignment="1" pivotButton="0" quotePrefix="0" xfId="0">
      <alignment horizontal="left"/>
    </xf>
    <xf numFmtId="164" fontId="5" fillId="6" borderId="0" applyAlignment="1" pivotButton="0" quotePrefix="0" xfId="0">
      <alignment horizontal="left"/>
    </xf>
    <xf numFmtId="0" fontId="3" fillId="7" borderId="0" pivotButton="0" quotePrefix="0" xfId="0"/>
    <xf numFmtId="165" fontId="5" fillId="6" borderId="0" applyAlignment="1" pivotButton="0" quotePrefix="0" xfId="0">
      <alignment horizontal="center"/>
    </xf>
    <xf numFmtId="0" fontId="4" fillId="6" borderId="0" applyAlignment="1" pivotButton="0" quotePrefix="0" xfId="0">
      <alignment horizontal="left" wrapText="1"/>
    </xf>
    <xf numFmtId="164" fontId="4" fillId="4" borderId="0" applyAlignment="1" pivotButton="0" quotePrefix="0" xfId="0">
      <alignment horizontal="center" vertical="center"/>
    </xf>
    <xf numFmtId="0" fontId="7" fillId="5" borderId="24" applyAlignment="1" pivotButton="0" quotePrefix="0" xfId="0">
      <alignment horizontal="center" vertical="center"/>
    </xf>
    <xf numFmtId="0" fontId="6" fillId="0" borderId="25" applyAlignment="1" pivotButton="0" quotePrefix="0" xfId="0">
      <alignment vertical="top"/>
    </xf>
    <xf numFmtId="0" fontId="3" fillId="7" borderId="0" applyAlignment="1" pivotButton="0" quotePrefix="0" xfId="0">
      <alignment horizontal="left"/>
    </xf>
    <xf numFmtId="0" fontId="7" fillId="8" borderId="24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0" fontId="4" fillId="4" borderId="0" applyAlignment="1" pivotButton="0" quotePrefix="0" xfId="0">
      <alignment horizontal="left"/>
    </xf>
    <xf numFmtId="164" fontId="5" fillId="4" borderId="0" applyAlignment="1" pivotButton="0" quotePrefix="0" xfId="0">
      <alignment horizontal="center"/>
    </xf>
    <xf numFmtId="165" fontId="5" fillId="4" borderId="0" applyAlignment="1" pivotButton="0" quotePrefix="0" xfId="0">
      <alignment horizontal="center"/>
    </xf>
    <xf numFmtId="164" fontId="3" fillId="0" borderId="0" applyAlignment="1" pivotButton="0" quotePrefix="0" xfId="0">
      <alignment horizontal="left"/>
    </xf>
    <xf numFmtId="164" fontId="3" fillId="0" borderId="0" applyAlignment="1" pivotButton="0" quotePrefix="0" xfId="0">
      <alignment horizontal="center" vertical="center"/>
    </xf>
    <xf numFmtId="0" fontId="7" fillId="0" borderId="26" applyAlignment="1" pivotButton="0" quotePrefix="0" xfId="0">
      <alignment vertical="center"/>
    </xf>
    <xf numFmtId="0" fontId="8" fillId="8" borderId="0" applyAlignment="1" pivotButton="0" quotePrefix="0" xfId="0">
      <alignment vertical="center"/>
    </xf>
    <xf numFmtId="17" fontId="8" fillId="5" borderId="27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4" fillId="0" borderId="0" pivotButton="0" quotePrefix="0" xfId="0"/>
    <xf numFmtId="0" fontId="12" fillId="0" borderId="25" applyAlignment="1" pivotButton="0" quotePrefix="0" xfId="0">
      <alignment vertical="top"/>
    </xf>
    <xf numFmtId="0" fontId="7" fillId="8" borderId="28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17" fontId="8" fillId="5" borderId="29" applyAlignment="1" pivotButton="0" quotePrefix="0" xfId="0">
      <alignment horizontal="center" vertical="center" wrapText="1"/>
    </xf>
    <xf numFmtId="0" fontId="8" fillId="0" borderId="8" applyAlignment="1" pivotButton="0" quotePrefix="0" xfId="0">
      <alignment vertical="center"/>
    </xf>
    <xf numFmtId="0" fontId="4" fillId="6" borderId="30" applyAlignment="1" pivotButton="0" quotePrefix="0" xfId="0">
      <alignment horizontal="left" wrapText="1"/>
    </xf>
    <xf numFmtId="0" fontId="4" fillId="0" borderId="30" applyAlignment="1" pivotButton="0" quotePrefix="0" xfId="0">
      <alignment horizontal="left" wrapText="1"/>
    </xf>
    <xf numFmtId="164" fontId="4" fillId="6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4" fillId="6" borderId="30" applyAlignment="1" pivotButton="0" quotePrefix="0" xfId="0">
      <alignment horizontal="left"/>
    </xf>
    <xf numFmtId="0" fontId="3" fillId="3" borderId="30" applyAlignment="1" pivotButton="0" quotePrefix="0" xfId="0">
      <alignment horizontal="left"/>
    </xf>
    <xf numFmtId="0" fontId="7" fillId="5" borderId="31" applyAlignment="1" pivotButton="0" quotePrefix="0" xfId="0">
      <alignment horizontal="center" vertical="center"/>
    </xf>
    <xf numFmtId="164" fontId="5" fillId="6" borderId="0" applyAlignment="1" pivotButton="0" quotePrefix="0" xfId="0">
      <alignment horizontal="center"/>
    </xf>
    <xf numFmtId="0" fontId="4" fillId="4" borderId="30" applyAlignment="1" pivotButton="0" quotePrefix="0" xfId="0">
      <alignment horizontal="left" wrapText="1"/>
    </xf>
    <xf numFmtId="0" fontId="11" fillId="0" borderId="25" applyAlignment="1" pivotButton="0" quotePrefix="0" xfId="0">
      <alignment horizontal="right" vertical="top"/>
    </xf>
    <xf numFmtId="17" fontId="8" fillId="5" borderId="32" applyAlignment="1" pivotButton="0" quotePrefix="0" xfId="0">
      <alignment horizontal="center" vertical="center" wrapText="1"/>
    </xf>
    <xf numFmtId="164" fontId="3" fillId="7" borderId="30" applyAlignment="1" pivotButton="0" quotePrefix="0" xfId="0">
      <alignment horizontal="center"/>
    </xf>
    <xf numFmtId="17" fontId="8" fillId="0" borderId="33" applyAlignment="1" pivotButton="0" quotePrefix="0" xfId="0">
      <alignment horizontal="center" vertical="center" wrapText="1"/>
    </xf>
    <xf numFmtId="164" fontId="4" fillId="6" borderId="0" applyAlignment="1" pivotButton="0" quotePrefix="0" xfId="0">
      <alignment horizontal="left"/>
    </xf>
    <xf numFmtId="0" fontId="4" fillId="0" borderId="30" applyAlignment="1" pivotButton="0" quotePrefix="0" xfId="0">
      <alignment wrapText="1"/>
    </xf>
    <xf numFmtId="166" fontId="4" fillId="0" borderId="0" applyAlignment="1" pivotButton="0" quotePrefix="0" xfId="0">
      <alignment horizontal="center"/>
    </xf>
    <xf numFmtId="0" fontId="3" fillId="7" borderId="30" applyAlignment="1" pivotButton="0" quotePrefix="0" xfId="0">
      <alignment horizontal="left"/>
    </xf>
    <xf numFmtId="17" fontId="8" fillId="5" borderId="34" applyAlignment="1" pivotButton="0" quotePrefix="0" xfId="0">
      <alignment horizontal="center" vertical="center" wrapText="1"/>
    </xf>
    <xf numFmtId="164" fontId="14" fillId="7" borderId="0" applyAlignment="1" pivotButton="0" quotePrefix="0" xfId="0">
      <alignment horizontal="center" vertical="center"/>
    </xf>
    <xf numFmtId="164" fontId="4" fillId="0" borderId="0" applyAlignment="1" pivotButton="0" quotePrefix="0" xfId="0">
      <alignment horizontal="center" vertical="center"/>
    </xf>
    <xf numFmtId="17" fontId="7" fillId="5" borderId="24" applyAlignment="1" pivotButton="0" quotePrefix="0" xfId="0">
      <alignment horizontal="center" vertical="center"/>
    </xf>
    <xf numFmtId="165" fontId="4" fillId="4" borderId="0" pivotButton="0" quotePrefix="0" xfId="0"/>
    <xf numFmtId="9" fontId="4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15" fillId="2" borderId="0" pivotButton="0" quotePrefix="0" xfId="0"/>
    <xf numFmtId="0" fontId="7" fillId="0" borderId="0" pivotButton="0" quotePrefix="0" xfId="0"/>
    <xf numFmtId="165" fontId="4" fillId="0" borderId="0" pivotButton="0" quotePrefix="0" xfId="0"/>
    <xf numFmtId="0" fontId="7" fillId="0" borderId="0" applyAlignment="1" pivotButton="0" quotePrefix="0" xfId="0">
      <alignment horizontal="center" vertical="center"/>
    </xf>
    <xf numFmtId="9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7" fontId="16" fillId="0" borderId="0" pivotButton="0" quotePrefix="0" xfId="0"/>
    <xf numFmtId="0" fontId="4" fillId="0" borderId="0" applyAlignment="1" pivotButton="0" quotePrefix="0" xfId="0">
      <alignment horizontal="left" wrapText="1"/>
    </xf>
    <xf numFmtId="0" fontId="17" fillId="2" borderId="0" pivotButton="0" quotePrefix="0" xfId="0"/>
    <xf numFmtId="3" fontId="4" fillId="0" borderId="0" applyAlignment="1" pivotButton="0" quotePrefix="0" xfId="0">
      <alignment horizontal="center"/>
    </xf>
    <xf numFmtId="9" fontId="3" fillId="3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9" fillId="0" borderId="25" applyAlignment="1" pivotButton="0" quotePrefix="0" xfId="0">
      <alignment vertical="top"/>
    </xf>
    <xf numFmtId="164" fontId="3" fillId="3" borderId="0" pivotButton="0" quotePrefix="0" xfId="0"/>
    <xf numFmtId="0" fontId="3" fillId="3" borderId="0" applyAlignment="1" pivotButton="0" quotePrefix="0" xfId="0">
      <alignment horizontal="left"/>
    </xf>
    <xf numFmtId="165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/>
    </xf>
    <xf numFmtId="164" fontId="4" fillId="4" borderId="0" applyAlignment="1" pivotButton="0" quotePrefix="0" xfId="0">
      <alignment horizontal="center"/>
    </xf>
    <xf numFmtId="168" fontId="4" fillId="6" borderId="0" applyAlignment="1" pivotButton="0" quotePrefix="0" xfId="0">
      <alignment horizontal="center"/>
    </xf>
    <xf numFmtId="168" fontId="4" fillId="4" borderId="0" applyAlignment="1" pivotButton="0" quotePrefix="0" xfId="0">
      <alignment horizontal="center" vertical="center"/>
    </xf>
    <xf numFmtId="168" fontId="4" fillId="0" borderId="0" applyAlignment="1" pivotButton="0" quotePrefix="0" xfId="0">
      <alignment horizontal="center" vertical="center"/>
    </xf>
    <xf numFmtId="168" fontId="4" fillId="4" borderId="0" applyAlignment="1" pivotButton="0" quotePrefix="0" xfId="0">
      <alignment horizontal="center"/>
    </xf>
    <xf numFmtId="168" fontId="3" fillId="3" borderId="0" applyAlignment="1" pivotButton="0" quotePrefix="0" xfId="0">
      <alignment horizontal="left"/>
    </xf>
    <xf numFmtId="168" fontId="4" fillId="0" borderId="0" applyAlignment="1" pivotButton="0" quotePrefix="0" xfId="0">
      <alignment horizontal="left"/>
    </xf>
    <xf numFmtId="168" fontId="4" fillId="4" borderId="0" applyAlignment="1" pivotButton="0" quotePrefix="0" xfId="0">
      <alignment horizontal="left"/>
    </xf>
    <xf numFmtId="168" fontId="4" fillId="0" borderId="0" applyAlignment="1" pivotButton="0" quotePrefix="0" xfId="0">
      <alignment horizontal="center"/>
    </xf>
    <xf numFmtId="168" fontId="3" fillId="3" borderId="0" pivotButton="0" quotePrefix="0" xfId="0"/>
    <xf numFmtId="168" fontId="5" fillId="6" borderId="0" applyAlignment="1" pivotButton="0" quotePrefix="0" xfId="0">
      <alignment horizontal="center"/>
    </xf>
    <xf numFmtId="168" fontId="3" fillId="3" borderId="0" applyAlignment="1" pivotButton="0" quotePrefix="0" xfId="0">
      <alignment horizontal="center"/>
    </xf>
    <xf numFmtId="168" fontId="5" fillId="0" borderId="0" applyAlignment="1" pivotButton="0" quotePrefix="0" xfId="0">
      <alignment horizontal="center"/>
    </xf>
    <xf numFmtId="168" fontId="3" fillId="7" borderId="0" applyAlignment="1" pivotButton="0" quotePrefix="0" xfId="0">
      <alignment horizontal="left"/>
    </xf>
    <xf numFmtId="168" fontId="3" fillId="7" borderId="0" applyAlignment="1" pivotButton="0" quotePrefix="0" xfId="0">
      <alignment horizontal="center"/>
    </xf>
    <xf numFmtId="168" fontId="14" fillId="7" borderId="0" applyAlignment="1" pivotButton="0" quotePrefix="0" xfId="0">
      <alignment horizontal="center" vertical="center"/>
    </xf>
    <xf numFmtId="168" fontId="5" fillId="4" borderId="0" applyAlignment="1" pivotButton="0" quotePrefix="0" xfId="0">
      <alignment horizontal="center"/>
    </xf>
    <xf numFmtId="168" fontId="3" fillId="7" borderId="30" applyAlignment="1" pivotButton="0" quotePrefix="0" xfId="0">
      <alignment horizontal="center"/>
    </xf>
    <xf numFmtId="168" fontId="3" fillId="0" borderId="1" applyAlignment="1" pivotButton="0" quotePrefix="0" xfId="0">
      <alignment horizontal="center" vertical="center"/>
    </xf>
    <xf numFmtId="169" fontId="1" fillId="0" borderId="0" applyAlignment="1" pivotButton="0" quotePrefix="0" xfId="0">
      <alignment vertical="top"/>
    </xf>
    <xf numFmtId="169" fontId="6" fillId="0" borderId="25" applyAlignment="1" pivotButton="0" quotePrefix="0" xfId="0">
      <alignment vertical="top"/>
    </xf>
    <xf numFmtId="169" fontId="6" fillId="0" borderId="0" applyAlignment="1" pivotButton="0" quotePrefix="0" xfId="0">
      <alignment vertical="top"/>
    </xf>
    <xf numFmtId="169" fontId="15" fillId="2" borderId="0" pivotButton="0" quotePrefix="0" xfId="0"/>
    <xf numFmtId="169" fontId="18" fillId="0" borderId="0" pivotButton="0" quotePrefix="0" xfId="0"/>
    <xf numFmtId="169" fontId="8" fillId="8" borderId="0" applyAlignment="1" pivotButton="0" quotePrefix="0" xfId="0">
      <alignment vertical="center"/>
    </xf>
    <xf numFmtId="169" fontId="3" fillId="0" borderId="0" applyAlignment="1" pivotButton="0" quotePrefix="0" xfId="0">
      <alignment horizontal="center"/>
    </xf>
    <xf numFmtId="169" fontId="2" fillId="2" borderId="0" pivotButton="0" quotePrefix="0" xfId="0"/>
    <xf numFmtId="169" fontId="8" fillId="5" borderId="2" applyAlignment="1" pivotButton="0" quotePrefix="0" xfId="0">
      <alignment horizontal="center" vertical="center" wrapText="1"/>
    </xf>
    <xf numFmtId="169" fontId="3" fillId="3" borderId="0" applyAlignment="1" pivotButton="0" quotePrefix="0" xfId="0">
      <alignment horizontal="left"/>
    </xf>
    <xf numFmtId="169" fontId="3" fillId="3" borderId="0" pivotButton="0" quotePrefix="0" xfId="0"/>
    <xf numFmtId="169" fontId="3" fillId="0" borderId="0" pivotButton="0" quotePrefix="0" xfId="0"/>
    <xf numFmtId="169" fontId="3" fillId="3" borderId="0" applyAlignment="1" pivotButton="0" quotePrefix="0" xfId="0">
      <alignment horizontal="center"/>
    </xf>
    <xf numFmtId="169" fontId="8" fillId="5" borderId="27" applyAlignment="1" pivotButton="0" quotePrefix="0" xfId="0">
      <alignment horizontal="center" vertical="center" wrapText="1"/>
    </xf>
    <xf numFmtId="169" fontId="4" fillId="6" borderId="0" applyAlignment="1" pivotButton="0" quotePrefix="0" xfId="0">
      <alignment horizontal="center"/>
    </xf>
    <xf numFmtId="169" fontId="4" fillId="0" borderId="0" applyAlignment="1" pivotButton="0" quotePrefix="0" xfId="0">
      <alignment horizontal="center"/>
    </xf>
    <xf numFmtId="169" fontId="5" fillId="0" borderId="0" applyAlignment="1" pivotButton="0" quotePrefix="0" xfId="0">
      <alignment horizontal="center"/>
    </xf>
    <xf numFmtId="169" fontId="3" fillId="7" borderId="0" applyAlignment="1" pivotButton="0" quotePrefix="0" xfId="0">
      <alignment horizontal="left"/>
    </xf>
    <xf numFmtId="169" fontId="3" fillId="0" borderId="0" applyAlignment="1" pivotButton="0" quotePrefix="0" xfId="0">
      <alignment horizontal="left"/>
    </xf>
    <xf numFmtId="169" fontId="7" fillId="5" borderId="1" applyAlignment="1" pivotButton="0" quotePrefix="0" xfId="0">
      <alignment horizontal="center" vertical="center"/>
    </xf>
    <xf numFmtId="169" fontId="4" fillId="6" borderId="0" applyAlignment="1" pivotButton="0" quotePrefix="0" xfId="0">
      <alignment horizontal="left"/>
    </xf>
    <xf numFmtId="169" fontId="4" fillId="0" borderId="0" applyAlignment="1" pivotButton="0" quotePrefix="0" xfId="0">
      <alignment horizontal="left"/>
    </xf>
    <xf numFmtId="169" fontId="5" fillId="6" borderId="0" applyAlignment="1" pivotButton="0" quotePrefix="0" xfId="0">
      <alignment horizontal="left"/>
    </xf>
    <xf numFmtId="169" fontId="3" fillId="7" borderId="0" applyAlignment="1" pivotButton="0" quotePrefix="0" xfId="0">
      <alignment horizontal="center"/>
    </xf>
    <xf numFmtId="169" fontId="4" fillId="4" borderId="0" applyAlignment="1" pivotButton="0" quotePrefix="0" xfId="0">
      <alignment horizontal="center"/>
    </xf>
    <xf numFmtId="169" fontId="5" fillId="4" borderId="0" applyAlignment="1" pivotButton="0" quotePrefix="0" xfId="0">
      <alignment horizontal="center"/>
    </xf>
    <xf numFmtId="170" fontId="4" fillId="4" borderId="0" applyAlignment="1" pivotButton="0" quotePrefix="0" xfId="0">
      <alignment horizontal="center" vertical="center"/>
    </xf>
    <xf numFmtId="170" fontId="4" fillId="0" borderId="0" applyAlignment="1" pivotButton="0" quotePrefix="0" xfId="0">
      <alignment horizontal="center" vertical="center"/>
    </xf>
    <xf numFmtId="170" fontId="4" fillId="4" borderId="0" applyAlignment="1" pivotButton="0" quotePrefix="0" xfId="0">
      <alignment horizontal="center"/>
    </xf>
    <xf numFmtId="170" fontId="3" fillId="3" borderId="0" applyAlignment="1" pivotButton="0" quotePrefix="0" xfId="0">
      <alignment horizontal="left"/>
    </xf>
    <xf numFmtId="170" fontId="4" fillId="0" borderId="0" applyAlignment="1" pivotButton="0" quotePrefix="0" xfId="0">
      <alignment horizontal="left"/>
    </xf>
    <xf numFmtId="170" fontId="4" fillId="0" borderId="0" applyAlignment="1" pivotButton="0" quotePrefix="0" xfId="0">
      <alignment horizontal="center"/>
    </xf>
    <xf numFmtId="170" fontId="4" fillId="6" borderId="0" applyAlignment="1" pivotButton="0" quotePrefix="0" xfId="0">
      <alignment horizontal="center"/>
    </xf>
    <xf numFmtId="170" fontId="3" fillId="3" borderId="0" pivotButton="0" quotePrefix="0" xfId="0"/>
    <xf numFmtId="170" fontId="5" fillId="6" borderId="0" applyAlignment="1" pivotButton="0" quotePrefix="0" xfId="0">
      <alignment horizontal="center"/>
    </xf>
    <xf numFmtId="170" fontId="8" fillId="5" borderId="34" applyAlignment="1" pivotButton="0" quotePrefix="0" xfId="0">
      <alignment horizontal="center" vertical="center" wrapText="1"/>
    </xf>
    <xf numFmtId="170" fontId="3" fillId="3" borderId="0" applyAlignment="1" pivotButton="0" quotePrefix="0" xfId="0">
      <alignment horizontal="center"/>
    </xf>
    <xf numFmtId="170" fontId="5" fillId="0" borderId="0" applyAlignment="1" pivotButton="0" quotePrefix="0" xfId="0">
      <alignment horizontal="center"/>
    </xf>
    <xf numFmtId="170" fontId="3" fillId="7" borderId="0" applyAlignment="1" pivotButton="0" quotePrefix="0" xfId="0">
      <alignment horizontal="left"/>
    </xf>
    <xf numFmtId="170" fontId="3" fillId="7" borderId="0" applyAlignment="1" pivotButton="0" quotePrefix="0" xfId="0">
      <alignment horizontal="center"/>
    </xf>
    <xf numFmtId="170" fontId="14" fillId="7" borderId="0" applyAlignment="1" pivotButton="0" quotePrefix="0" xfId="0">
      <alignment horizontal="center" vertical="center"/>
    </xf>
    <xf numFmtId="170" fontId="4" fillId="6" borderId="0" applyAlignment="1" pivotButton="0" quotePrefix="0" xfId="0">
      <alignment horizontal="left"/>
    </xf>
    <xf numFmtId="170" fontId="5" fillId="6" borderId="0" applyAlignment="1" pivotButton="0" quotePrefix="0" xfId="0">
      <alignment horizontal="left"/>
    </xf>
    <xf numFmtId="170" fontId="3" fillId="0" borderId="1" applyAlignment="1" pivotButton="0" quotePrefix="0" xfId="0">
      <alignment horizontal="center" vertical="center"/>
    </xf>
    <xf numFmtId="170" fontId="5" fillId="4" borderId="0" applyAlignment="1" pivotButton="0" quotePrefix="0" xfId="0">
      <alignment horizontal="center"/>
    </xf>
    <xf numFmtId="170" fontId="3" fillId="7" borderId="30" applyAlignment="1" pivotButton="0" quotePrefix="0" xfId="0">
      <alignment horizontal="center"/>
    </xf>
    <xf numFmtId="9" fontId="5" fillId="0" borderId="0" applyAlignment="1" pivotButton="0" quotePrefix="0" xfId="0">
      <alignment horizontal="center"/>
    </xf>
    <xf numFmtId="170" fontId="3" fillId="0" borderId="0" pivotButton="0" quotePrefix="0" xfId="0"/>
    <xf numFmtId="170" fontId="3" fillId="0" borderId="0" applyAlignment="1" pivotButton="0" quotePrefix="0" xfId="0">
      <alignment horizontal="center"/>
    </xf>
    <xf numFmtId="170" fontId="3" fillId="0" borderId="30" applyAlignment="1" pivotButton="0" quotePrefix="0" xfId="0">
      <alignment horizontal="center"/>
    </xf>
    <xf numFmtId="164" fontId="3" fillId="0" borderId="30" applyAlignment="1" pivotButton="0" quotePrefix="0" xfId="0">
      <alignment horizontal="center"/>
    </xf>
    <xf numFmtId="169" fontId="4" fillId="0" borderId="0" applyAlignment="1" pivotButton="0" quotePrefix="0" xfId="0">
      <alignment horizontal="center" vertical="center"/>
    </xf>
    <xf numFmtId="168" fontId="3" fillId="0" borderId="0" pivotButton="0" quotePrefix="0" xfId="0"/>
    <xf numFmtId="168" fontId="3" fillId="0" borderId="0" applyAlignment="1" pivotButton="0" quotePrefix="0" xfId="0">
      <alignment horizontal="center"/>
    </xf>
    <xf numFmtId="168" fontId="3" fillId="0" borderId="30" applyAlignment="1" pivotButton="0" quotePrefix="0" xfId="0">
      <alignment horizontal="center"/>
    </xf>
    <xf numFmtId="0" fontId="7" fillId="8" borderId="3" applyAlignment="1" pivotButton="0" quotePrefix="0" xfId="0">
      <alignment horizontal="center" vertical="center"/>
    </xf>
    <xf numFmtId="0" fontId="7" fillId="8" borderId="4" applyAlignment="1" pivotButton="0" quotePrefix="0" xfId="0">
      <alignment horizontal="center" vertical="center"/>
    </xf>
    <xf numFmtId="0" fontId="7" fillId="8" borderId="6" applyAlignment="1" pivotButton="0" quotePrefix="0" xfId="0">
      <alignment horizontal="center" vertical="center"/>
    </xf>
    <xf numFmtId="0" fontId="7" fillId="8" borderId="21" applyAlignment="1" pivotButton="0" quotePrefix="0" xfId="0">
      <alignment horizontal="center" vertical="center"/>
    </xf>
    <xf numFmtId="0" fontId="7" fillId="8" borderId="8" applyAlignment="1" pivotButton="0" quotePrefix="0" xfId="0">
      <alignment horizontal="center" vertical="center"/>
    </xf>
    <xf numFmtId="0" fontId="8" fillId="8" borderId="21" applyAlignment="1" pivotButton="0" quotePrefix="0" xfId="0">
      <alignment horizontal="center" vertical="center"/>
    </xf>
    <xf numFmtId="0" fontId="8" fillId="8" borderId="8" applyAlignment="1" pivotButton="0" quotePrefix="0" xfId="0">
      <alignment horizontal="center" vertical="center"/>
    </xf>
    <xf numFmtId="0" fontId="7" fillId="8" borderId="5" applyAlignment="1" pivotButton="0" quotePrefix="0" xfId="0">
      <alignment horizontal="center" vertical="center"/>
    </xf>
    <xf numFmtId="0" fontId="7" fillId="8" borderId="7" applyAlignment="1" pivotButton="0" quotePrefix="0" xfId="0">
      <alignment horizontal="center" vertical="center"/>
    </xf>
    <xf numFmtId="0" fontId="7" fillId="8" borderId="23" applyAlignment="1" pivotButton="0" quotePrefix="0" xfId="0">
      <alignment horizontal="center" vertical="center"/>
    </xf>
    <xf numFmtId="0" fontId="7" fillId="8" borderId="22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7" fillId="0" borderId="20" applyAlignment="1" pivotButton="0" quotePrefix="0" xfId="0">
      <alignment horizontal="center" vertical="center"/>
    </xf>
    <xf numFmtId="0" fontId="7" fillId="9" borderId="12" applyAlignment="1" pivotButton="0" quotePrefix="0" xfId="0">
      <alignment horizontal="center"/>
    </xf>
    <xf numFmtId="0" fontId="7" fillId="8" borderId="19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/>
    </xf>
    <xf numFmtId="0" fontId="7" fillId="0" borderId="15" applyAlignment="1" pivotButton="0" quotePrefix="0" xfId="0">
      <alignment horizontal="left" vertical="center"/>
    </xf>
    <xf numFmtId="0" fontId="8" fillId="8" borderId="7" applyAlignment="1" pivotButton="0" quotePrefix="0" xfId="0">
      <alignment horizontal="center" vertical="center"/>
    </xf>
    <xf numFmtId="0" fontId="7" fillId="9" borderId="9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7" fillId="9" borderId="16" applyAlignment="1" pivotButton="0" quotePrefix="0" xfId="0">
      <alignment horizontal="center"/>
    </xf>
    <xf numFmtId="0" fontId="7" fillId="9" borderId="10" applyAlignment="1" pivotButton="0" quotePrefix="0" xfId="0">
      <alignment horizontal="center"/>
    </xf>
    <xf numFmtId="0" fontId="7" fillId="9" borderId="11" applyAlignment="1" pivotButton="0" quotePrefix="0" xfId="0">
      <alignment horizontal="center"/>
    </xf>
    <xf numFmtId="0" fontId="7" fillId="9" borderId="17" applyAlignment="1" pivotButton="0" quotePrefix="0" xfId="0">
      <alignment horizontal="center"/>
    </xf>
    <xf numFmtId="0" fontId="7" fillId="9" borderId="18" applyAlignment="1" pivotButton="0" quotePrefix="0" xfId="0">
      <alignment horizontal="center"/>
    </xf>
    <xf numFmtId="0" fontId="7" fillId="9" borderId="13" applyAlignment="1" pivotButton="0" quotePrefix="0" xfId="0">
      <alignment horizontal="center"/>
    </xf>
    <xf numFmtId="0" fontId="7" fillId="9" borderId="14" applyAlignment="1" pivotButton="0" quotePrefix="0" xfId="0">
      <alignment horizontal="center"/>
    </xf>
    <xf numFmtId="0" fontId="0" fillId="0" borderId="8" pivotButton="0" quotePrefix="0" xfId="0"/>
    <xf numFmtId="0" fontId="7" fillId="9" borderId="38" applyAlignment="1" pivotButton="0" quotePrefix="0" xfId="0">
      <alignment horizontal="center"/>
    </xf>
    <xf numFmtId="0" fontId="0" fillId="0" borderId="16" pivotButton="0" quotePrefix="0" xfId="0"/>
    <xf numFmtId="0" fontId="7" fillId="9" borderId="40" applyAlignment="1" pivotButton="0" quotePrefix="0" xfId="0">
      <alignment horizontal="center"/>
    </xf>
    <xf numFmtId="0" fontId="0" fillId="0" borderId="10" pivotButton="0" quotePrefix="0" xfId="0"/>
    <xf numFmtId="0" fontId="0" fillId="0" borderId="12" pivotButton="0" quotePrefix="0" xfId="0"/>
    <xf numFmtId="0" fontId="7" fillId="9" borderId="42" applyAlignment="1" pivotButton="0" quotePrefix="0" xfId="0">
      <alignment horizontal="center"/>
    </xf>
    <xf numFmtId="0" fontId="0" fillId="0" borderId="18" pivotButton="0" quotePrefix="0" xfId="0"/>
    <xf numFmtId="0" fontId="0" fillId="0" borderId="14" pivotButton="0" quotePrefix="0" xfId="0"/>
    <xf numFmtId="0" fontId="7" fillId="0" borderId="35" applyAlignment="1" pivotButton="0" quotePrefix="0" xfId="0">
      <alignment horizontal="left" vertical="center"/>
    </xf>
    <xf numFmtId="0" fontId="0" fillId="0" borderId="15" pivotButton="0" quotePrefix="0" xfId="0"/>
    <xf numFmtId="0" fontId="7" fillId="8" borderId="35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7" fillId="8" borderId="43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20" pivotButton="0" quotePrefix="0" xfId="0"/>
    <xf numFmtId="0" fontId="7" fillId="8" borderId="47" applyAlignment="1" pivotButton="0" quotePrefix="0" xfId="0">
      <alignment horizontal="center" vertical="center"/>
    </xf>
    <xf numFmtId="0" fontId="7" fillId="8" borderId="48" applyAlignment="1" pivotButton="0" quotePrefix="0" xfId="0">
      <alignment horizontal="center" vertical="center"/>
    </xf>
    <xf numFmtId="0" fontId="0" fillId="0" borderId="23" pivotButton="0" quotePrefix="0" xfId="0"/>
    <xf numFmtId="0" fontId="7" fillId="8" borderId="50" applyAlignment="1" pivotButton="0" quotePrefix="0" xfId="0">
      <alignment horizontal="center" vertical="center"/>
    </xf>
    <xf numFmtId="0" fontId="0" fillId="0" borderId="2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'Brazil Exe Sum'!$D$60:$G$60</f>
              <numCache>
                <formatCode>_-[$R$-416]\ * #,##0.00_-;\-[$R$-416]\ * #,##0.00_-;_-[$R$-416]\ * "-"??_-;_-@_-</formatCode>
                <ptCount val="4"/>
                <pt idx="0">
                  <v>186832062.28</v>
                </pt>
                <pt idx="1">
                  <v>226429936.39</v>
                </pt>
                <pt idx="2">
                  <v>228134082.65</v>
                </pt>
                <pt idx="3">
                  <v>278239384.89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R$-416]\ * #,##0.00_-;\-[$R$-416]\ * #,##0.00_-;_-[$R$-416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'Brazil Exe Sum'!$I$155:$L$155</f>
              <numCache>
                <formatCode>_-[$R$-416]\ * #,##0.00_-;\-[$R$-416]\ * #,##0.00_-;_-[$R$-416]\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R$-416]\ * #,##0.00_-;\-[$R$-416]\ * #,##0.00_-;_-[$R$-416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'Brazil Exe Sum'!$I$157:$L$157</f>
              <numCache>
                <formatCode>_-[$R$-416]\ * #,##0.00_-;\-[$R$-416]\ * #,##0.00_-;_-[$R$-416]\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R$-416]\ * #,##0.00_-;\-[$R$-416]\ * #,##0.00_-;_-[$R$-416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'Brazil Exe Sum'!$I$158:$L$158</f>
              <numCache>
                <formatCode>_-[$R$-416]\ * #,##0.00_-;\-[$R$-416]\ * #,##0.00_-;_-[$R$-416]\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R$-416]\ * #,##0.00_-;\-[$R$-416]\ * #,##0.00_-;_-[$R$-416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'Brazil Exe Sum'!$I$159:$L$159</f>
              <numCache>
                <formatCode>_-[$R$-416]\ * #,##0.00_-;\-[$R$-416]\ * #,##0.00_-;_-[$R$-416]\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R$-416]\ * #,##0.00_-;\-[$R$-416]\ * #,##0.00_-;_-[$R$-416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629468437891964"/>
          <y val="0.1222237406623949"/>
          <w val="0.5473022770941204"/>
          <h val="0.731107770542731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numRef>
              <f>'Brazil Exe Sum'!$B$60:$B$64</f>
              <numCache>
                <formatCode>_-[$R$-416]\ * #,##0_-;\-[$R$-416]\ * #,##0_-;_-[$R$-416]\ * "-"??_-;_-@_-</formatCode>
                <ptCount val="5"/>
                <pt idx="0">
                  <v>919635466.21</v>
                </pt>
              </numCache>
            </numRef>
          </cat>
          <val>
            <numRef>
              <f>'Brazil Exe Sum'!$B$60:$B$64</f>
              <numCache>
                <formatCode>_-[$R$-416]\ * #,##0_-;\-[$R$-416]\ * #,##0_-;_-[$R$-416]\ * "-"??_-;_-@_-</formatCode>
                <ptCount val="5"/>
                <pt idx="0">
                  <v>919635466.21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1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629468437891964"/>
          <y val="0.1222237406623949"/>
          <w val="0.5473022770941204"/>
          <h val="0.731107770542731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numRef>
              <f>'Brazil Exe Sum'!$B$100:$B$104</f>
              <numCache>
                <formatCode>_-[$R$-416]\ * #,##0_-;\-[$R$-416]\ * #,##0_-;_-[$R$-416]\ * "-"??_-;_-@_-</formatCode>
                <ptCount val="5"/>
                <pt idx="0">
                  <v>90654901.8</v>
                </pt>
              </numCache>
            </numRef>
          </cat>
          <val>
            <numRef>
              <f>'Brazil Exe Sum'!$B$100:$B$104</f>
              <numCache>
                <formatCode>_-[$R$-416]\ * #,##0_-;\-[$R$-416]\ * #,##0_-;_-[$R$-416]\ * "-"??_-;_-@_-</formatCode>
                <ptCount val="5"/>
                <pt idx="0">
                  <v>90654901.8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1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629468437891964"/>
          <y val="0.1222237406623949"/>
          <w val="0.5473022770941204"/>
          <h val="0.731107770542731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numRef>
              <f>'Brazil Exe Sum'!$B$111:$B$115</f>
              <numCache>
                <formatCode>_-[$R$-416]\ * #,##0_-;\-[$R$-416]\ * #,##0_-;_-[$R$-416]\ * "-"??_-;_-@_-</formatCode>
                <ptCount val="5"/>
                <pt idx="0">
                  <v>399198378.66</v>
                </pt>
              </numCache>
            </numRef>
          </cat>
          <val>
            <numRef>
              <f>'Brazil Exe Sum'!$B$111:$B$115</f>
              <numCache>
                <formatCode>_-[$R$-416]\ * #,##0_-;\-[$R$-416]\ * #,##0_-;_-[$R$-416]\ * "-"??_-;_-@_-</formatCode>
                <ptCount val="5"/>
                <pt idx="0">
                  <v>399198378.66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1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308694771984401"/>
          <y val="0.1222237406623949"/>
          <w val="0.5473022770941204"/>
          <h val="0.731107770542731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numRef>
              <f>'Brazil Exe Sum'!$G$154:$G$158</f>
              <numCache>
                <formatCode>_-[$R$-416]\ * #,##0.00_-;\-[$R$-416]\ * #,##0.00_-;_-[$R$-416]\ * "-"??_-;_-@_-</formatCode>
                <ptCount val="5"/>
                <pt idx="0">
                  <v>711191745.84</v>
                </pt>
              </numCache>
            </numRef>
          </cat>
          <val>
            <numRef>
              <f>'Brazil Exe Sum'!$G$154:$G$158</f>
              <numCache>
                <formatCode>_-[$R$-416]\ * #,##0.00_-;\-[$R$-416]\ * #,##0.00_-;_-[$R$-416]\ * "-"??_-;_-@_-</formatCode>
                <ptCount val="5"/>
                <pt idx="0">
                  <v>711191745.84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18.xml><?xml version="1.0" encoding="utf-8"?>
<chartSpace xmlns:a="http://schemas.openxmlformats.org/drawingml/2006/main" xmlns="http://schemas.openxmlformats.org/drawingml/2006/chart">
  <chart>
    <plotArea>
      <layout/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strRef>
              <f>'Brazil Exe Sum'!$A$49:$A$53</f>
              <strCache>
                <ptCount val="1"/>
                <pt idx="0">
                  <v>Brazil</v>
                </pt>
              </strCache>
            </strRef>
          </cat>
          <val>
            <numRef>
              <f>'Brazil Exe Sum'!$B$49:$B$53</f>
              <numCache>
                <formatCode>_-[$R$-416]\ * #,##0_-;\-[$R$-416]\ * #,##0_-;_-[$R$-416]\ * "-"??_-;_-@_-</formatCode>
                <ptCount val="5"/>
                <pt idx="0">
                  <v>278239384.89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19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'Brazil Exe Sum'!$H$48</f>
              <strCache>
                <ptCount val="1"/>
                <pt idx="0">
                  <v>2020 (  BRL  )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'Brazil Exe Sum'!$G$49:$G$53</f>
              <strCache>
                <ptCount val="1"/>
                <pt idx="0">
                  <v>Brazil</v>
                </pt>
              </strCache>
            </strRef>
          </cat>
          <val>
            <numRef>
              <f>'Brazil Exe Sum'!$H$49:$H$53</f>
              <numCache>
                <formatCode>_-[$R$-416]\ * #,##0.00_-;\-[$R$-416]\ * #,##0.00_-;_-[$R$-416]\ * "-"??_-;_-@_-</formatCode>
                <ptCount val="5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'Brazil Exe Sum'!$J$48</f>
              <strCache>
                <ptCount val="1"/>
                <pt idx="0">
                  <v>2021 (  BRL  )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'Brazil Exe Sum'!$G$49:$G$53</f>
              <strCache>
                <ptCount val="1"/>
                <pt idx="0">
                  <v>Brazil</v>
                </pt>
              </strCache>
            </strRef>
          </cat>
          <val>
            <numRef>
              <f>'Brazil Exe Sum'!$J$49:$J$53</f>
              <numCache>
                <formatCode>_-[$R$-416]\ * #,##0.00_-;\-[$R$-416]\ * #,##0.00_-;_-[$R$-416]\ * "-"??_-;_-@_-</formatCode>
                <ptCount val="5"/>
                <pt idx="0">
                  <v>2494889876.6</v>
                </pt>
              </numCache>
            </numRef>
          </val>
        </ser>
        <ser>
          <idx val="2"/>
          <order val="2"/>
          <tx>
            <strRef>
              <f>'Brazil Exe Sum'!$L$48</f>
              <strCache>
                <ptCount val="1"/>
                <pt idx="0">
                  <v>2022 (  BRL  )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'Brazil Exe Sum'!$G$49:$G$53</f>
              <strCache>
                <ptCount val="1"/>
                <pt idx="0">
                  <v>Brazil</v>
                </pt>
              </strCache>
            </strRef>
          </cat>
          <val>
            <numRef>
              <f>'Brazil Exe Sum'!$L$49:$L$53</f>
              <numCache>
                <formatCode>_-[$R$-416]\ * #,##0.00_-;\-[$R$-416]\ * #,##0.00_-;_-[$R$-416]\ * "-"??_-;_-@_-</formatCode>
                <ptCount val="5"/>
                <pt idx="0">
                  <v>742075031.76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975297200"/>
        <axId val="975295560"/>
      </barChart>
      <catAx>
        <axId val="975297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75295560"/>
        <crosses val="autoZero"/>
        <auto val="1"/>
        <lblAlgn val="ctr"/>
        <lblOffset val="100"/>
        <noMultiLvlLbl val="0"/>
      </catAx>
      <valAx>
        <axId val="975295560"/>
        <scaling>
          <orientation val="minMax"/>
        </scaling>
        <delete val="1"/>
        <axPos val="l"/>
        <numFmt formatCode="_-[$R$-416]\ * #,##0.00_-;\-[$R$-416]\ * #,##0.00_-;_-[$R$-416]\ * &quot;-&quot;??_-;_-@_-" sourceLinked="1"/>
        <majorTickMark val="none"/>
        <minorTickMark val="none"/>
        <tickLblPos val="nextTo"/>
        <crossAx val="97529720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'Brazil Exe Sum'!$D$61:$G$61</f>
              <numCache>
                <formatCode>_-[$R$-416]\ * #,##0.00_-;\-[$R$-416]\ * #,##0.00_-;_-[$R$-416]\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R$-416]\ * #,##0.00_-;\-[$R$-416]\ * #,##0.00_-;_-[$R$-416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2657290923289033"/>
          <y val="0.1616376785468811"/>
          <w val="0.9582425712054581"/>
          <h val="0.6169183064936459"/>
        </manualLayout>
      </layout>
      <barChart>
        <barDir val="col"/>
        <grouping val="clustered"/>
        <varyColors val="0"/>
        <ser>
          <idx val="0"/>
          <order val="0"/>
          <tx>
            <strRef>
              <f>'Brazil Exe Sum'!$H$99</f>
              <strCache>
                <ptCount val="1"/>
                <pt idx="0">
                  <v>2020 (  BRL  )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'Brazil Exe Sum'!$G$100:$G$104</f>
              <strCache>
                <ptCount val="1"/>
                <pt idx="0">
                  <v>Brazil</v>
                </pt>
              </strCache>
            </strRef>
          </cat>
          <val>
            <numRef>
              <f>'Brazil Exe Sum'!$H$100:$H$104</f>
              <numCache>
                <formatCode>_-[$R$-416]\ * #,##0.00_-;\-[$R$-416]\ * #,##0.00_-;_-[$R$-416]\ * "-"??_-;_-@_-</formatCode>
                <ptCount val="5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'Brazil Exe Sum'!$J$99</f>
              <strCache>
                <ptCount val="1"/>
                <pt idx="0">
                  <v>2021 (  BRL  )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'Brazil Exe Sum'!$G$100:$G$104</f>
              <strCache>
                <ptCount val="1"/>
                <pt idx="0">
                  <v>Brazil</v>
                </pt>
              </strCache>
            </strRef>
          </cat>
          <val>
            <numRef>
              <f>'Brazil Exe Sum'!$J$100:$J$104</f>
              <numCache>
                <formatCode>_-[$R$-416]\ * #,##0.00_-;\-[$R$-416]\ * #,##0.00_-;_-[$R$-416]\ * "-"??_-;_-@_-</formatCode>
                <ptCount val="5"/>
                <pt idx="0">
                  <v>1392766985.92</v>
                </pt>
              </numCache>
            </numRef>
          </val>
        </ser>
        <ser>
          <idx val="2"/>
          <order val="2"/>
          <tx>
            <strRef>
              <f>'Brazil Exe Sum'!$L$99</f>
              <strCache>
                <ptCount val="1"/>
                <pt idx="0">
                  <v>2022 (  BRL  )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'Brazil Exe Sum'!$G$100:$G$104</f>
              <strCache>
                <ptCount val="1"/>
                <pt idx="0">
                  <v>Brazil</v>
                </pt>
              </strCache>
            </strRef>
          </cat>
          <val>
            <numRef>
              <f>'Brazil Exe Sum'!$L$100:$L$104</f>
              <numCache>
                <formatCode>_-[$R$-416]\ * #,##0.00_-;\-[$R$-416]\ * #,##0.00_-;_-[$R$-416]\ * "-"??_-;_-@_-</formatCode>
                <ptCount val="5"/>
                <pt idx="0">
                  <v>389886003.42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975297200"/>
        <axId val="975295560"/>
      </barChart>
      <catAx>
        <axId val="975297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75295560"/>
        <crosses val="autoZero"/>
        <auto val="1"/>
        <lblAlgn val="ctr"/>
        <lblOffset val="100"/>
        <noMultiLvlLbl val="0"/>
      </catAx>
      <valAx>
        <axId val="975295560"/>
        <scaling>
          <orientation val="minMax"/>
        </scaling>
        <delete val="1"/>
        <axPos val="l"/>
        <numFmt formatCode="_-[$R$-416]\ * #,##0.00_-;\-[$R$-416]\ * #,##0.00_-;_-[$R$-416]\ * &quot;-&quot;??_-;_-@_-" sourceLinked="1"/>
        <majorTickMark val="none"/>
        <minorTickMark val="none"/>
        <tickLblPos val="nextTo"/>
        <crossAx val="9752972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3280452799121406"/>
          <y val="0.8699311920577919"/>
          <w val="0.360132229810851"/>
          <h val="0.110435896999874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2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'Brazil Exe Sum'!$D$112:$G$112</f>
              <numCache>
                <formatCode>_-[$R$-416]\ * #,##0.00_-;\-[$R$-416]\ * #,##0.00_-;_-[$R$-416]\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R$-416]\ * #,##0.00_-;\-[$R$-416]\ * #,##0.00_-;_-[$R$-416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</chartSpace>
</file>

<file path=xl/charts/chart2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629468437891964"/>
          <y val="0.1222237406623949"/>
          <w val="0.5473022770941204"/>
          <h val="0.731107770542731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strRef>
              <f>'Brazil Exe Sum'!$A$154:$A$158</f>
              <strCache>
                <ptCount val="1"/>
                <pt idx="0">
                  <v>Brazil</v>
                </pt>
              </strCache>
            </strRef>
          </cat>
          <val>
            <numRef>
              <f>'Brazil Exe Sum'!$B$154:$B$158</f>
              <numCache>
                <formatCode>_-[$R$-416]\ * #,##0_-;\-[$R$-416]\ * #,##0_-;_-[$R$-416]\ * "-"??_-;_-@_-</formatCode>
                <ptCount val="5"/>
                <pt idx="0">
                  <v>198972017.45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2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'Brazil Exe Sum'!$D$60:$G$60</f>
              <numCache>
                <formatCode>_-[$R$-416]\ * #,##0.00_-;\-[$R$-416]\ * #,##0.00_-;_-[$R$-416]\ * "-"??_-;_-@_-</formatCode>
                <ptCount val="4"/>
                <pt idx="0">
                  <v>186832062.28</v>
                </pt>
                <pt idx="1">
                  <v>226429936.39</v>
                </pt>
                <pt idx="2">
                  <v>228134082.65</v>
                </pt>
                <pt idx="3">
                  <v>278239384.89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R$-416]\ * #,##0.00_-;\-[$R$-416]\ * #,##0.00_-;_-[$R$-416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'Brazil Exe Sum'!$D$61:$G$61</f>
              <numCache>
                <formatCode>_-[$R$-416]\ * #,##0.00_-;\-[$R$-416]\ * #,##0.00_-;_-[$R$-416]\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R$-416]\ * #,##0.00_-;\-[$R$-416]\ * #,##0.00_-;_-[$R$-416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'Brazil Exe Sum'!$D$63:$G$63</f>
              <numCache>
                <formatCode>_-[$R$-416]\ * #,##0.00_-;\-[$R$-416]\ * #,##0.00_-;_-[$R$-416]\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R$-416]\ * #,##0.00_-;\-[$R$-416]\ * #,##0.00_-;_-[$R$-416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'Brazil Exe Sum'!$D$64:$G$64</f>
              <numCache>
                <formatCode>_-[$R$-416]\ * #,##0.00_-;\-[$R$-416]\ * #,##0.00_-;_-[$R$-416]\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R$-416]\ * #,##0.00_-;\-[$R$-416]\ * #,##0.00_-;_-[$R$-416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'Brazil Exe Sum'!$D$65:$G$65</f>
              <numCache>
                <formatCode>_-[$R$-416]\ * #,##0.00_-;\-[$R$-416]\ * #,##0.00_-;_-[$R$-416]\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R$-416]\ * #,##0.00_-;\-[$R$-416]\ * #,##0.00_-;_-[$R$-416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'Brazil Exe Sum'!$D$112:$G$112</f>
              <numCache>
                <formatCode>_-[$R$-416]\ * #,##0.00_-;\-[$R$-416]\ * #,##0.00_-;_-[$R$-416]\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R$-416]\ * #,##0.00_-;\-[$R$-416]\ * #,##0.00_-;_-[$R$-416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</chartSpace>
</file>

<file path=xl/charts/chart2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'Brazil Exe Sum'!$D$115:$G$115</f>
              <numCache>
                <formatCode>_-[$R$-416]\ * #,##0.00_-;\-[$R$-416]\ * #,##0.00_-;_-[$R$-416]\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R$-416]\ * #,##0.00_-;\-[$R$-416]\ * #,##0.00_-;_-[$R$-416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'Brazil Exe Sum'!$D$63:$G$63</f>
              <numCache>
                <formatCode>_-[$R$-416]\ * #,##0.00_-;\-[$R$-416]\ * #,##0.00_-;_-[$R$-416]\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R$-416]\ * #,##0.00_-;\-[$R$-416]\ * #,##0.00_-;_-[$R$-416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'Brazil Exe Sum'!$D$114:$G$114</f>
              <numCache>
                <formatCode>_-[$R$-416]\ * #,##0.00_-;\-[$R$-416]\ * #,##0.00_-;_-[$R$-416]\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R$-416]\ * #,##0.00_-;\-[$R$-416]\ * #,##0.00_-;_-[$R$-416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'Brazil Exe Sum'!$D$116:$G$116</f>
              <numCache>
                <formatCode>_-[$R$-416]\ * #,##0.00_-;\-[$R$-416]\ * #,##0.00_-;_-[$R$-416]\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R$-416]\ * #,##0.00_-;\-[$R$-416]\ * #,##0.00_-;_-[$R$-416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'Brazil Exe Sum'!$D$112:$G$112</f>
              <numCache>
                <formatCode>_-[$R$-416]\ * #,##0.00_-;\-[$R$-416]\ * #,##0.00_-;_-[$R$-416]\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R$-416]\ * #,##0.00_-;\-[$R$-416]\ * #,##0.00_-;_-[$R$-416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</chartSpace>
</file>

<file path=xl/charts/chart3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'Brazil Exe Sum'!$D$60:$G$60</f>
              <numCache>
                <formatCode>_-[$R$-416]\ * #,##0.00_-;\-[$R$-416]\ * #,##0.00_-;_-[$R$-416]\ * "-"??_-;_-@_-</formatCode>
                <ptCount val="4"/>
                <pt idx="0">
                  <v>186832062.28</v>
                </pt>
                <pt idx="1">
                  <v>226429936.39</v>
                </pt>
                <pt idx="2">
                  <v>228134082.65</v>
                </pt>
                <pt idx="3">
                  <v>278239384.89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R$-416]\ * #,##0.00_-;\-[$R$-416]\ * #,##0.00_-;_-[$R$-416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'Brazil Exe Sum'!$D$61:$G$61</f>
              <numCache>
                <formatCode>_-[$R$-416]\ * #,##0.00_-;\-[$R$-416]\ * #,##0.00_-;_-[$R$-416]\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R$-416]\ * #,##0.00_-;\-[$R$-416]\ * #,##0.00_-;_-[$R$-416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'Brazil Exe Sum'!$D$63:$G$63</f>
              <numCache>
                <formatCode>_-[$R$-416]\ * #,##0.00_-;\-[$R$-416]\ * #,##0.00_-;_-[$R$-416]\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R$-416]\ * #,##0.00_-;\-[$R$-416]\ * #,##0.00_-;_-[$R$-416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'Brazil Exe Sum'!$D$64:$G$64</f>
              <numCache>
                <formatCode>_-[$R$-416]\ * #,##0.00_-;\-[$R$-416]\ * #,##0.00_-;_-[$R$-416]\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R$-416]\ * #,##0.00_-;\-[$R$-416]\ * #,##0.00_-;_-[$R$-416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'Brazil Exe Sum'!$D$65:$G$65</f>
              <numCache>
                <formatCode>_-[$R$-416]\ * #,##0.00_-;\-[$R$-416]\ * #,##0.00_-;_-[$R$-416]\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R$-416]\ * #,##0.00_-;\-[$R$-416]\ * #,##0.00_-;_-[$R$-416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'Brazil Exe Sum'!$D$64:$G$64</f>
              <numCache>
                <formatCode>_-[$R$-416]\ * #,##0.00_-;\-[$R$-416]\ * #,##0.00_-;_-[$R$-416]\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R$-416]\ * #,##0.00_-;\-[$R$-416]\ * #,##0.00_-;_-[$R$-416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'Brazil Exe Sum'!$D$65:$G$65</f>
              <numCache>
                <formatCode>_-[$R$-416]\ * #,##0.00_-;\-[$R$-416]\ * #,##0.00_-;_-[$R$-416]\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R$-416]\ * #,##0.00_-;\-[$R$-416]\ * #,##0.00_-;_-[$R$-416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'Brazil Exe Sum'!$D$112:$G$112</f>
              <numCache>
                <formatCode>_-[$R$-416]\ * #,##0.00_-;\-[$R$-416]\ * #,##0.00_-;_-[$R$-416]\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R$-416]\ * #,##0.00_-;\-[$R$-416]\ * #,##0.00_-;_-[$R$-416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'Brazil Exe Sum'!$D$115:$G$115</f>
              <numCache>
                <formatCode>_-[$R$-416]\ * #,##0.00_-;\-[$R$-416]\ * #,##0.00_-;_-[$R$-416]\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R$-416]\ * #,##0.00_-;\-[$R$-416]\ * #,##0.00_-;_-[$R$-416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'Brazil Exe Sum'!$D$114:$G$114</f>
              <numCache>
                <formatCode>_-[$R$-416]\ * #,##0.00_-;\-[$R$-416]\ * #,##0.00_-;_-[$R$-416]\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R$-416]\ * #,##0.00_-;\-[$R$-416]\ * #,##0.00_-;_-[$R$-416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'Brazil Exe Sum'!$D$116:$G$116</f>
              <numCache>
                <formatCode>_-[$R$-416]\ * #,##0.00_-;\-[$R$-416]\ * #,##0.00_-;_-[$R$-416]\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R$-416]\ * #,##0.00_-;\-[$R$-416]\ * #,##0.00_-;_-[$R$-416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Relationship Type="http://schemas.openxmlformats.org/officeDocument/2006/relationships/chart" Target="/xl/charts/chart20.xml" Id="rId20" /><Relationship Type="http://schemas.openxmlformats.org/officeDocument/2006/relationships/chart" Target="/xl/charts/chart21.xml" Id="rId21" /><Relationship Type="http://schemas.openxmlformats.org/officeDocument/2006/relationships/chart" Target="/xl/charts/chart22.xml" Id="rId22" /><Relationship Type="http://schemas.openxmlformats.org/officeDocument/2006/relationships/chart" Target="/xl/charts/chart23.xml" Id="rId23" /><Relationship Type="http://schemas.openxmlformats.org/officeDocument/2006/relationships/chart" Target="/xl/charts/chart24.xml" Id="rId24" /><Relationship Type="http://schemas.openxmlformats.org/officeDocument/2006/relationships/chart" Target="/xl/charts/chart25.xml" Id="rId25" /><Relationship Type="http://schemas.openxmlformats.org/officeDocument/2006/relationships/chart" Target="/xl/charts/chart26.xml" Id="rId26" /><Relationship Type="http://schemas.openxmlformats.org/officeDocument/2006/relationships/chart" Target="/xl/charts/chart27.xml" Id="rId27" /><Relationship Type="http://schemas.openxmlformats.org/officeDocument/2006/relationships/chart" Target="/xl/charts/chart28.xml" Id="rId28" /><Relationship Type="http://schemas.openxmlformats.org/officeDocument/2006/relationships/chart" Target="/xl/charts/chart29.xml" Id="rId29" /><Relationship Type="http://schemas.openxmlformats.org/officeDocument/2006/relationships/chart" Target="/xl/charts/chart30.xml" Id="rId30" /><Relationship Type="http://schemas.openxmlformats.org/officeDocument/2006/relationships/chart" Target="/xl/charts/chart31.xml" Id="rId31" /><Relationship Type="http://schemas.openxmlformats.org/officeDocument/2006/relationships/chart" Target="/xl/charts/chart32.xml" Id="rId32" /><Relationship Type="http://schemas.openxmlformats.org/officeDocument/2006/relationships/chart" Target="/xl/charts/chart33.xml" Id="rId33" /><Relationship Type="http://schemas.openxmlformats.org/officeDocument/2006/relationships/chart" Target="/xl/charts/chart34.xml" Id="rId34" /><Relationship Type="http://schemas.openxmlformats.org/officeDocument/2006/relationships/chart" Target="/xl/charts/chart35.xml" Id="rId35" /><Relationship Type="http://schemas.openxmlformats.org/officeDocument/2006/relationships/chart" Target="/xl/charts/chart36.xml" Id="rId36" /><Relationship Type="http://schemas.openxmlformats.org/officeDocument/2006/relationships/chart" Target="/xl/charts/chart37.xml" Id="rId37" /><Relationship Type="http://schemas.openxmlformats.org/officeDocument/2006/relationships/image" Target="/xl/media/image1.png" Id="rId38" /><Relationship Type="http://schemas.openxmlformats.org/officeDocument/2006/relationships/image" Target="/xl/media/image2.png" Id="rId3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86</row>
      <rowOff>0</rowOff>
    </from>
    <to>
      <col>0</col>
      <colOff>1483</colOff>
      <row>86</row>
      <rowOff>179705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87</row>
      <rowOff>9525</rowOff>
    </from>
    <to>
      <col>0</col>
      <colOff>1483</colOff>
      <row>88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89</row>
      <rowOff>0</rowOff>
    </from>
    <to>
      <col>0</col>
      <colOff>1483</colOff>
      <row>89</row>
      <rowOff>179705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90</row>
      <rowOff>0</rowOff>
    </from>
    <to>
      <col>0</col>
      <colOff>1483</colOff>
      <row>90</row>
      <rowOff>179705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91</row>
      <rowOff>0</rowOff>
    </from>
    <to>
      <col>0</col>
      <colOff>1483</colOff>
      <row>91</row>
      <rowOff>179705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139</row>
      <rowOff>0</rowOff>
    </from>
    <to>
      <col>0</col>
      <colOff>1483</colOff>
      <row>139</row>
      <rowOff>179705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142</row>
      <rowOff>0</rowOff>
    </from>
    <to>
      <col>0</col>
      <colOff>1483</colOff>
      <row>142</row>
      <rowOff>179705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141</row>
      <rowOff>0</rowOff>
    </from>
    <to>
      <col>0</col>
      <colOff>1483</colOff>
      <row>141</row>
      <rowOff>179705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0</col>
      <colOff>0</colOff>
      <row>143</row>
      <rowOff>0</rowOff>
    </from>
    <to>
      <col>0</col>
      <colOff>1483</colOff>
      <row>143</row>
      <rowOff>179705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0</colOff>
      <row>179</row>
      <rowOff>0</rowOff>
    </from>
    <to>
      <col>0</col>
      <colOff>1483</colOff>
      <row>179</row>
      <rowOff>179705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0</colOff>
      <row>181</row>
      <rowOff>0</rowOff>
    </from>
    <to>
      <col>0</col>
      <colOff>1483</colOff>
      <row>181</row>
      <rowOff>179705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>
    <from>
      <col>0</col>
      <colOff>0</colOff>
      <row>182</row>
      <rowOff>0</rowOff>
    </from>
    <to>
      <col>0</col>
      <colOff>1483</colOff>
      <row>182</row>
      <rowOff>179705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>
    <from>
      <col>0</col>
      <colOff>0</colOff>
      <row>183</row>
      <rowOff>0</rowOff>
    </from>
    <to>
      <col>0</col>
      <colOff>1483</colOff>
      <row>183</row>
      <rowOff>179705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>
    <from>
      <col>4</col>
      <colOff>1469059</colOff>
      <row>48</row>
      <rowOff>1</rowOff>
    </from>
    <to>
      <col>5</col>
      <colOff>1333501</colOff>
      <row>53</row>
      <rowOff>169395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>
    <from>
      <col>4</col>
      <colOff>17416</colOff>
      <row>99</row>
      <rowOff>17689</rowOff>
    </from>
    <to>
      <col>4</col>
      <colOff>1510392</colOff>
      <row>106</row>
      <rowOff>105048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>
    <from>
      <col>4</col>
      <colOff>1520735</colOff>
      <row>99</row>
      <rowOff>57423</rowOff>
    </from>
    <to>
      <col>6</col>
      <colOff>34291</colOff>
      <row>106</row>
      <rowOff>57152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>
    <from>
      <col>4</col>
      <colOff>1402215</colOff>
      <row>153</row>
      <rowOff>133896</rowOff>
    </from>
    <to>
      <col>5</col>
      <colOff>1415823</colOff>
      <row>159</row>
      <rowOff>17418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>
    <from>
      <col>4</col>
      <colOff>190500</colOff>
      <row>48</row>
      <rowOff>27213</rowOff>
    </from>
    <to>
      <col>4</col>
      <colOff>1501321</colOff>
      <row>53</row>
      <rowOff>136402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  <twoCellAnchor>
    <from>
      <col>7</col>
      <colOff>411811</colOff>
      <row>56</row>
      <rowOff>63379</rowOff>
    </from>
    <to>
      <col>11</col>
      <colOff>926283</colOff>
      <row>67</row>
      <rowOff>168941</rowOff>
    </to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twoCellAnchor>
  <twoCellAnchor>
    <from>
      <col>7</col>
      <colOff>171450</colOff>
      <row>107</row>
      <rowOff>108313</rowOff>
    </from>
    <to>
      <col>11</col>
      <colOff>401683</colOff>
      <row>120</row>
      <rowOff>42332</rowOff>
    </to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twoCellAnchor>
  <twoCellAnchor>
    <from>
      <col>3</col>
      <colOff>0</colOff>
      <row>139</row>
      <rowOff>0</rowOff>
    </from>
    <to>
      <col>3</col>
      <colOff>1483</colOff>
      <row>139</row>
      <rowOff>179705</rowOff>
    </to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twoCellAnchor>
  <twoCellAnchor>
    <from>
      <col>4</col>
      <colOff>55110</colOff>
      <row>153</row>
      <rowOff>58239</rowOff>
    </from>
    <to>
      <col>4</col>
      <colOff>1398407</colOff>
      <row>159</row>
      <rowOff>64226</rowOff>
    </to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twoCellAnchor>
  <twoCellAnchor>
    <from>
      <col>0</col>
      <colOff>0</colOff>
      <row>140</row>
      <rowOff>0</rowOff>
    </from>
    <to>
      <col>0</col>
      <colOff>1483</colOff>
      <row>140</row>
      <rowOff>179705</rowOff>
    </to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twoCellAnchor>
  <twoCellAnchor>
    <from>
      <col>0</col>
      <colOff>0</colOff>
      <row>141</row>
      <rowOff>9525</rowOff>
    </from>
    <to>
      <col>0</col>
      <colOff>1483</colOff>
      <row>142</row>
      <rowOff>0</rowOff>
    </to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twoCellAnchor>
  <twoCellAnchor>
    <from>
      <col>0</col>
      <colOff>0</colOff>
      <row>143</row>
      <rowOff>0</rowOff>
    </from>
    <to>
      <col>0</col>
      <colOff>1483</colOff>
      <row>143</row>
      <rowOff>179705</rowOff>
    </to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twoCellAnchor>
  <twoCellAnchor>
    <from>
      <col>0</col>
      <colOff>0</colOff>
      <row>144</row>
      <rowOff>0</rowOff>
    </from>
    <to>
      <col>0</col>
      <colOff>1483</colOff>
      <row>144</row>
      <rowOff>179705</rowOff>
    </to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twoCellAnchor>
  <twoCellAnchor>
    <from>
      <col>0</col>
      <colOff>0</colOff>
      <row>145</row>
      <rowOff>0</rowOff>
    </from>
    <to>
      <col>0</col>
      <colOff>1483</colOff>
      <row>145</row>
      <rowOff>179705</rowOff>
    </to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twoCellAnchor>
  <twoCellAnchor>
    <from>
      <col>0</col>
      <colOff>0</colOff>
      <row>178</row>
      <rowOff>0</rowOff>
    </from>
    <to>
      <col>0</col>
      <colOff>1483</colOff>
      <row>178</row>
      <rowOff>179705</rowOff>
    </to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twoCellAnchor>
  <twoCellAnchor>
    <from>
      <col>0</col>
      <colOff>0</colOff>
      <row>181</row>
      <rowOff>0</rowOff>
    </from>
    <to>
      <col>0</col>
      <colOff>1483</colOff>
      <row>181</row>
      <rowOff>179705</rowOff>
    </to>
    <graphicFrame>
      <nvGraphicFramePr>
        <cNvPr id="29" name="Chart 29"/>
        <cNvGraphicFramePr/>
      </nvGraphicFramePr>
      <xfrm/>
      <a:graphic>
        <a:graphicData uri="http://schemas.openxmlformats.org/drawingml/2006/chart">
          <c:chart r:id="rId29"/>
        </a:graphicData>
      </a:graphic>
    </graphicFrame>
    <clientData/>
  </twoCellAnchor>
  <twoCellAnchor>
    <from>
      <col>0</col>
      <colOff>0</colOff>
      <row>180</row>
      <rowOff>0</rowOff>
    </from>
    <to>
      <col>0</col>
      <colOff>1483</colOff>
      <row>180</row>
      <rowOff>179705</rowOff>
    </to>
    <graphicFrame>
      <nvGraphicFramePr>
        <cNvPr id="30" name="Chart 30"/>
        <cNvGraphicFramePr/>
      </nvGraphicFramePr>
      <xfrm/>
      <a:graphic>
        <a:graphicData uri="http://schemas.openxmlformats.org/drawingml/2006/chart">
          <c:chart r:id="rId30"/>
        </a:graphicData>
      </a:graphic>
    </graphicFrame>
    <clientData/>
  </twoCellAnchor>
  <twoCellAnchor>
    <from>
      <col>0</col>
      <colOff>0</colOff>
      <row>182</row>
      <rowOff>0</rowOff>
    </from>
    <to>
      <col>0</col>
      <colOff>1483</colOff>
      <row>182</row>
      <rowOff>179705</rowOff>
    </to>
    <graphicFrame>
      <nvGraphicFramePr>
        <cNvPr id="31" name="Chart 31"/>
        <cNvGraphicFramePr/>
      </nvGraphicFramePr>
      <xfrm/>
      <a:graphic>
        <a:graphicData uri="http://schemas.openxmlformats.org/drawingml/2006/chart">
          <c:chart r:id="rId31"/>
        </a:graphicData>
      </a:graphic>
    </graphicFrame>
    <clientData/>
  </twoCellAnchor>
  <twoCellAnchor>
    <from>
      <col>3</col>
      <colOff>0</colOff>
      <row>178</row>
      <rowOff>0</rowOff>
    </from>
    <to>
      <col>3</col>
      <colOff>1483</colOff>
      <row>178</row>
      <rowOff>179705</rowOff>
    </to>
    <graphicFrame>
      <nvGraphicFramePr>
        <cNvPr id="32" name="Chart 32"/>
        <cNvGraphicFramePr/>
      </nvGraphicFramePr>
      <xfrm/>
      <a:graphic>
        <a:graphicData uri="http://schemas.openxmlformats.org/drawingml/2006/chart">
          <c:chart r:id="rId32"/>
        </a:graphicData>
      </a:graphic>
    </graphicFrame>
    <clientData/>
  </twoCellAnchor>
  <twoCellAnchor>
    <from>
      <col>0</col>
      <colOff>0</colOff>
      <row>179</row>
      <rowOff>0</rowOff>
    </from>
    <to>
      <col>0</col>
      <colOff>1483</colOff>
      <row>179</row>
      <rowOff>179705</rowOff>
    </to>
    <graphicFrame>
      <nvGraphicFramePr>
        <cNvPr id="33" name="Chart 33"/>
        <cNvGraphicFramePr/>
      </nvGraphicFramePr>
      <xfrm/>
      <a:graphic>
        <a:graphicData uri="http://schemas.openxmlformats.org/drawingml/2006/chart">
          <c:chart r:id="rId33"/>
        </a:graphicData>
      </a:graphic>
    </graphicFrame>
    <clientData/>
  </twoCellAnchor>
  <twoCellAnchor>
    <from>
      <col>0</col>
      <colOff>0</colOff>
      <row>180</row>
      <rowOff>9525</rowOff>
    </from>
    <to>
      <col>0</col>
      <colOff>1483</colOff>
      <row>181</row>
      <rowOff>0</rowOff>
    </to>
    <graphicFrame>
      <nvGraphicFramePr>
        <cNvPr id="34" name="Chart 34"/>
        <cNvGraphicFramePr/>
      </nvGraphicFramePr>
      <xfrm/>
      <a:graphic>
        <a:graphicData uri="http://schemas.openxmlformats.org/drawingml/2006/chart">
          <c:chart r:id="rId34"/>
        </a:graphicData>
      </a:graphic>
    </graphicFrame>
    <clientData/>
  </twoCellAnchor>
  <twoCellAnchor>
    <from>
      <col>0</col>
      <colOff>0</colOff>
      <row>182</row>
      <rowOff>0</rowOff>
    </from>
    <to>
      <col>0</col>
      <colOff>1483</colOff>
      <row>182</row>
      <rowOff>179705</rowOff>
    </to>
    <graphicFrame>
      <nvGraphicFramePr>
        <cNvPr id="35" name="Chart 35"/>
        <cNvGraphicFramePr/>
      </nvGraphicFramePr>
      <xfrm/>
      <a:graphic>
        <a:graphicData uri="http://schemas.openxmlformats.org/drawingml/2006/chart">
          <c:chart r:id="rId35"/>
        </a:graphicData>
      </a:graphic>
    </graphicFrame>
    <clientData/>
  </twoCellAnchor>
  <twoCellAnchor>
    <from>
      <col>0</col>
      <colOff>0</colOff>
      <row>183</row>
      <rowOff>0</rowOff>
    </from>
    <to>
      <col>0</col>
      <colOff>1483</colOff>
      <row>183</row>
      <rowOff>179705</rowOff>
    </to>
    <graphicFrame>
      <nvGraphicFramePr>
        <cNvPr id="36" name="Chart 36"/>
        <cNvGraphicFramePr/>
      </nvGraphicFramePr>
      <xfrm/>
      <a:graphic>
        <a:graphicData uri="http://schemas.openxmlformats.org/drawingml/2006/chart">
          <c:chart r:id="rId36"/>
        </a:graphicData>
      </a:graphic>
    </graphicFrame>
    <clientData/>
  </twoCellAnchor>
  <twoCellAnchor>
    <from>
      <col>0</col>
      <colOff>0</colOff>
      <row>184</row>
      <rowOff>0</rowOff>
    </from>
    <to>
      <col>0</col>
      <colOff>1483</colOff>
      <row>184</row>
      <rowOff>179705</rowOff>
    </to>
    <graphicFrame>
      <nvGraphicFramePr>
        <cNvPr id="37" name="Chart 37"/>
        <cNvGraphicFramePr/>
      </nvGraphicFramePr>
      <xfrm/>
      <a:graphic>
        <a:graphicData uri="http://schemas.openxmlformats.org/drawingml/2006/chart">
          <c:chart r:id="rId37"/>
        </a:graphicData>
      </a:graphic>
    </graphicFrame>
    <clientData/>
  </twoCellAnchor>
  <twoCellAnchor editAs="oneCell">
    <from>
      <col>1</col>
      <colOff>0</colOff>
      <row>7</row>
      <rowOff>0</rowOff>
    </from>
    <to>
      <col>10</col>
      <colOff>247723</colOff>
      <row>13</row>
      <rowOff>57575</rowOff>
    </to>
    <pic>
      <nvPicPr>
        <cNvPr id="49" name="Picture 48"/>
        <cNvPicPr>
          <a:picLocks noChangeAspect="1"/>
        </cNvPicPr>
      </nvPicPr>
      <blipFill>
        <a:blip r:embed="rId38"/>
        <a:stretch>
          <a:fillRect/>
        </a:stretch>
      </blipFill>
      <spPr>
        <a:xfrm>
          <a:off x="1251857" y="1632857"/>
          <a:ext cx="13540390" cy="1146147"/>
        </a:xfrm>
        <a:prstGeom prst="rect">
          <avLst/>
        </a:prstGeom>
        <a:ln>
          <a:prstDash val="solid"/>
        </a:ln>
      </spPr>
    </pic>
    <clientData/>
  </twoCellAnchor>
  <oneCellAnchor>
    <from>
      <col>1</col>
      <colOff>0</colOff>
      <row>7</row>
      <rowOff>0</rowOff>
    </from>
    <ext cx="12582525" cy="1219200"/>
    <pic>
      <nvPicPr>
        <cNvPr id="39" name="Image 39" descr="Picture"/>
        <cNvPicPr/>
      </nvPicPr>
      <blipFill>
        <a:blip cstate="print" r:embed="rId39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85"/>
  <sheetViews>
    <sheetView showGridLines="0" topLeftCell="A106" zoomScale="89" zoomScaleNormal="89" workbookViewId="0">
      <selection activeCell="G154" sqref="G154"/>
    </sheetView>
  </sheetViews>
  <sheetFormatPr baseColWidth="8" defaultColWidth="11.140625" defaultRowHeight="15"/>
  <cols>
    <col width="17.42578125" customWidth="1" min="1" max="1"/>
    <col width="18.42578125" customWidth="1" min="2" max="2"/>
    <col width="18.5703125" customWidth="1" min="3" max="3"/>
    <col width="21.28515625" customWidth="1" min="4" max="4"/>
    <col width="23.5703125" customWidth="1" min="5" max="5"/>
    <col width="19.85546875" customWidth="1" min="6" max="6"/>
    <col width="18" customWidth="1" min="7" max="7"/>
    <col width="20.42578125" customWidth="1" min="8" max="8"/>
    <col width="23.28515625" customWidth="1" min="9" max="9"/>
    <col width="21.5703125" customWidth="1" min="10" max="10"/>
    <col width="18.5703125" customWidth="1" min="11" max="11"/>
    <col width="21" customWidth="1" min="12" max="12"/>
  </cols>
  <sheetData>
    <row r="1" ht="21.75" customHeight="1">
      <c r="A1" s="1" t="inlineStr">
        <is>
          <t>UNITEDHEALTHCARE GLOBAL</t>
        </is>
      </c>
      <c r="B1" s="123" t="n"/>
    </row>
    <row r="2" ht="21" customHeight="1">
      <c r="A2" s="43" t="inlineStr">
        <is>
          <t>Global Supply Chain Analytics - May 2023</t>
        </is>
      </c>
      <c r="B2" s="124" t="n"/>
      <c r="C2" s="57" t="n"/>
      <c r="D2" s="57" t="n"/>
      <c r="E2" s="57" t="n"/>
      <c r="F2" s="57" t="n"/>
      <c r="G2" s="57" t="n"/>
      <c r="H2" s="57" t="n"/>
      <c r="I2" s="57" t="n"/>
      <c r="J2" s="57" t="n"/>
      <c r="K2" s="98" t="n"/>
      <c r="L2" s="71" t="n"/>
    </row>
    <row r="3" ht="16.7" customHeight="1">
      <c r="A3" s="18" t="n"/>
      <c r="B3" s="125" t="n"/>
      <c r="C3" s="24" t="n"/>
      <c r="D3" s="24" t="n"/>
      <c r="E3" s="24" t="n"/>
      <c r="F3" s="24" t="n"/>
      <c r="G3" s="24" t="n"/>
      <c r="H3" s="24" t="n"/>
      <c r="I3" s="24" t="n"/>
      <c r="J3" s="24" t="n"/>
      <c r="K3" s="18" t="n"/>
      <c r="L3" s="23" t="n"/>
    </row>
    <row r="4" ht="25.15" customHeight="1">
      <c r="A4" s="22" t="inlineStr">
        <is>
          <t>Executive Summary</t>
        </is>
      </c>
      <c r="B4" s="126" t="n"/>
      <c r="C4" s="86" t="n"/>
      <c r="D4" s="86" t="n"/>
      <c r="E4" s="86" t="n"/>
      <c r="F4" s="86" t="n"/>
      <c r="G4" s="86" t="n"/>
      <c r="H4" s="86" t="n"/>
      <c r="I4" s="86" t="n"/>
      <c r="J4" s="86" t="n"/>
      <c r="K4" s="86" t="n"/>
      <c r="L4" s="86" t="n"/>
    </row>
    <row r="5" ht="15" customHeight="1"/>
    <row r="6">
      <c r="B6" s="128" t="inlineStr">
        <is>
          <t>BRL Spend MTD</t>
        </is>
      </c>
      <c r="C6" s="55" t="n"/>
      <c r="D6" s="53" t="inlineStr">
        <is>
          <t>BRL Spend YTD</t>
        </is>
      </c>
      <c r="F6" s="53" t="inlineStr">
        <is>
          <t>Unique Suppliers</t>
        </is>
      </c>
      <c r="H6" s="58" t="inlineStr">
        <is>
          <t>Unique Manufacturers</t>
        </is>
      </c>
      <c r="I6" s="55" t="n"/>
      <c r="J6" s="58" t="inlineStr">
        <is>
          <t>Unique SKU's</t>
        </is>
      </c>
      <c r="K6" s="59" t="n"/>
    </row>
    <row r="7">
      <c r="B7" s="10" t="inlineStr">
        <is>
          <t>R$1.25B</t>
        </is>
      </c>
      <c r="D7" s="10" t="inlineStr">
        <is>
          <t>R$5.27B</t>
        </is>
      </c>
      <c r="E7" s="91" t="n"/>
      <c r="F7" s="10" t="n">
        <v>3021</v>
      </c>
      <c r="H7" s="10" t="n">
        <v>3795</v>
      </c>
      <c r="J7" s="10" t="n">
        <v>45408</v>
      </c>
    </row>
    <row r="16">
      <c r="F16" s="197" t="n"/>
    </row>
    <row r="17" ht="25.15" customHeight="1">
      <c r="A17" s="94" t="inlineStr">
        <is>
          <t>Total Purchase Order Spend</t>
        </is>
      </c>
      <c r="B17" s="130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</row>
    <row r="18">
      <c r="D18" s="56" t="n"/>
      <c r="E18" s="56" t="n"/>
      <c r="F18" s="56" t="n"/>
      <c r="G18" s="56" t="n"/>
    </row>
    <row r="19" ht="15" customHeight="1">
      <c r="A19" s="102" t="inlineStr">
        <is>
          <t>Market</t>
        </is>
      </c>
      <c r="B19" s="184" t="inlineStr">
        <is>
          <t>Total P.O. Spend - MTD</t>
        </is>
      </c>
      <c r="C19" s="205" t="n"/>
      <c r="D19" s="184" t="inlineStr">
        <is>
          <t>Total P.O. Spend - YTD</t>
        </is>
      </c>
      <c r="E19" s="205" t="n"/>
      <c r="F19" s="197" t="n"/>
      <c r="G19" s="197" t="n"/>
      <c r="H19" s="195" t="inlineStr">
        <is>
          <t>Total P.O. Spend - YoY Trend</t>
        </is>
      </c>
      <c r="I19" s="205" t="n"/>
      <c r="J19" s="205" t="n"/>
      <c r="K19" s="205" t="n"/>
      <c r="L19" s="205" t="n"/>
    </row>
    <row r="20">
      <c r="A20" s="197" t="n"/>
      <c r="B20" s="131" t="inlineStr">
        <is>
          <t>May-2023 ( BRL )</t>
        </is>
      </c>
      <c r="C20" s="13" t="inlineStr">
        <is>
          <t>%</t>
        </is>
      </c>
      <c r="D20" s="13" t="inlineStr">
        <is>
          <t>May-2023 ( BRL )</t>
        </is>
      </c>
      <c r="E20" s="13" t="inlineStr">
        <is>
          <t>%</t>
        </is>
      </c>
      <c r="F20" s="17" t="n"/>
      <c r="G20" s="92" t="n"/>
      <c r="H20" s="60" t="inlineStr">
        <is>
          <t>2020 ( BRL )</t>
        </is>
      </c>
      <c r="I20" s="13" t="inlineStr">
        <is>
          <t>% Variance</t>
        </is>
      </c>
      <c r="J20" s="13" t="inlineStr">
        <is>
          <t>2021 ( BRL )</t>
        </is>
      </c>
      <c r="K20" s="13" t="inlineStr">
        <is>
          <t>% Variance</t>
        </is>
      </c>
      <c r="L20" s="60" t="inlineStr">
        <is>
          <t>2022 ( BRL )</t>
        </is>
      </c>
    </row>
    <row r="21">
      <c r="A21" s="100" t="inlineStr">
        <is>
          <t>Brazil</t>
        </is>
      </c>
      <c r="B21" s="132" t="n">
        <v>1254531586.28</v>
      </c>
      <c r="C21" s="96" t="n">
        <v>1</v>
      </c>
      <c r="D21" s="109" t="n">
        <v>5267828992.32</v>
      </c>
      <c r="E21" s="96" t="n">
        <v>1</v>
      </c>
      <c r="F21" s="90" t="n"/>
      <c r="G21" s="90" t="n"/>
      <c r="H21" s="109" t="n">
        <v>0</v>
      </c>
      <c r="I21" s="96">
        <f>IFERROR((J21-H21)/H21,"-")</f>
        <v/>
      </c>
      <c r="J21" s="109" t="n">
        <v>12679338630.38</v>
      </c>
      <c r="K21" s="96">
        <f>IFERROR((L21-J21)/J21,"-")</f>
        <v/>
      </c>
      <c r="L21" s="109" t="n">
        <v>12548862511.0401</v>
      </c>
    </row>
    <row r="22">
      <c r="D22" s="56" t="n"/>
      <c r="E22" s="56" t="n"/>
      <c r="F22" s="56" t="n"/>
      <c r="G22" s="56" t="n"/>
    </row>
    <row r="23" ht="21" customHeight="1">
      <c r="A23" s="94" t="inlineStr">
        <is>
          <t>Total Category Spend by Market</t>
        </is>
      </c>
      <c r="B23" s="130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</row>
    <row r="24">
      <c r="D24" s="56" t="n"/>
      <c r="E24" s="56" t="n"/>
      <c r="F24" s="56" t="n"/>
      <c r="G24" s="56" t="n"/>
    </row>
    <row r="25">
      <c r="B25" s="206" t="inlineStr">
        <is>
          <t>Non-Pharma</t>
        </is>
      </c>
      <c r="C25" s="207" t="n"/>
      <c r="D25" s="206" t="inlineStr">
        <is>
          <t>Pharma</t>
        </is>
      </c>
      <c r="E25" s="207" t="n"/>
      <c r="F25" s="208" t="inlineStr">
        <is>
          <t>Indirect Spend</t>
        </is>
      </c>
      <c r="G25" s="209" t="n"/>
      <c r="H25" s="200" t="inlineStr">
        <is>
          <t>Total PO Spend</t>
        </is>
      </c>
      <c r="I25" s="210" t="n"/>
      <c r="J25" s="87" t="n"/>
    </row>
    <row r="26">
      <c r="A26" s="56" t="n"/>
      <c r="B26" s="131" t="inlineStr">
        <is>
          <t>YTD 2023 ( BRL )</t>
        </is>
      </c>
      <c r="C26" s="13" t="inlineStr">
        <is>
          <t>%</t>
        </is>
      </c>
      <c r="D26" s="13" t="inlineStr">
        <is>
          <t>YTD 2023 ( BRL )</t>
        </is>
      </c>
      <c r="E26" s="13" t="inlineStr">
        <is>
          <t>%</t>
        </is>
      </c>
      <c r="F26" s="13" t="inlineStr">
        <is>
          <t>YTD 2023 ( BRL )</t>
        </is>
      </c>
      <c r="G26" s="60" t="inlineStr">
        <is>
          <t>%</t>
        </is>
      </c>
      <c r="H26" s="79" t="inlineStr">
        <is>
          <t>YTD 2023 ( BRL )</t>
        </is>
      </c>
      <c r="I26" s="13" t="inlineStr">
        <is>
          <t>%</t>
        </is>
      </c>
      <c r="J26" s="74" t="n"/>
      <c r="K26" s="56" t="n"/>
    </row>
    <row r="27">
      <c r="A27" s="100" t="inlineStr">
        <is>
          <t>Brazil</t>
        </is>
      </c>
      <c r="B27" s="133" t="n">
        <v>2333304546.06</v>
      </c>
      <c r="C27" s="96" t="n">
        <v>1</v>
      </c>
      <c r="D27" s="113" t="n">
        <v>1050732709.44</v>
      </c>
      <c r="E27" s="96" t="n">
        <v>1</v>
      </c>
      <c r="F27" s="113" t="n">
        <v>1883791736.82</v>
      </c>
      <c r="G27" s="96" t="n">
        <v>1</v>
      </c>
      <c r="H27" s="109" t="n">
        <v>5267828992.32</v>
      </c>
      <c r="I27" s="96" t="n">
        <v>1</v>
      </c>
      <c r="J27" s="88" t="n"/>
    </row>
    <row r="28">
      <c r="A28" s="85" t="n"/>
      <c r="B28" s="134" t="n"/>
      <c r="C28" s="11" t="n"/>
      <c r="D28" s="8" t="n"/>
      <c r="E28" s="11" t="n"/>
      <c r="F28" s="8" t="n"/>
      <c r="G28" s="11" t="n"/>
      <c r="H28" s="8" t="n"/>
      <c r="I28" s="90" t="n"/>
      <c r="J28" s="88" t="n"/>
      <c r="K28" s="56" t="n"/>
      <c r="L28" s="56" t="n"/>
    </row>
    <row r="29">
      <c r="B29" s="196" t="inlineStr">
        <is>
          <t>Non-Pharma Spend YoY Trend</t>
        </is>
      </c>
      <c r="C29" s="210" t="n"/>
      <c r="D29" s="210" t="n"/>
      <c r="E29" s="210" t="n"/>
      <c r="F29" s="210" t="n"/>
      <c r="G29" s="65" t="n"/>
      <c r="H29" s="191" t="inlineStr">
        <is>
          <t>Pharma Spend YoY Trend</t>
        </is>
      </c>
      <c r="I29" s="210" t="n"/>
      <c r="J29" s="210" t="n"/>
      <c r="K29" s="210" t="n"/>
      <c r="L29" s="210" t="n"/>
    </row>
    <row r="30">
      <c r="A30" s="56" t="n"/>
      <c r="B30" s="131" t="inlineStr">
        <is>
          <t>2020 ( BRL )</t>
        </is>
      </c>
      <c r="C30" s="13" t="inlineStr">
        <is>
          <t>% Variance</t>
        </is>
      </c>
      <c r="D30" s="13" t="inlineStr">
        <is>
          <t>2021 ( BRL )</t>
        </is>
      </c>
      <c r="E30" s="13" t="inlineStr">
        <is>
          <t>% Variance</t>
        </is>
      </c>
      <c r="F30" s="13" t="inlineStr">
        <is>
          <t>2022 ( BRL )</t>
        </is>
      </c>
      <c r="G30" s="74" t="n"/>
      <c r="H30" s="60" t="inlineStr">
        <is>
          <t>2020 ( BRL )</t>
        </is>
      </c>
      <c r="I30" s="13" t="inlineStr">
        <is>
          <t>% Variance</t>
        </is>
      </c>
      <c r="J30" s="13" t="inlineStr">
        <is>
          <t>2021 ( BRL )</t>
        </is>
      </c>
      <c r="K30" s="13" t="inlineStr">
        <is>
          <t>% Variance</t>
        </is>
      </c>
      <c r="L30" s="60" t="inlineStr">
        <is>
          <t>2022 ( BRL )</t>
        </is>
      </c>
    </row>
    <row r="31">
      <c r="A31" s="100" t="inlineStr">
        <is>
          <t>Brazil</t>
        </is>
      </c>
      <c r="B31" s="135" t="n">
        <v>0</v>
      </c>
      <c r="C31" s="96">
        <f>IFERROR((D31-B31)/B31,"-")</f>
        <v/>
      </c>
      <c r="D31" s="113" t="n">
        <v>4989798662.6</v>
      </c>
      <c r="E31" s="96">
        <f>IFERROR((F31-D31)/D31,"-")</f>
        <v/>
      </c>
      <c r="F31" s="113" t="n">
        <v>4936637899.35998</v>
      </c>
      <c r="G31" s="28" t="n"/>
      <c r="H31" s="113" t="n">
        <v>0</v>
      </c>
      <c r="I31" s="96">
        <f>IFERROR((J31-H31)/H31,"-")</f>
        <v/>
      </c>
      <c r="J31" s="113" t="n">
        <v>2785533973.36</v>
      </c>
      <c r="K31" s="96">
        <f>IFERROR((L31-J31)/J31,"-")</f>
        <v/>
      </c>
      <c r="L31" s="113" t="n">
        <v>2672219088.18</v>
      </c>
    </row>
    <row r="32">
      <c r="A32" s="85" t="n"/>
      <c r="B32" s="134" t="n"/>
      <c r="C32" s="11" t="n"/>
      <c r="D32" s="11" t="n"/>
      <c r="E32" s="11" t="n"/>
      <c r="F32" s="11" t="n"/>
      <c r="G32" s="11" t="n"/>
      <c r="H32" s="8" t="n"/>
      <c r="I32" s="11" t="n"/>
      <c r="J32" s="8" t="n"/>
      <c r="K32" s="11" t="n"/>
      <c r="L32" s="8" t="n"/>
    </row>
    <row r="33" ht="21" customHeight="1">
      <c r="A33" s="94" t="inlineStr">
        <is>
          <t>Top Manufacturers by Category Spend</t>
        </is>
      </c>
      <c r="B33" s="130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</row>
    <row r="34">
      <c r="D34" s="56" t="n"/>
      <c r="E34" s="56" t="n"/>
      <c r="F34" s="56" t="n"/>
      <c r="G34" s="56" t="n"/>
    </row>
    <row r="35">
      <c r="B35" s="211" t="inlineStr">
        <is>
          <t>Non-Pharma</t>
        </is>
      </c>
      <c r="C35" s="212" t="n"/>
      <c r="F35" s="203" t="inlineStr">
        <is>
          <t>Pharma</t>
        </is>
      </c>
      <c r="G35" s="213" t="n"/>
      <c r="H35" s="87" t="n"/>
      <c r="J35" s="203" t="inlineStr">
        <is>
          <t>Indirect - IT</t>
        </is>
      </c>
      <c r="K35" s="213" t="n"/>
    </row>
    <row r="36">
      <c r="B36" s="136" t="inlineStr">
        <is>
          <t>YTD 2023 ( BRL )</t>
        </is>
      </c>
      <c r="C36" s="54" t="inlineStr">
        <is>
          <t>%</t>
        </is>
      </c>
      <c r="F36" s="54" t="inlineStr">
        <is>
          <t>YTD 2023 ( BRL )</t>
        </is>
      </c>
      <c r="G36" s="54" t="inlineStr">
        <is>
          <t>%</t>
        </is>
      </c>
      <c r="H36" s="87" t="n"/>
      <c r="I36" s="56" t="n"/>
      <c r="J36" s="54" t="inlineStr">
        <is>
          <t>YTD 2023 ( BRL )</t>
        </is>
      </c>
      <c r="K36" s="54" t="inlineStr">
        <is>
          <t>%</t>
        </is>
      </c>
      <c r="L36" s="65" t="n"/>
    </row>
    <row r="37">
      <c r="A37" s="36" t="inlineStr">
        <is>
          <t>Amil Assistencia</t>
        </is>
      </c>
      <c r="B37" s="137" t="n">
        <v>253970129.3</v>
      </c>
      <c r="C37" s="15" t="n">
        <v>0.109</v>
      </c>
      <c r="D37" s="56" t="n"/>
      <c r="E37" s="47" t="inlineStr">
        <is>
          <t>Janssen</t>
        </is>
      </c>
      <c r="F37" s="108" t="n">
        <v>116569301.78</v>
      </c>
      <c r="G37" s="9" t="n">
        <v>0.111</v>
      </c>
      <c r="H37" s="88" t="n"/>
      <c r="I37" s="32" t="inlineStr">
        <is>
          <t>Sodexo</t>
        </is>
      </c>
      <c r="J37" s="106" t="n">
        <v>116207386.64</v>
      </c>
      <c r="K37" s="83" t="n">
        <v>0.062</v>
      </c>
      <c r="L37" s="91" t="n"/>
    </row>
    <row r="38">
      <c r="A38" s="97" t="inlineStr">
        <is>
          <t>Medtronic</t>
        </is>
      </c>
      <c r="B38" s="138" t="n">
        <v>91360273.98</v>
      </c>
      <c r="C38" s="101" t="n">
        <v>0.039</v>
      </c>
      <c r="D38" s="56" t="n"/>
      <c r="E38" s="97" t="inlineStr">
        <is>
          <t>Roche</t>
        </is>
      </c>
      <c r="F38" s="112" t="n">
        <v>95822223.88</v>
      </c>
      <c r="G38" s="101" t="n">
        <v>0.091</v>
      </c>
      <c r="H38" s="88" t="n"/>
      <c r="I38" s="33" t="inlineStr">
        <is>
          <t>Ben Beneficios e Servicos</t>
        </is>
      </c>
      <c r="J38" s="107" t="n">
        <v>110125410.36</v>
      </c>
      <c r="K38" s="88" t="n">
        <v>0.058</v>
      </c>
      <c r="L38" s="91" t="n"/>
    </row>
    <row r="39">
      <c r="A39" s="36" t="inlineStr">
        <is>
          <t>Evereast Medical Products Co Ltd</t>
        </is>
      </c>
      <c r="B39" s="137" t="n">
        <v>75877019.14</v>
      </c>
      <c r="C39" s="15" t="n">
        <v>0.033</v>
      </c>
      <c r="D39" s="56" t="n"/>
      <c r="E39" s="47" t="inlineStr">
        <is>
          <t>Merck &amp; Co (MSD)</t>
        </is>
      </c>
      <c r="F39" s="108" t="n">
        <v>76146606.18000001</v>
      </c>
      <c r="G39" s="9" t="n">
        <v>0.07199999999999999</v>
      </c>
      <c r="H39" s="88" t="n"/>
      <c r="I39" s="32" t="inlineStr">
        <is>
          <t>Apoio Ecolimp</t>
        </is>
      </c>
      <c r="J39" s="106" t="n">
        <v>82676223.68000001</v>
      </c>
      <c r="K39" s="83" t="n">
        <v>0.044</v>
      </c>
      <c r="L39" s="91" t="n"/>
    </row>
    <row r="40">
      <c r="A40" s="97" t="inlineStr">
        <is>
          <t>Surgitec Brasil</t>
        </is>
      </c>
      <c r="B40" s="138" t="n">
        <v>54090528.36</v>
      </c>
      <c r="C40" s="101" t="n">
        <v>0.023</v>
      </c>
      <c r="D40" s="56" t="n"/>
      <c r="E40" s="97" t="inlineStr">
        <is>
          <t>Novartis</t>
        </is>
      </c>
      <c r="F40" s="112" t="n">
        <v>52594480.54</v>
      </c>
      <c r="G40" s="101" t="n">
        <v>0.05</v>
      </c>
      <c r="H40" s="88" t="n"/>
      <c r="I40" s="33" t="inlineStr">
        <is>
          <t>Brasoftware Ltda</t>
        </is>
      </c>
      <c r="J40" s="107" t="n">
        <v>60834129.04</v>
      </c>
      <c r="K40" s="88" t="n">
        <v>0.032</v>
      </c>
      <c r="L40" s="91" t="n"/>
    </row>
    <row r="41">
      <c r="A41" s="36" t="inlineStr">
        <is>
          <t>Ethicon</t>
        </is>
      </c>
      <c r="B41" s="137" t="n">
        <v>52387037.28</v>
      </c>
      <c r="C41" s="15" t="n">
        <v>0.022</v>
      </c>
      <c r="D41" s="56" t="n"/>
      <c r="E41" s="47" t="inlineStr">
        <is>
          <t>Sanofi</t>
        </is>
      </c>
      <c r="F41" s="108" t="n">
        <v>44321546.3</v>
      </c>
      <c r="G41" s="9" t="n">
        <v>0.042</v>
      </c>
      <c r="H41" s="88" t="n"/>
      <c r="I41" s="32" t="inlineStr">
        <is>
          <t>G4S Ltda</t>
        </is>
      </c>
      <c r="J41" s="106" t="n">
        <v>56473708.54</v>
      </c>
      <c r="K41" s="83" t="n">
        <v>0.03</v>
      </c>
      <c r="L41" s="77" t="n"/>
    </row>
    <row r="42">
      <c r="A42" s="93" t="inlineStr">
        <is>
          <t>All Others</t>
        </is>
      </c>
      <c r="B42" s="139" t="n">
        <v>1805619558</v>
      </c>
      <c r="C42" s="101" t="n">
        <v>0.774</v>
      </c>
      <c r="D42" s="56" t="n"/>
      <c r="E42" s="93" t="inlineStr">
        <is>
          <t>All Others</t>
        </is>
      </c>
      <c r="F42" s="116" t="n">
        <v>665278550.76</v>
      </c>
      <c r="G42" s="101" t="n">
        <v>0.633</v>
      </c>
      <c r="H42" s="88" t="n"/>
      <c r="I42" s="93" t="inlineStr">
        <is>
          <t>All Others</t>
        </is>
      </c>
      <c r="J42" s="116" t="n">
        <v>1457474878.56</v>
      </c>
      <c r="K42" s="88" t="n">
        <v>0.774</v>
      </c>
      <c r="L42" s="77" t="n"/>
    </row>
    <row r="43">
      <c r="A43" s="38" t="inlineStr">
        <is>
          <t>Total</t>
        </is>
      </c>
      <c r="B43" s="140">
        <f>SUM(B37:B42)</f>
        <v/>
      </c>
      <c r="C43" s="16" t="n">
        <v>1</v>
      </c>
      <c r="D43" s="56" t="n"/>
      <c r="E43" s="38" t="inlineStr">
        <is>
          <t>Total</t>
        </is>
      </c>
      <c r="F43" s="118">
        <f>SUM(F37:F42)</f>
        <v/>
      </c>
      <c r="G43" s="16" t="n">
        <v>1</v>
      </c>
      <c r="H43" s="88" t="n"/>
      <c r="I43" s="38" t="inlineStr">
        <is>
          <t>Total</t>
        </is>
      </c>
      <c r="J43" s="119">
        <f>SUM(J37:J42)</f>
        <v/>
      </c>
      <c r="K43" s="29" t="n">
        <v>1</v>
      </c>
      <c r="L43" s="77" t="n"/>
    </row>
    <row r="44">
      <c r="A44" s="31" t="inlineStr">
        <is>
          <t>*Total unique mfg 2254</t>
        </is>
      </c>
      <c r="D44" s="56" t="n"/>
      <c r="E44" s="31" t="inlineStr">
        <is>
          <t>*Total unique mfg 310</t>
        </is>
      </c>
      <c r="F44" s="56" t="n"/>
      <c r="G44" s="56" t="n"/>
      <c r="I44" s="31" t="inlineStr">
        <is>
          <t>*Total unique mfg 3275</t>
        </is>
      </c>
    </row>
    <row r="45" ht="25.15" customHeight="1">
      <c r="A45" s="94" t="inlineStr">
        <is>
          <t>Direct (Non-pharma) Spend</t>
        </is>
      </c>
      <c r="B45" s="130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</row>
    <row r="46" ht="15" customHeight="1">
      <c r="D46" s="56" t="n"/>
      <c r="E46" s="56" t="n"/>
      <c r="F46" s="56" t="n"/>
    </row>
    <row r="47" ht="15" customHeight="1">
      <c r="A47" s="214" t="inlineStr">
        <is>
          <t>Market</t>
        </is>
      </c>
      <c r="B47" s="195" t="inlineStr">
        <is>
          <t>Total P.O. Spend - MTD</t>
        </is>
      </c>
      <c r="C47" s="205" t="n"/>
      <c r="E47" s="45" t="inlineStr">
        <is>
          <t>MTD BRL Spend</t>
        </is>
      </c>
      <c r="F47" s="45" t="inlineStr">
        <is>
          <t>YTD BRL Spend</t>
        </is>
      </c>
      <c r="G47" s="56" t="n"/>
      <c r="H47" s="196" t="inlineStr">
        <is>
          <t>Non-Pharma Spend YoY Trend</t>
        </is>
      </c>
      <c r="I47" s="210" t="n"/>
      <c r="J47" s="210" t="n"/>
      <c r="K47" s="210" t="n"/>
      <c r="L47" s="210" t="n"/>
    </row>
    <row r="48" ht="13.9" customHeight="1">
      <c r="A48" s="215" t="n"/>
      <c r="B48" s="131" t="inlineStr">
        <is>
          <t>May-2023 ( BRL )</t>
        </is>
      </c>
      <c r="C48" s="13" t="inlineStr">
        <is>
          <t>%</t>
        </is>
      </c>
      <c r="E48" s="115">
        <f>B49</f>
        <v/>
      </c>
      <c r="F48" s="113">
        <f>B60</f>
        <v/>
      </c>
      <c r="G48" s="56" t="n"/>
      <c r="H48" s="13" t="inlineStr">
        <is>
          <t>2020 ( BRL )</t>
        </is>
      </c>
      <c r="I48" s="13" t="inlineStr">
        <is>
          <t>% Variance</t>
        </is>
      </c>
      <c r="J48" s="13" t="inlineStr">
        <is>
          <t>2021 ( BRL )</t>
        </is>
      </c>
      <c r="K48" s="13" t="inlineStr">
        <is>
          <t>% Variance</t>
        </is>
      </c>
      <c r="L48" s="60" t="inlineStr">
        <is>
          <t>2022 ( BRL )</t>
        </is>
      </c>
    </row>
    <row r="49">
      <c r="A49" s="100" t="inlineStr">
        <is>
          <t>Brazil</t>
        </is>
      </c>
      <c r="B49" s="135" t="n">
        <v>529180852.82</v>
      </c>
      <c r="C49" s="96" t="n">
        <v>1</v>
      </c>
      <c r="D49" s="11" t="n"/>
      <c r="E49" s="11" t="n"/>
      <c r="F49" s="11" t="n"/>
      <c r="G49" s="100" t="inlineStr">
        <is>
          <t>Brazil</t>
        </is>
      </c>
      <c r="H49" s="115" t="n">
        <v>0</v>
      </c>
      <c r="I49" s="96">
        <f>IFERROR((J49-H49)/H49,"-")</f>
        <v/>
      </c>
      <c r="J49" s="113" t="n">
        <v>4989798662.6</v>
      </c>
      <c r="K49" s="96">
        <f>IFERROR((L49-J49)/J49,"-")</f>
        <v/>
      </c>
      <c r="L49" s="113" t="n">
        <v>4936637899.35998</v>
      </c>
    </row>
    <row r="50">
      <c r="A50" s="97" t="n"/>
      <c r="B50" s="138" t="n"/>
      <c r="C50" s="84" t="n"/>
      <c r="D50" s="101" t="n"/>
      <c r="E50" s="101" t="n"/>
      <c r="F50" s="101" t="n"/>
      <c r="G50" s="97" t="n"/>
      <c r="H50" s="107" t="n"/>
      <c r="I50" s="84" t="n"/>
      <c r="J50" s="107" t="n"/>
      <c r="K50" s="84" t="n"/>
      <c r="L50" s="112" t="n"/>
    </row>
    <row r="51">
      <c r="A51" s="97" t="n"/>
      <c r="B51" s="138" t="n"/>
      <c r="C51" s="169" t="n"/>
      <c r="D51" s="95" t="n"/>
      <c r="E51" s="95" t="n"/>
      <c r="F51" s="95" t="n"/>
      <c r="G51" s="97" t="n"/>
      <c r="H51" s="107" t="n"/>
      <c r="I51" s="84" t="n"/>
      <c r="J51" s="112" t="n"/>
      <c r="K51" s="84" t="n"/>
      <c r="L51" s="110" t="n"/>
    </row>
    <row r="52">
      <c r="A52" s="97" t="n"/>
      <c r="B52" s="138" t="n"/>
      <c r="C52" s="84" t="n"/>
      <c r="D52" s="101" t="n"/>
      <c r="E52" s="101" t="n"/>
      <c r="F52" s="101" t="n"/>
      <c r="G52" s="97" t="n"/>
      <c r="H52" s="107" t="n"/>
      <c r="I52" s="84" t="n"/>
      <c r="J52" s="107" t="n"/>
      <c r="K52" s="84" t="n"/>
      <c r="L52" s="107" t="n"/>
    </row>
    <row r="53">
      <c r="A53" s="97" t="n"/>
      <c r="B53" s="138" t="n"/>
      <c r="C53" s="84" t="n"/>
      <c r="D53" s="101" t="n"/>
      <c r="E53" s="101" t="n"/>
      <c r="F53" s="101" t="n"/>
      <c r="G53" s="97" t="n"/>
      <c r="H53" s="107" t="n"/>
      <c r="I53" s="84" t="n"/>
      <c r="J53" s="107" t="n"/>
      <c r="K53" s="84" t="n"/>
      <c r="L53" s="110" t="n"/>
    </row>
    <row r="54">
      <c r="A54" s="97" t="n"/>
      <c r="B54" s="138" t="n"/>
      <c r="C54" s="84" t="n"/>
      <c r="D54" s="101" t="n"/>
      <c r="E54" s="101" t="n"/>
      <c r="F54" s="101" t="n"/>
      <c r="G54" s="97" t="n"/>
      <c r="H54" s="107" t="n"/>
      <c r="I54" s="84" t="n"/>
      <c r="J54" s="107" t="n"/>
      <c r="K54" s="84" t="n"/>
      <c r="L54" s="107" t="n"/>
    </row>
    <row r="55">
      <c r="A55" s="85" t="n"/>
      <c r="B55" s="129" t="n"/>
      <c r="C55" s="11" t="n"/>
      <c r="D55" s="11" t="n"/>
      <c r="E55" s="11" t="n"/>
      <c r="F55" s="11" t="n"/>
      <c r="G55" s="11" t="n"/>
      <c r="H55" s="28" t="n"/>
      <c r="I55" s="11" t="n"/>
      <c r="J55" s="28" t="n"/>
      <c r="K55" s="28" t="n"/>
      <c r="L55" s="28" t="n"/>
    </row>
    <row r="56">
      <c r="A56" s="103" t="n"/>
      <c r="B56" s="129" t="n"/>
      <c r="C56" s="11" t="n"/>
      <c r="D56" s="11" t="n"/>
      <c r="E56" s="11" t="n"/>
      <c r="F56" s="11" t="n"/>
      <c r="G56" s="10" t="n"/>
      <c r="H56" s="10" t="n"/>
      <c r="I56" s="10" t="n"/>
      <c r="J56" s="10" t="n"/>
      <c r="K56" s="91" t="n"/>
    </row>
    <row r="57">
      <c r="A57" s="11" t="n"/>
      <c r="B57" s="129" t="n"/>
      <c r="C57" s="10" t="n"/>
      <c r="D57" s="10" t="n"/>
      <c r="E57" s="10" t="n"/>
      <c r="F57" s="91" t="n"/>
    </row>
    <row r="58" ht="15" customHeight="1">
      <c r="B58" s="184" t="inlineStr">
        <is>
          <t>Total P.O. Spend - YTD Trended</t>
        </is>
      </c>
      <c r="C58" s="205" t="n"/>
      <c r="D58" s="205" t="n"/>
      <c r="E58" s="205" t="n"/>
      <c r="F58" s="205" t="n"/>
      <c r="G58" s="205" t="n"/>
      <c r="H58" s="61" t="n"/>
      <c r="J58" s="10" t="n"/>
      <c r="K58" s="10" t="n"/>
      <c r="L58" s="91" t="n"/>
    </row>
    <row r="59">
      <c r="B59" s="131" t="inlineStr">
        <is>
          <t>May YTD BRL</t>
        </is>
      </c>
      <c r="C59" s="13" t="inlineStr">
        <is>
          <t>%</t>
        </is>
      </c>
      <c r="D59" s="13" t="inlineStr">
        <is>
          <t>Feb-2023</t>
        </is>
      </c>
      <c r="E59" s="13" t="inlineStr">
        <is>
          <t>Mar-2023</t>
        </is>
      </c>
      <c r="F59" s="13" t="inlineStr">
        <is>
          <t>Apr-2023</t>
        </is>
      </c>
      <c r="G59" s="13" t="inlineStr">
        <is>
          <t>May-2023</t>
        </is>
      </c>
      <c r="I59" s="10" t="n"/>
      <c r="J59" s="10" t="n"/>
      <c r="K59" s="91" t="n"/>
    </row>
    <row r="60">
      <c r="A60" s="100" t="inlineStr">
        <is>
          <t>Brazil</t>
        </is>
      </c>
      <c r="B60" s="135" t="n">
        <v>2333304546.06</v>
      </c>
      <c r="C60" s="96" t="n">
        <v>1</v>
      </c>
      <c r="D60" s="115" t="n">
        <v>432657122</v>
      </c>
      <c r="E60" s="115" t="n">
        <v>444602841.28</v>
      </c>
      <c r="F60" s="115" t="n">
        <v>533873938.72</v>
      </c>
      <c r="G60" s="115" t="n">
        <v>529180852.82</v>
      </c>
      <c r="I60" s="10" t="n"/>
      <c r="J60" s="10" t="n"/>
      <c r="K60" s="91" t="n"/>
    </row>
    <row r="61">
      <c r="A61" s="97" t="n"/>
      <c r="B61" s="138" t="n"/>
      <c r="C61" s="84" t="n"/>
      <c r="D61" s="112" t="n"/>
      <c r="E61" s="112" t="n"/>
      <c r="F61" s="112" t="n"/>
      <c r="G61" s="112" t="n"/>
      <c r="I61" s="10" t="n"/>
      <c r="J61" s="10" t="n"/>
      <c r="K61" s="91" t="n"/>
    </row>
    <row r="62">
      <c r="A62" s="97" t="n"/>
      <c r="B62" s="138" t="n"/>
      <c r="C62" s="169" t="n"/>
      <c r="D62" s="112" t="n"/>
      <c r="E62" s="112" t="n"/>
      <c r="F62" s="112" t="n"/>
      <c r="G62" s="112" t="n"/>
      <c r="I62" s="10" t="n"/>
      <c r="J62" s="10" t="n"/>
      <c r="K62" s="91" t="n"/>
    </row>
    <row r="63">
      <c r="A63" s="97" t="n"/>
      <c r="B63" s="138" t="n"/>
      <c r="C63" s="84" t="n"/>
      <c r="D63" s="112" t="n"/>
      <c r="E63" s="112" t="n"/>
      <c r="F63" s="112" t="n"/>
      <c r="G63" s="112" t="n"/>
      <c r="I63" s="10" t="n"/>
      <c r="J63" s="10" t="n"/>
      <c r="K63" s="91" t="n"/>
    </row>
    <row r="64">
      <c r="A64" s="97" t="n"/>
      <c r="B64" s="138" t="n"/>
      <c r="C64" s="84" t="n"/>
      <c r="D64" s="112" t="n"/>
      <c r="E64" s="112" t="n"/>
      <c r="F64" s="112" t="n"/>
      <c r="G64" s="112" t="n"/>
      <c r="I64" s="10" t="n"/>
      <c r="J64" s="10" t="n"/>
      <c r="K64" s="91" t="n"/>
    </row>
    <row r="65">
      <c r="A65" s="97" t="n"/>
      <c r="B65" s="138" t="n"/>
      <c r="C65" s="84" t="n"/>
      <c r="D65" s="112" t="n"/>
      <c r="E65" s="112" t="n"/>
      <c r="F65" s="112" t="n"/>
      <c r="G65" s="112" t="n"/>
      <c r="I65" s="10" t="n"/>
      <c r="J65" s="10" t="n"/>
      <c r="K65" s="91" t="n"/>
    </row>
    <row r="66">
      <c r="H66" s="56" t="n"/>
      <c r="J66" s="10" t="n"/>
      <c r="K66" s="10" t="n"/>
      <c r="L66" s="91" t="n"/>
    </row>
    <row r="67">
      <c r="B67" s="141" t="n"/>
      <c r="C67" s="8" t="n"/>
      <c r="D67" s="90" t="n"/>
      <c r="E67" s="28" t="n"/>
      <c r="F67" s="90" t="n"/>
      <c r="G67" s="28" t="n"/>
      <c r="H67" s="10" t="n"/>
      <c r="I67" s="10" t="n"/>
      <c r="J67" s="10" t="n"/>
      <c r="K67" s="10" t="n"/>
      <c r="L67" s="91" t="n"/>
    </row>
    <row r="68">
      <c r="B68" s="141" t="n"/>
      <c r="C68" s="8" t="n"/>
      <c r="D68" s="90" t="n"/>
      <c r="E68" s="28" t="n"/>
      <c r="F68" s="90" t="n"/>
      <c r="G68" s="28" t="n"/>
      <c r="H68" s="10" t="n"/>
      <c r="I68" s="10" t="n"/>
      <c r="J68" s="10" t="n"/>
      <c r="K68" s="10" t="n"/>
      <c r="L68" s="91" t="n"/>
    </row>
    <row r="69" ht="15" customHeight="1">
      <c r="A69" s="103" t="n"/>
      <c r="B69" s="129" t="n"/>
      <c r="C69" s="11" t="n"/>
      <c r="D69" s="11" t="n"/>
      <c r="E69" s="11" t="n"/>
      <c r="F69" s="11" t="n"/>
      <c r="G69" s="10" t="n"/>
      <c r="H69" s="10" t="n"/>
      <c r="I69" s="10" t="n"/>
      <c r="J69" s="10" t="n"/>
      <c r="K69" s="91" t="n"/>
    </row>
    <row r="70" ht="15" customHeight="1">
      <c r="A70" s="216" t="inlineStr">
        <is>
          <t>Top Suppliers May-2023 MTD</t>
        </is>
      </c>
      <c r="B70" s="217" t="n"/>
      <c r="C70" s="218" t="n"/>
      <c r="D70" s="25" t="inlineStr">
        <is>
          <t>Top Suppliers May-2023 YTD</t>
        </is>
      </c>
      <c r="E70" s="26" t="n"/>
      <c r="F70" s="27" t="n"/>
      <c r="G70" s="25" t="inlineStr">
        <is>
          <t>Top Manufacturers May-2023 MTD</t>
        </is>
      </c>
      <c r="H70" s="26" t="n"/>
      <c r="I70" s="27" t="n"/>
      <c r="J70" s="25" t="inlineStr">
        <is>
          <t>Top Manufacturers May-2023 YTD</t>
        </is>
      </c>
      <c r="K70" s="26" t="n"/>
      <c r="L70" s="27" t="n"/>
    </row>
    <row r="71">
      <c r="A71" s="14" t="inlineStr">
        <is>
          <t>Supplier</t>
        </is>
      </c>
      <c r="B71" s="142" t="inlineStr">
        <is>
          <t>BRL</t>
        </is>
      </c>
      <c r="C71" s="14" t="inlineStr">
        <is>
          <t>%</t>
        </is>
      </c>
      <c r="D71" s="14" t="inlineStr">
        <is>
          <t>Supplier</t>
        </is>
      </c>
      <c r="E71" s="14" t="inlineStr">
        <is>
          <t>BRL</t>
        </is>
      </c>
      <c r="F71" s="14" t="inlineStr">
        <is>
          <t>%</t>
        </is>
      </c>
      <c r="G71" s="14" t="inlineStr">
        <is>
          <t>Manufacturer</t>
        </is>
      </c>
      <c r="H71" s="14" t="inlineStr">
        <is>
          <t>BRL</t>
        </is>
      </c>
      <c r="I71" s="14" t="inlineStr">
        <is>
          <t>%</t>
        </is>
      </c>
      <c r="J71" s="14" t="inlineStr">
        <is>
          <t>Manufacturer</t>
        </is>
      </c>
      <c r="K71" s="14" t="inlineStr">
        <is>
          <t>BRL</t>
        </is>
      </c>
      <c r="L71" s="42" t="inlineStr">
        <is>
          <t>%</t>
        </is>
      </c>
    </row>
    <row r="72">
      <c r="A72" s="20" t="inlineStr">
        <is>
          <t>Amil Assistencia</t>
        </is>
      </c>
      <c r="B72" s="143" t="n">
        <v>30675313.46</v>
      </c>
      <c r="C72" s="15" t="n">
        <v>0.058</v>
      </c>
      <c r="D72" s="36" t="inlineStr">
        <is>
          <t>Amil Assistencia</t>
        </is>
      </c>
      <c r="E72" s="105" t="n">
        <v>253970129.3</v>
      </c>
      <c r="F72" s="15" t="n">
        <v>0.109</v>
      </c>
      <c r="G72" s="62" t="inlineStr">
        <is>
          <t>Amil Assistencia</t>
        </is>
      </c>
      <c r="H72" s="105" t="n">
        <v>30675313.46</v>
      </c>
      <c r="I72" s="15" t="n">
        <v>0.058</v>
      </c>
      <c r="J72" s="36" t="inlineStr">
        <is>
          <t>Amil Assistencia</t>
        </is>
      </c>
      <c r="K72" s="105" t="n">
        <v>253970129.3</v>
      </c>
      <c r="L72" s="15" t="n">
        <v>0.109</v>
      </c>
    </row>
    <row r="73" ht="28.7" customHeight="1">
      <c r="A73" s="93" t="inlineStr">
        <is>
          <t>CBS Medico Cientifica</t>
        </is>
      </c>
      <c r="B73" s="144" t="n">
        <v>11771013.36</v>
      </c>
      <c r="C73" s="101" t="n">
        <v>0.022</v>
      </c>
      <c r="D73" s="97" t="inlineStr">
        <is>
          <t>Medtronic</t>
        </is>
      </c>
      <c r="E73" s="112" t="n">
        <v>60310693.76</v>
      </c>
      <c r="F73" s="101" t="n">
        <v>0.026</v>
      </c>
      <c r="G73" s="63" t="inlineStr">
        <is>
          <t>Medtronic</t>
        </is>
      </c>
      <c r="H73" s="112" t="n">
        <v>18748056.2</v>
      </c>
      <c r="I73" s="101" t="n">
        <v>0.035</v>
      </c>
      <c r="J73" s="97" t="inlineStr">
        <is>
          <t>Medtronic</t>
        </is>
      </c>
      <c r="K73" s="112" t="n">
        <v>91360273.98</v>
      </c>
      <c r="L73" s="101" t="n">
        <v>0.039</v>
      </c>
    </row>
    <row r="74" ht="45" customHeight="1">
      <c r="A74" s="40" t="inlineStr">
        <is>
          <t>Johnson &amp; Johnson</t>
        </is>
      </c>
      <c r="B74" s="143" t="n">
        <v>11435794.08</v>
      </c>
      <c r="C74" s="15" t="n">
        <v>0.022</v>
      </c>
      <c r="D74" s="36" t="inlineStr">
        <is>
          <t>CBS Medico Cientifica</t>
        </is>
      </c>
      <c r="E74" s="105" t="n">
        <v>54951554.26</v>
      </c>
      <c r="F74" s="15" t="n">
        <v>0.024</v>
      </c>
      <c r="G74" s="62" t="inlineStr">
        <is>
          <t>Evereast Medical Products Co Ltd</t>
        </is>
      </c>
      <c r="H74" s="105" t="n">
        <v>17293067</v>
      </c>
      <c r="I74" s="15" t="n">
        <v>0.033</v>
      </c>
      <c r="J74" s="36" t="inlineStr">
        <is>
          <t>Evereast Medical Products Co Ltd</t>
        </is>
      </c>
      <c r="K74" s="105" t="n">
        <v>75877019.14</v>
      </c>
      <c r="L74" s="15" t="n">
        <v>0.033</v>
      </c>
    </row>
    <row r="75" ht="42.95" customHeight="1">
      <c r="A75" s="93" t="inlineStr">
        <is>
          <t>Medtronic</t>
        </is>
      </c>
      <c r="B75" s="144" t="n">
        <v>11236435.48</v>
      </c>
      <c r="C75" s="101" t="n">
        <v>0.021</v>
      </c>
      <c r="D75" s="97" t="inlineStr">
        <is>
          <t>Johnson &amp; Johnson</t>
        </is>
      </c>
      <c r="E75" s="112" t="n">
        <v>53838529.96</v>
      </c>
      <c r="F75" s="101" t="n">
        <v>0.023</v>
      </c>
      <c r="G75" s="63" t="inlineStr">
        <is>
          <t>Razek Equipamentos</t>
        </is>
      </c>
      <c r="H75" s="112" t="n">
        <v>14258705.36</v>
      </c>
      <c r="I75" s="101" t="n">
        <v>0.027</v>
      </c>
      <c r="J75" s="97" t="inlineStr">
        <is>
          <t>Surgitec Brasil</t>
        </is>
      </c>
      <c r="K75" s="112" t="n">
        <v>54090528.36</v>
      </c>
      <c r="L75" s="101" t="n">
        <v>0.023</v>
      </c>
    </row>
    <row r="76" ht="30" customHeight="1">
      <c r="A76" s="40" t="inlineStr">
        <is>
          <t>Fixen Med</t>
        </is>
      </c>
      <c r="B76" s="143" t="n">
        <v>7615191.5</v>
      </c>
      <c r="C76" s="15" t="n">
        <v>0.014</v>
      </c>
      <c r="D76" s="36" t="inlineStr">
        <is>
          <t>Novatech Comercio</t>
        </is>
      </c>
      <c r="E76" s="105" t="n">
        <v>33281297.6</v>
      </c>
      <c r="F76" s="15" t="n">
        <v>0.014</v>
      </c>
      <c r="G76" s="62" t="inlineStr">
        <is>
          <t>Surgitec Brasil</t>
        </is>
      </c>
      <c r="H76" s="105" t="n">
        <v>12097895.76</v>
      </c>
      <c r="I76" s="15" t="n">
        <v>0.023</v>
      </c>
      <c r="J76" s="36" t="inlineStr">
        <is>
          <t>Ethicon</t>
        </is>
      </c>
      <c r="K76" s="105" t="n">
        <v>52387037.28</v>
      </c>
      <c r="L76" s="15" t="n">
        <v>0.022</v>
      </c>
    </row>
    <row r="77" ht="28.7" customHeight="1">
      <c r="A77" s="93" t="inlineStr">
        <is>
          <t>Steel Surgical Comercio Ltda</t>
        </is>
      </c>
      <c r="B77" s="144" t="n">
        <v>6434718</v>
      </c>
      <c r="C77" s="101" t="n">
        <v>0.012</v>
      </c>
      <c r="D77" s="97" t="inlineStr">
        <is>
          <t>Samarim Assistencia Nefrologica</t>
        </is>
      </c>
      <c r="E77" s="112" t="n">
        <v>26968260.06</v>
      </c>
      <c r="F77" s="101" t="n">
        <v>0.012</v>
      </c>
      <c r="G77" s="63" t="inlineStr">
        <is>
          <t>Ethicon</t>
        </is>
      </c>
      <c r="H77" s="112" t="n">
        <v>11299027.18</v>
      </c>
      <c r="I77" s="101" t="n">
        <v>0.021</v>
      </c>
      <c r="J77" s="97" t="inlineStr">
        <is>
          <t>Razek Equipamentos</t>
        </is>
      </c>
      <c r="K77" s="112" t="n">
        <v>49422359.08</v>
      </c>
      <c r="L77" s="101" t="n">
        <v>0.021</v>
      </c>
    </row>
    <row r="78" ht="75" customHeight="1">
      <c r="A78" s="40" t="inlineStr">
        <is>
          <t>Novatech Comercio</t>
        </is>
      </c>
      <c r="B78" s="143" t="n">
        <v>6157754.8</v>
      </c>
      <c r="C78" s="15" t="n">
        <v>0.012</v>
      </c>
      <c r="D78" s="36" t="inlineStr">
        <is>
          <t>Fixen Med</t>
        </is>
      </c>
      <c r="E78" s="105" t="n">
        <v>26412781.36</v>
      </c>
      <c r="F78" s="15" t="n">
        <v>0.011</v>
      </c>
      <c r="G78" s="62" t="inlineStr">
        <is>
          <t>Abbott</t>
        </is>
      </c>
      <c r="H78" s="105" t="n">
        <v>9431270.539999999</v>
      </c>
      <c r="I78" s="15" t="n">
        <v>0.018</v>
      </c>
      <c r="J78" s="36" t="inlineStr">
        <is>
          <t>BD</t>
        </is>
      </c>
      <c r="K78" s="105" t="n">
        <v>37423103.88</v>
      </c>
      <c r="L78" s="15" t="n">
        <v>0.016</v>
      </c>
    </row>
    <row r="79">
      <c r="A79" s="93" t="inlineStr">
        <is>
          <t>Samarim Assistencia Nefrologica</t>
        </is>
      </c>
      <c r="B79" s="144" t="n">
        <v>5974187.08</v>
      </c>
      <c r="C79" s="101" t="n">
        <v>0.011</v>
      </c>
      <c r="D79" s="97" t="inlineStr">
        <is>
          <t>Strattner</t>
        </is>
      </c>
      <c r="E79" s="112" t="n">
        <v>24181306.58</v>
      </c>
      <c r="F79" s="101" t="n">
        <v>0.01</v>
      </c>
      <c r="G79" s="63" t="inlineStr">
        <is>
          <t>BD</t>
        </is>
      </c>
      <c r="H79" s="112" t="n">
        <v>8863241.140000001</v>
      </c>
      <c r="I79" s="101" t="n">
        <v>0.017</v>
      </c>
      <c r="J79" s="97" t="inlineStr">
        <is>
          <t>Abbott</t>
        </is>
      </c>
      <c r="K79" s="112" t="n">
        <v>33926570.7</v>
      </c>
      <c r="L79" s="101" t="n">
        <v>0.015</v>
      </c>
    </row>
    <row r="80" ht="60" customHeight="1">
      <c r="A80" s="40" t="inlineStr">
        <is>
          <t>Smith &amp; Nephew</t>
        </is>
      </c>
      <c r="B80" s="143" t="n">
        <v>5127816.08</v>
      </c>
      <c r="C80" s="15" t="n">
        <v>0.01</v>
      </c>
      <c r="D80" s="36" t="inlineStr">
        <is>
          <t>Dmf Medical Materiais Medicos Servicos EIRELI</t>
        </is>
      </c>
      <c r="E80" s="105" t="n">
        <v>22995800</v>
      </c>
      <c r="F80" s="15" t="n">
        <v>0.01</v>
      </c>
      <c r="G80" s="62" t="inlineStr">
        <is>
          <t>Stryker</t>
        </is>
      </c>
      <c r="H80" s="105" t="n">
        <v>8772266.92</v>
      </c>
      <c r="I80" s="15" t="n">
        <v>0.017</v>
      </c>
      <c r="J80" s="36" t="inlineStr">
        <is>
          <t>Stryker</t>
        </is>
      </c>
      <c r="K80" s="105" t="n">
        <v>31626591.68</v>
      </c>
      <c r="L80" s="15" t="n">
        <v>0.014</v>
      </c>
    </row>
    <row r="81">
      <c r="A81" s="93" t="inlineStr">
        <is>
          <t>CNPH Ltda</t>
        </is>
      </c>
      <c r="B81" s="144" t="n">
        <v>5102294.2</v>
      </c>
      <c r="C81" s="101" t="n">
        <v>0.01</v>
      </c>
      <c r="D81" s="97" t="inlineStr">
        <is>
          <t>B. Braun</t>
        </is>
      </c>
      <c r="E81" s="112" t="n">
        <v>22934188.74</v>
      </c>
      <c r="F81" s="101" t="n">
        <v>0.01</v>
      </c>
      <c r="G81" s="63" t="inlineStr">
        <is>
          <t>Boston Scientific</t>
        </is>
      </c>
      <c r="H81" s="112" t="n">
        <v>6627909.38</v>
      </c>
      <c r="I81" s="101" t="n">
        <v>0.013</v>
      </c>
      <c r="J81" s="97" t="inlineStr">
        <is>
          <t>Rbtg Brasil Ltda</t>
        </is>
      </c>
      <c r="K81" s="112" t="n">
        <v>27219806.58</v>
      </c>
      <c r="L81" s="101" t="n">
        <v>0.012</v>
      </c>
    </row>
    <row r="82">
      <c r="A82" s="36" t="inlineStr">
        <is>
          <t>All Others</t>
        </is>
      </c>
      <c r="B82" s="145" t="n">
        <v>427650334.78</v>
      </c>
      <c r="C82" s="39" t="n">
        <v>0.8080000000000001</v>
      </c>
      <c r="D82" s="66" t="inlineStr">
        <is>
          <t>All Others</t>
        </is>
      </c>
      <c r="E82" s="114" t="n">
        <v>1753460004.44</v>
      </c>
      <c r="F82" s="39" t="n">
        <v>0.751</v>
      </c>
      <c r="G82" s="66" t="inlineStr">
        <is>
          <t>All Others</t>
        </is>
      </c>
      <c r="H82" s="114" t="n">
        <v>391114099.88</v>
      </c>
      <c r="I82" s="39" t="n">
        <v>0.739</v>
      </c>
      <c r="J82" s="66" t="inlineStr">
        <is>
          <t>All Others</t>
        </is>
      </c>
      <c r="K82" s="114" t="n">
        <v>1626001126.08</v>
      </c>
      <c r="L82" s="39" t="n">
        <v>0.697</v>
      </c>
    </row>
    <row r="83">
      <c r="A83" s="100" t="inlineStr">
        <is>
          <t>Total</t>
        </is>
      </c>
      <c r="B83" s="132">
        <f>SUM(B72:B82)</f>
        <v/>
      </c>
      <c r="C83" s="96" t="n">
        <v>1</v>
      </c>
      <c r="D83" s="67" t="inlineStr">
        <is>
          <t>Total</t>
        </is>
      </c>
      <c r="E83" s="109">
        <f>SUM(E72:E82)</f>
        <v/>
      </c>
      <c r="F83" s="96" t="n">
        <v>1</v>
      </c>
      <c r="G83" s="67" t="inlineStr">
        <is>
          <t>Total</t>
        </is>
      </c>
      <c r="H83" s="109">
        <f>SUM(H72:H82)</f>
        <v/>
      </c>
      <c r="I83" s="96" t="n">
        <v>1</v>
      </c>
      <c r="J83" s="67" t="inlineStr">
        <is>
          <t>Total</t>
        </is>
      </c>
      <c r="K83" s="109">
        <f>SUM(K72:K82)</f>
        <v/>
      </c>
      <c r="L83" s="96" t="n">
        <v>1</v>
      </c>
    </row>
    <row r="84" ht="15" customHeight="1">
      <c r="A84" s="103" t="n"/>
      <c r="B84" s="129" t="n"/>
      <c r="C84" s="11" t="n"/>
      <c r="D84" s="10" t="n"/>
      <c r="E84" s="11" t="n"/>
      <c r="F84" s="10" t="n"/>
      <c r="G84" s="10" t="n"/>
      <c r="H84" s="10" t="n"/>
      <c r="I84" s="10" t="n"/>
      <c r="J84" s="91" t="n"/>
    </row>
    <row r="85" ht="15" customHeight="1">
      <c r="A85" s="219" t="inlineStr">
        <is>
          <t>Top Product Categories May-2023 MTD</t>
        </is>
      </c>
      <c r="B85" s="217" t="n"/>
      <c r="C85" s="217" t="n"/>
      <c r="D85" s="217" t="n"/>
      <c r="E85" s="217" t="n"/>
      <c r="F85" s="220" t="n"/>
      <c r="G85" s="181" t="inlineStr">
        <is>
          <t>Top Product Categories May-2023 YTD</t>
        </is>
      </c>
      <c r="H85" s="205" t="n"/>
      <c r="I85" s="205" t="n"/>
      <c r="J85" s="205" t="n"/>
      <c r="K85" s="205" t="n"/>
      <c r="L85" s="205" t="n"/>
    </row>
    <row r="86" ht="16.9" customHeight="1">
      <c r="A86" s="14" t="inlineStr">
        <is>
          <t>Categories</t>
        </is>
      </c>
      <c r="B86" s="142" t="inlineStr">
        <is>
          <t>BRL</t>
        </is>
      </c>
      <c r="C86" s="14" t="inlineStr">
        <is>
          <t>%</t>
        </is>
      </c>
      <c r="D86" s="14" t="inlineStr">
        <is>
          <t>Categories</t>
        </is>
      </c>
      <c r="E86" s="14" t="inlineStr">
        <is>
          <t>BRL</t>
        </is>
      </c>
      <c r="F86" s="42" t="inlineStr">
        <is>
          <t>%</t>
        </is>
      </c>
      <c r="G86" s="68" t="inlineStr">
        <is>
          <t>Categories</t>
        </is>
      </c>
      <c r="H86" s="14" t="inlineStr">
        <is>
          <t>BRL</t>
        </is>
      </c>
      <c r="I86" s="14" t="inlineStr">
        <is>
          <t>%</t>
        </is>
      </c>
      <c r="J86" s="14" t="inlineStr">
        <is>
          <t>Categories</t>
        </is>
      </c>
      <c r="K86" s="14" t="inlineStr">
        <is>
          <t>BRL</t>
        </is>
      </c>
      <c r="L86" s="42" t="inlineStr">
        <is>
          <t>%</t>
        </is>
      </c>
    </row>
    <row r="87" ht="57.4" customHeight="1">
      <c r="A87" s="40" t="inlineStr">
        <is>
          <t>Injection and aspiration needles and accessories</t>
        </is>
      </c>
      <c r="B87" s="137" t="n">
        <v>46647074.94</v>
      </c>
      <c r="C87" s="15" t="n">
        <v>0.08799999999999999</v>
      </c>
      <c r="D87" s="40" t="inlineStr">
        <is>
          <t>Medical or surgical equipment repair</t>
        </is>
      </c>
      <c r="E87" s="105" t="n">
        <v>29309405.86</v>
      </c>
      <c r="F87" s="15" t="n">
        <v>0.055</v>
      </c>
      <c r="G87" s="62" t="inlineStr">
        <is>
          <t>Life and health and accident insurance</t>
        </is>
      </c>
      <c r="H87" s="105" t="n">
        <v>270239491.28</v>
      </c>
      <c r="I87" s="15" t="n">
        <v>0.116</v>
      </c>
      <c r="J87" s="40" t="inlineStr">
        <is>
          <t>Medical or surgical equipment repair</t>
        </is>
      </c>
      <c r="K87" s="105" t="n">
        <v>118589094.2</v>
      </c>
      <c r="L87" s="15" t="n">
        <v>0.051</v>
      </c>
    </row>
    <row r="88" ht="57.4" customHeight="1">
      <c r="A88" s="93" t="inlineStr">
        <is>
          <t>Life and health and accident insurance</t>
        </is>
      </c>
      <c r="B88" s="138" t="n">
        <v>35213207.02</v>
      </c>
      <c r="C88" s="101" t="n">
        <v>0.067</v>
      </c>
      <c r="D88" s="93" t="inlineStr">
        <is>
          <t>Vascular imaging and interventional cardiology and cardiac catheterization lab products</t>
        </is>
      </c>
      <c r="E88" s="112" t="n">
        <v>29138507.84</v>
      </c>
      <c r="F88" s="101" t="n">
        <v>0.055</v>
      </c>
      <c r="G88" s="63" t="inlineStr">
        <is>
          <t>Injection and aspiration needles and accessories</t>
        </is>
      </c>
      <c r="H88" s="112" t="n">
        <v>207587683.8</v>
      </c>
      <c r="I88" s="101" t="n">
        <v>0.089</v>
      </c>
      <c r="J88" s="93" t="inlineStr">
        <is>
          <t>Spinal implants</t>
        </is>
      </c>
      <c r="K88" s="112" t="n">
        <v>118183677.04</v>
      </c>
      <c r="L88" s="101" t="n">
        <v>0.051</v>
      </c>
    </row>
    <row r="89" ht="42.95" customHeight="1">
      <c r="A89" s="40" t="inlineStr">
        <is>
          <t>Endoscopic instruments</t>
        </is>
      </c>
      <c r="B89" s="137" t="n">
        <v>34053410.74</v>
      </c>
      <c r="C89" s="15" t="n">
        <v>0.064</v>
      </c>
      <c r="D89" s="40" t="inlineStr">
        <is>
          <t>Surgical instrument sets and systems</t>
        </is>
      </c>
      <c r="E89" s="105" t="n">
        <v>20008004.04</v>
      </c>
      <c r="F89" s="15" t="n">
        <v>0.038</v>
      </c>
      <c r="G89" s="62" t="inlineStr">
        <is>
          <t>Endoscopic instruments</t>
        </is>
      </c>
      <c r="H89" s="105" t="n">
        <v>133863675.7</v>
      </c>
      <c r="I89" s="15" t="n">
        <v>0.057</v>
      </c>
      <c r="J89" s="40" t="inlineStr">
        <is>
          <t>Surgical instrument sets and systems</t>
        </is>
      </c>
      <c r="K89" s="105" t="n">
        <v>99146612.78</v>
      </c>
      <c r="L89" s="15" t="n">
        <v>0.042</v>
      </c>
    </row>
    <row r="90" ht="71.65000000000001" customHeight="1">
      <c r="A90" s="93" t="inlineStr">
        <is>
          <t>Orthopedic trauma implants</t>
        </is>
      </c>
      <c r="B90" s="138" t="n">
        <v>33994814.84</v>
      </c>
      <c r="C90" s="101" t="n">
        <v>0.064</v>
      </c>
      <c r="D90" s="93" t="inlineStr">
        <is>
          <t>Surgical equipment and accessories and related products</t>
        </is>
      </c>
      <c r="E90" s="112" t="n">
        <v>19987325.24</v>
      </c>
      <c r="F90" s="101" t="n">
        <v>0.038</v>
      </c>
      <c r="G90" s="63" t="inlineStr">
        <is>
          <t>Orthopedic trauma implants</t>
        </is>
      </c>
      <c r="H90" s="112" t="n">
        <v>130987797.24</v>
      </c>
      <c r="I90" s="101" t="n">
        <v>0.056</v>
      </c>
      <c r="J90" s="93" t="inlineStr">
        <is>
          <t>Surgical equipment and accessories and related products</t>
        </is>
      </c>
      <c r="K90" s="112" t="n">
        <v>77834821.68000001</v>
      </c>
      <c r="L90" s="101" t="n">
        <v>0.033</v>
      </c>
    </row>
    <row r="91" ht="42.95" customHeight="1">
      <c r="A91" s="40" t="inlineStr">
        <is>
          <t>Surgical implants and expanders and extenders and Surgical wires and related products</t>
        </is>
      </c>
      <c r="B91" s="137" t="n">
        <v>31786180.08</v>
      </c>
      <c r="C91" s="15" t="n">
        <v>0.06</v>
      </c>
      <c r="D91" s="36" t="inlineStr">
        <is>
          <t>All Others</t>
        </is>
      </c>
      <c r="E91" s="114" t="n">
        <v>219502565.9</v>
      </c>
      <c r="F91" s="39" t="n">
        <v>0.415</v>
      </c>
      <c r="G91" s="62" t="inlineStr">
        <is>
          <t>Surgical implants and expanders and extenders and Surgical wires and related products</t>
        </is>
      </c>
      <c r="H91" s="105" t="n">
        <v>128461308.82</v>
      </c>
      <c r="I91" s="15" t="n">
        <v>0.055</v>
      </c>
      <c r="J91" s="36" t="inlineStr">
        <is>
          <t>All Others</t>
        </is>
      </c>
      <c r="K91" s="114" t="n">
        <v>929495962.5</v>
      </c>
      <c r="L91" s="39" t="n">
        <v>0.398</v>
      </c>
    </row>
    <row r="92" ht="57.4" customHeight="1">
      <c r="A92" s="93" t="inlineStr">
        <is>
          <t>Spinal implants</t>
        </is>
      </c>
      <c r="B92" s="138" t="n">
        <v>29540356.32</v>
      </c>
      <c r="C92" s="101" t="n">
        <v>0.056</v>
      </c>
      <c r="D92" s="100" t="inlineStr">
        <is>
          <t>Total</t>
        </is>
      </c>
      <c r="E92" s="109">
        <f>SUM(B87:B92,E87:E91)</f>
        <v/>
      </c>
      <c r="F92" s="96" t="n">
        <v>1</v>
      </c>
      <c r="G92" s="63" t="inlineStr">
        <is>
          <t>Vascular imaging and interventional cardiology and cardiac catheterization lab products</t>
        </is>
      </c>
      <c r="H92" s="112" t="n">
        <v>118914421.02</v>
      </c>
      <c r="I92" s="101" t="n">
        <v>0.051</v>
      </c>
      <c r="J92" s="100" t="inlineStr">
        <is>
          <t>Total</t>
        </is>
      </c>
      <c r="K92" s="109">
        <f>SUM(H87:H92,K87:K91)</f>
        <v/>
      </c>
      <c r="L92" s="96" t="n">
        <v>1</v>
      </c>
    </row>
    <row r="93">
      <c r="A93" s="93" t="n"/>
      <c r="B93" s="138" t="n"/>
      <c r="C93" s="101" t="n"/>
      <c r="D93" s="85" t="n"/>
      <c r="E93" s="50" t="n"/>
      <c r="F93" s="90" t="n"/>
      <c r="G93" s="10" t="n"/>
      <c r="H93" s="93" t="n"/>
      <c r="I93" s="35" t="n"/>
      <c r="J93" s="101" t="n"/>
    </row>
    <row r="94">
      <c r="A94" s="93" t="n"/>
      <c r="B94" s="138" t="n"/>
      <c r="C94" s="101" t="n"/>
      <c r="D94" s="93" t="n"/>
      <c r="E94" s="35" t="n"/>
      <c r="F94" s="101" t="n"/>
      <c r="G94" s="10" t="n"/>
      <c r="H94" s="93" t="n"/>
      <c r="I94" s="35" t="n"/>
      <c r="J94" s="101" t="n"/>
    </row>
    <row r="95">
      <c r="G95" s="10" t="n"/>
      <c r="H95" s="10" t="n"/>
      <c r="I95" s="10" t="n"/>
      <c r="J95" s="91" t="n"/>
    </row>
    <row r="96" ht="25.15" customHeight="1">
      <c r="A96" s="94" t="inlineStr">
        <is>
          <t>Direct (Pharma) Spend</t>
        </is>
      </c>
      <c r="B96" s="130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</row>
    <row r="97" ht="15" customHeight="1">
      <c r="D97" s="56" t="n"/>
      <c r="E97" s="56" t="n"/>
      <c r="F97" s="56" t="n"/>
      <c r="G97" s="56" t="n"/>
    </row>
    <row r="98" ht="15" customHeight="1">
      <c r="A98" s="189" t="n"/>
      <c r="B98" s="216" t="inlineStr">
        <is>
          <t>Total P.O. Spend - MTD</t>
        </is>
      </c>
      <c r="C98" s="218" t="n"/>
      <c r="D98" s="89" t="n"/>
      <c r="E98" s="45" t="inlineStr">
        <is>
          <t>MTD BRL Spend</t>
        </is>
      </c>
      <c r="F98" s="45" t="inlineStr">
        <is>
          <t>YTD BRL Spend</t>
        </is>
      </c>
      <c r="G98" s="56" t="n"/>
      <c r="H98" s="191" t="inlineStr">
        <is>
          <t>Pharma Spend YoY Trend</t>
        </is>
      </c>
      <c r="I98" s="210" t="n"/>
      <c r="J98" s="210" t="n"/>
      <c r="K98" s="210" t="n"/>
      <c r="L98" s="210" t="n"/>
    </row>
    <row r="99">
      <c r="A99" s="221" t="n"/>
      <c r="B99" s="142" t="inlineStr">
        <is>
          <t>May-2023 ( BRL )</t>
        </is>
      </c>
      <c r="C99" s="14" t="inlineStr">
        <is>
          <t>%</t>
        </is>
      </c>
      <c r="D99" s="189" t="n"/>
      <c r="E99" s="122">
        <f>B100</f>
        <v/>
      </c>
      <c r="F99" s="122">
        <f>B111</f>
        <v/>
      </c>
      <c r="G99" s="56" t="n"/>
      <c r="H99" s="13" t="inlineStr">
        <is>
          <t>2020 ( BRL )</t>
        </is>
      </c>
      <c r="I99" s="13" t="inlineStr">
        <is>
          <t>% Variance</t>
        </is>
      </c>
      <c r="J99" s="13" t="inlineStr">
        <is>
          <t>2021 ( BRL )</t>
        </is>
      </c>
      <c r="K99" s="13" t="inlineStr">
        <is>
          <t>% Variance</t>
        </is>
      </c>
      <c r="L99" s="60" t="inlineStr">
        <is>
          <t>2022 ( BRL )</t>
        </is>
      </c>
    </row>
    <row r="100">
      <c r="A100" s="44" t="inlineStr">
        <is>
          <t>Brazil</t>
        </is>
      </c>
      <c r="B100" s="133" t="n">
        <v>257465219.94</v>
      </c>
      <c r="C100" s="96" t="n">
        <v>1</v>
      </c>
      <c r="D100" s="11" t="n"/>
      <c r="E100" s="11" t="n"/>
      <c r="F100" s="11" t="n"/>
      <c r="G100" s="100" t="inlineStr">
        <is>
          <t>Brazil</t>
        </is>
      </c>
      <c r="H100" s="113" t="n">
        <v>0</v>
      </c>
      <c r="I100" s="96">
        <f>IFERROR((J100-H100)/H100,"-")</f>
        <v/>
      </c>
      <c r="J100" s="113" t="n">
        <v>2785533973.36</v>
      </c>
      <c r="K100" s="96">
        <f>IFERROR((L100-J100)/J100,"-")</f>
        <v/>
      </c>
      <c r="L100" s="113" t="n">
        <v>2672219088.18</v>
      </c>
    </row>
    <row r="101">
      <c r="A101" s="97" t="n"/>
      <c r="B101" s="138" t="n"/>
      <c r="C101" s="84" t="n"/>
      <c r="D101" s="101" t="n"/>
      <c r="E101" s="101" t="n"/>
      <c r="F101" s="101" t="n"/>
      <c r="G101" s="97" t="n"/>
      <c r="H101" s="112" t="n"/>
      <c r="I101" s="84" t="n"/>
      <c r="J101" s="112" t="n"/>
      <c r="K101" s="84" t="n"/>
      <c r="L101" s="112" t="n"/>
    </row>
    <row r="102">
      <c r="A102" s="97" t="n"/>
      <c r="B102" s="174" t="n"/>
      <c r="C102" s="169" t="n"/>
      <c r="D102" s="95" t="n"/>
      <c r="E102" s="95" t="n"/>
      <c r="F102" s="95" t="n"/>
      <c r="G102" s="97" t="n"/>
      <c r="H102" s="107" t="n"/>
      <c r="I102" s="169" t="n"/>
      <c r="J102" s="107" t="n"/>
      <c r="K102" s="84" t="n"/>
      <c r="L102" s="107" t="n"/>
    </row>
    <row r="103">
      <c r="A103" s="97" t="n"/>
      <c r="B103" s="174" t="n"/>
      <c r="C103" s="84" t="n"/>
      <c r="D103" s="101" t="n"/>
      <c r="E103" s="101" t="n"/>
      <c r="F103" s="101" t="n"/>
      <c r="G103" s="97" t="n"/>
      <c r="H103" s="107" t="n"/>
      <c r="I103" s="84" t="n"/>
      <c r="J103" s="107" t="n"/>
      <c r="K103" s="84" t="n"/>
      <c r="L103" s="107" t="n"/>
    </row>
    <row r="104">
      <c r="A104" s="97" t="n"/>
      <c r="B104" s="174" t="n"/>
      <c r="C104" s="84" t="n"/>
      <c r="D104" s="101" t="n"/>
      <c r="E104" s="101" t="n"/>
      <c r="F104" s="101" t="n"/>
      <c r="G104" s="97" t="n"/>
      <c r="H104" s="107" t="n"/>
      <c r="I104" s="84" t="n"/>
      <c r="J104" s="107" t="n"/>
      <c r="K104" s="84" t="n"/>
      <c r="L104" s="107" t="n"/>
    </row>
    <row r="105">
      <c r="A105" s="85" t="n"/>
      <c r="B105" s="134" t="n"/>
      <c r="C105" s="90" t="n"/>
      <c r="D105" s="11" t="n"/>
      <c r="E105" s="11" t="n"/>
      <c r="F105" s="11" t="n"/>
      <c r="G105" s="85" t="n"/>
      <c r="H105" s="175" t="n"/>
      <c r="I105" s="90" t="n"/>
      <c r="J105" s="175" t="n"/>
      <c r="K105" s="90" t="n"/>
      <c r="L105" s="175" t="n"/>
    </row>
    <row r="106">
      <c r="A106" s="85" t="n"/>
      <c r="B106" s="129" t="n"/>
      <c r="C106" s="11" t="n"/>
      <c r="D106" s="11" t="n"/>
      <c r="E106" s="11" t="n"/>
      <c r="F106" s="11" t="n"/>
      <c r="G106" s="11" t="n"/>
      <c r="H106" s="28" t="n"/>
      <c r="I106" s="11" t="n"/>
      <c r="J106" s="28" t="n"/>
      <c r="K106" s="28" t="n"/>
      <c r="L106" s="28" t="n"/>
    </row>
    <row r="107">
      <c r="A107" s="85" t="n"/>
      <c r="B107" s="129" t="n"/>
      <c r="C107" s="11" t="n"/>
      <c r="D107" s="11" t="n"/>
      <c r="E107" s="11" t="n"/>
      <c r="F107" s="11" t="n"/>
      <c r="G107" s="11" t="n"/>
      <c r="H107" s="28" t="n"/>
      <c r="I107" s="11" t="n"/>
      <c r="J107" s="28" t="n"/>
      <c r="K107" s="28" t="n"/>
      <c r="L107" s="28" t="n"/>
    </row>
    <row r="108">
      <c r="A108" s="85" t="n"/>
      <c r="B108" s="129" t="n"/>
      <c r="C108" s="11" t="n"/>
      <c r="D108" s="11" t="n"/>
      <c r="E108" s="11" t="n"/>
      <c r="F108" s="11" t="n"/>
      <c r="G108" s="11" t="n"/>
      <c r="H108" s="28" t="n"/>
      <c r="I108" s="11" t="n"/>
      <c r="J108" s="28" t="n"/>
      <c r="K108" s="28" t="n"/>
      <c r="L108" s="28" t="n"/>
    </row>
    <row r="109" ht="15" customHeight="1">
      <c r="B109" s="184" t="inlineStr">
        <is>
          <t>Total P.O. Spend - YTD Trended</t>
        </is>
      </c>
      <c r="C109" s="205" t="n"/>
      <c r="D109" s="205" t="n"/>
      <c r="E109" s="205" t="n"/>
      <c r="F109" s="205" t="n"/>
      <c r="G109" s="205" t="n"/>
      <c r="H109" s="28" t="n"/>
      <c r="I109" s="11" t="n"/>
      <c r="J109" s="28" t="n"/>
      <c r="K109" s="28" t="n"/>
      <c r="L109" s="28" t="n"/>
    </row>
    <row r="110">
      <c r="B110" s="131" t="inlineStr">
        <is>
          <t>May YTD BRL</t>
        </is>
      </c>
      <c r="C110" s="14" t="inlineStr">
        <is>
          <t>%</t>
        </is>
      </c>
      <c r="D110" s="12" t="inlineStr">
        <is>
          <t>Feb-2023</t>
        </is>
      </c>
      <c r="E110" s="12" t="inlineStr">
        <is>
          <t>Mar-2023</t>
        </is>
      </c>
      <c r="F110" s="12" t="inlineStr">
        <is>
          <t>Apr-2023</t>
        </is>
      </c>
      <c r="G110" s="12" t="inlineStr">
        <is>
          <t>May-2023</t>
        </is>
      </c>
      <c r="H110" s="28" t="n"/>
      <c r="I110" s="11" t="n"/>
      <c r="J110" s="28" t="n"/>
      <c r="K110" s="28" t="n"/>
      <c r="L110" s="28" t="n"/>
    </row>
    <row r="111">
      <c r="A111" s="44" t="inlineStr">
        <is>
          <t>Brazil</t>
        </is>
      </c>
      <c r="B111" s="146" t="n">
        <v>1050732709.44</v>
      </c>
      <c r="C111" s="16" t="n">
        <v>1</v>
      </c>
      <c r="D111" s="118" t="n">
        <v>196235951.44</v>
      </c>
      <c r="E111" s="118" t="n">
        <v>247906182.92</v>
      </c>
      <c r="F111" s="118" t="n">
        <v>169463274.44</v>
      </c>
      <c r="G111" s="118" t="n">
        <v>257465219.94</v>
      </c>
      <c r="H111" s="28" t="n"/>
      <c r="I111" s="11" t="n"/>
      <c r="J111" s="28" t="n"/>
      <c r="K111" s="28" t="n"/>
      <c r="L111" s="28" t="n"/>
    </row>
    <row r="112">
      <c r="A112" s="97" t="n"/>
      <c r="B112" s="138" t="n"/>
      <c r="C112" s="101" t="n"/>
      <c r="D112" s="112" t="n"/>
      <c r="E112" s="112" t="n"/>
      <c r="F112" s="112" t="n"/>
      <c r="G112" s="112" t="n"/>
      <c r="H112" s="28" t="n"/>
      <c r="I112" s="11" t="n"/>
      <c r="J112" s="28" t="n"/>
      <c r="K112" s="28" t="n"/>
      <c r="L112" s="28" t="n"/>
    </row>
    <row r="113">
      <c r="A113" s="97" t="n"/>
      <c r="B113" s="138" t="n"/>
      <c r="C113" s="95" t="n"/>
      <c r="D113" s="112" t="n"/>
      <c r="E113" s="112" t="n"/>
      <c r="F113" s="112" t="n"/>
      <c r="G113" s="112" t="n"/>
      <c r="H113" s="28" t="n"/>
      <c r="I113" s="11" t="n"/>
      <c r="J113" s="28" t="n"/>
      <c r="K113" s="28" t="n"/>
      <c r="L113" s="28" t="n"/>
    </row>
    <row r="114">
      <c r="A114" s="97" t="n"/>
      <c r="B114" s="138" t="n"/>
      <c r="C114" s="101" t="n"/>
      <c r="D114" s="112" t="n"/>
      <c r="E114" s="112" t="n"/>
      <c r="F114" s="112" t="n"/>
      <c r="G114" s="112" t="n"/>
      <c r="H114" s="28" t="n"/>
      <c r="I114" s="11" t="n"/>
      <c r="J114" s="28" t="n"/>
      <c r="K114" s="28" t="n"/>
      <c r="L114" s="28" t="n"/>
    </row>
    <row r="115">
      <c r="A115" s="97" t="n"/>
      <c r="B115" s="138" t="n"/>
      <c r="C115" s="101" t="n"/>
      <c r="D115" s="112" t="n"/>
      <c r="E115" s="112" t="n"/>
      <c r="F115" s="112" t="n"/>
      <c r="G115" s="112" t="n"/>
      <c r="H115" s="28" t="n"/>
      <c r="I115" s="11" t="n"/>
      <c r="J115" s="28" t="n"/>
      <c r="K115" s="28" t="n"/>
      <c r="L115" s="28" t="n"/>
    </row>
    <row r="116">
      <c r="A116" s="85" t="n"/>
      <c r="B116" s="129" t="n"/>
      <c r="C116" s="11" t="n"/>
      <c r="D116" s="176" t="n"/>
      <c r="E116" s="176" t="n"/>
      <c r="F116" s="176" t="n"/>
      <c r="G116" s="176" t="n"/>
      <c r="H116" s="28" t="n"/>
      <c r="I116" s="11" t="n"/>
      <c r="J116" s="28" t="n"/>
      <c r="K116" s="28" t="n"/>
      <c r="L116" s="28" t="n"/>
    </row>
    <row r="117">
      <c r="A117" s="85" t="n"/>
      <c r="B117" s="134" t="n"/>
      <c r="C117" s="90" t="n"/>
      <c r="D117" s="28" t="n"/>
      <c r="E117" s="90" t="n"/>
      <c r="F117" s="28" t="n"/>
      <c r="G117" s="11" t="n"/>
      <c r="H117" s="28" t="n"/>
      <c r="I117" s="11" t="n"/>
      <c r="J117" s="28" t="n"/>
      <c r="K117" s="28" t="n"/>
      <c r="L117" s="28" t="n"/>
    </row>
    <row r="118">
      <c r="A118" s="85" t="n"/>
      <c r="B118" s="134" t="n"/>
      <c r="C118" s="90" t="n"/>
      <c r="D118" s="28" t="n"/>
      <c r="E118" s="90" t="n"/>
      <c r="F118" s="28" t="n"/>
      <c r="G118" s="11" t="n"/>
      <c r="H118" s="28" t="n"/>
      <c r="I118" s="11" t="n"/>
      <c r="J118" s="28" t="n"/>
      <c r="K118" s="28" t="n"/>
      <c r="L118" s="28" t="n"/>
    </row>
    <row r="119">
      <c r="A119" s="85" t="n"/>
      <c r="B119" s="134" t="n"/>
      <c r="C119" s="90" t="n"/>
      <c r="D119" s="28" t="n"/>
      <c r="E119" s="90" t="n"/>
      <c r="F119" s="28" t="n"/>
      <c r="G119" s="11" t="n"/>
      <c r="H119" s="28" t="n"/>
      <c r="I119" s="11" t="n"/>
      <c r="J119" s="28" t="n"/>
      <c r="K119" s="28" t="n"/>
      <c r="L119" s="28" t="n"/>
    </row>
    <row r="120">
      <c r="A120" s="85" t="n"/>
      <c r="B120" s="134" t="n"/>
      <c r="C120" s="90" t="n"/>
      <c r="D120" s="28" t="n"/>
      <c r="E120" s="90" t="n"/>
      <c r="F120" s="28" t="n"/>
      <c r="G120" s="11" t="n"/>
      <c r="H120" s="28" t="n"/>
      <c r="I120" s="11" t="n"/>
      <c r="J120" s="28" t="n"/>
      <c r="K120" s="28" t="n"/>
      <c r="L120" s="28" t="n"/>
    </row>
    <row r="121">
      <c r="A121" s="103" t="n"/>
      <c r="B121" s="129" t="n"/>
      <c r="C121" s="11" t="n"/>
      <c r="D121" s="11" t="n"/>
      <c r="E121" s="11" t="n"/>
      <c r="F121" s="11" t="n"/>
      <c r="G121" s="11" t="n"/>
      <c r="H121" s="10" t="n"/>
      <c r="I121" s="11" t="n"/>
      <c r="J121" s="10" t="n"/>
      <c r="K121" s="10" t="n"/>
      <c r="L121" s="10" t="n"/>
    </row>
    <row r="122" ht="15" customHeight="1">
      <c r="A122" s="103" t="n"/>
      <c r="B122" s="129" t="n"/>
      <c r="C122" s="11" t="n"/>
      <c r="D122" s="11" t="n"/>
      <c r="E122" s="11" t="n"/>
      <c r="F122" s="11" t="n"/>
      <c r="G122" s="11" t="n"/>
      <c r="H122" s="10" t="n"/>
      <c r="I122" s="11" t="n"/>
      <c r="J122" s="10" t="n"/>
      <c r="K122" s="10" t="n"/>
      <c r="L122" s="10" t="n"/>
    </row>
    <row r="123" ht="15" customHeight="1">
      <c r="A123" s="216" t="inlineStr">
        <is>
          <t>Top Suppliers May-2023 MTD</t>
        </is>
      </c>
      <c r="B123" s="217" t="n"/>
      <c r="C123" s="218" t="n"/>
      <c r="D123" s="219" t="inlineStr">
        <is>
          <t>Top Suppliers May-2023 YTD</t>
        </is>
      </c>
      <c r="E123" s="217" t="n"/>
      <c r="F123" s="220" t="n"/>
      <c r="G123" s="222" t="inlineStr">
        <is>
          <t>Top Manufacturers May-2023 MTD</t>
        </is>
      </c>
      <c r="H123" s="217" t="n"/>
      <c r="I123" s="218" t="n"/>
      <c r="J123" s="178" t="inlineStr">
        <is>
          <t>Top Manufacturers May-2023 YTD</t>
        </is>
      </c>
      <c r="K123" s="217" t="n"/>
      <c r="L123" s="217" t="n"/>
    </row>
    <row r="124">
      <c r="A124" s="14" t="inlineStr">
        <is>
          <t>Supplier</t>
        </is>
      </c>
      <c r="B124" s="142" t="inlineStr">
        <is>
          <t>BRL</t>
        </is>
      </c>
      <c r="C124" s="14" t="inlineStr">
        <is>
          <t>%</t>
        </is>
      </c>
      <c r="D124" s="14" t="inlineStr">
        <is>
          <t>Supplier</t>
        </is>
      </c>
      <c r="E124" s="14" t="inlineStr">
        <is>
          <t>BRL</t>
        </is>
      </c>
      <c r="F124" s="42" t="inlineStr">
        <is>
          <t>%</t>
        </is>
      </c>
      <c r="G124" s="68" t="inlineStr">
        <is>
          <t>Manufacturer</t>
        </is>
      </c>
      <c r="H124" s="14" t="inlineStr">
        <is>
          <t>BRL</t>
        </is>
      </c>
      <c r="I124" s="14" t="inlineStr">
        <is>
          <t>%</t>
        </is>
      </c>
      <c r="J124" s="14" t="inlineStr">
        <is>
          <t>Manufacturer</t>
        </is>
      </c>
      <c r="K124" s="14" t="inlineStr">
        <is>
          <t>BRL</t>
        </is>
      </c>
      <c r="L124" s="42" t="inlineStr">
        <is>
          <t>%</t>
        </is>
      </c>
    </row>
    <row r="125" ht="28.7" customHeight="1">
      <c r="A125" s="20" t="inlineStr">
        <is>
          <t>Oncoprod</t>
        </is>
      </c>
      <c r="B125" s="147" t="n">
        <v>77231799.62</v>
      </c>
      <c r="C125" s="9" t="n">
        <v>0.3</v>
      </c>
      <c r="D125" s="20" t="inlineStr">
        <is>
          <t>Oncoprod</t>
        </is>
      </c>
      <c r="E125" s="108" t="n">
        <v>308492815.2</v>
      </c>
      <c r="F125" s="9" t="n">
        <v>0.294</v>
      </c>
      <c r="G125" s="70" t="inlineStr">
        <is>
          <t>Janssen</t>
        </is>
      </c>
      <c r="H125" s="108" t="n">
        <v>27739978.4</v>
      </c>
      <c r="I125" s="9" t="n">
        <v>0.108</v>
      </c>
      <c r="J125" s="47" t="inlineStr">
        <is>
          <t>Janssen</t>
        </is>
      </c>
      <c r="K125" s="108" t="n">
        <v>116569301.78</v>
      </c>
      <c r="L125" s="9" t="n">
        <v>0.111</v>
      </c>
    </row>
    <row r="126" ht="30" customHeight="1">
      <c r="A126" s="93" t="inlineStr">
        <is>
          <t>Mafra Hospitalar</t>
        </is>
      </c>
      <c r="B126" s="138" t="n">
        <v>39567999.3</v>
      </c>
      <c r="C126" s="101" t="n">
        <v>0.154</v>
      </c>
      <c r="D126" s="93" t="inlineStr">
        <is>
          <t>Mafra Hospitalar</t>
        </is>
      </c>
      <c r="E126" s="112" t="n">
        <v>178845352.54</v>
      </c>
      <c r="F126" s="101" t="n">
        <v>0.17</v>
      </c>
      <c r="G126" s="63" t="inlineStr">
        <is>
          <t>Roche</t>
        </is>
      </c>
      <c r="H126" s="112" t="n">
        <v>27146724.26</v>
      </c>
      <c r="I126" s="101" t="n">
        <v>0.105</v>
      </c>
      <c r="J126" s="97" t="inlineStr">
        <is>
          <t>Roche</t>
        </is>
      </c>
      <c r="K126" s="112" t="n">
        <v>95822223.88</v>
      </c>
      <c r="L126" s="101" t="n">
        <v>0.091</v>
      </c>
    </row>
    <row r="127" ht="30" customHeight="1">
      <c r="A127" s="20" t="inlineStr">
        <is>
          <t>Roche</t>
        </is>
      </c>
      <c r="B127" s="147" t="n">
        <v>23776631.62</v>
      </c>
      <c r="C127" s="9" t="n">
        <v>0.092</v>
      </c>
      <c r="D127" s="20" t="inlineStr">
        <is>
          <t>Expressa Medicamentos</t>
        </is>
      </c>
      <c r="E127" s="108" t="n">
        <v>89902305.94</v>
      </c>
      <c r="F127" s="9" t="n">
        <v>0.08599999999999999</v>
      </c>
      <c r="G127" s="70" t="inlineStr">
        <is>
          <t>Merck &amp; Co (MSD)</t>
        </is>
      </c>
      <c r="H127" s="108" t="n">
        <v>20690596.18</v>
      </c>
      <c r="I127" s="9" t="n">
        <v>0.08</v>
      </c>
      <c r="J127" s="47" t="inlineStr">
        <is>
          <t>Merck &amp; Co (MSD)</t>
        </is>
      </c>
      <c r="K127" s="108" t="n">
        <v>76146606.18000001</v>
      </c>
      <c r="L127" s="9" t="n">
        <v>0.07199999999999999</v>
      </c>
    </row>
    <row r="128" ht="30" customHeight="1">
      <c r="A128" s="93" t="inlineStr">
        <is>
          <t>Expressa Medicamentos</t>
        </is>
      </c>
      <c r="B128" s="138" t="n">
        <v>20715389.86</v>
      </c>
      <c r="C128" s="101" t="n">
        <v>0.08</v>
      </c>
      <c r="D128" s="93" t="inlineStr">
        <is>
          <t>Roche</t>
        </is>
      </c>
      <c r="E128" s="112" t="n">
        <v>85258440.42</v>
      </c>
      <c r="F128" s="101" t="n">
        <v>0.081</v>
      </c>
      <c r="G128" s="63" t="inlineStr">
        <is>
          <t>AbbVie</t>
        </is>
      </c>
      <c r="H128" s="112" t="n">
        <v>12657352.46</v>
      </c>
      <c r="I128" s="101" t="n">
        <v>0.049</v>
      </c>
      <c r="J128" s="97" t="inlineStr">
        <is>
          <t>Novartis</t>
        </is>
      </c>
      <c r="K128" s="112" t="n">
        <v>52594480.54</v>
      </c>
      <c r="L128" s="101" t="n">
        <v>0.05</v>
      </c>
    </row>
    <row r="129" ht="28.7" customHeight="1">
      <c r="A129" s="20" t="inlineStr">
        <is>
          <t>Pro infusion pharma</t>
        </is>
      </c>
      <c r="B129" s="147" t="n">
        <v>10929572.72</v>
      </c>
      <c r="C129" s="9" t="n">
        <v>0.042</v>
      </c>
      <c r="D129" s="20" t="inlineStr">
        <is>
          <t>Grifols</t>
        </is>
      </c>
      <c r="E129" s="108" t="n">
        <v>35897490.6</v>
      </c>
      <c r="F129" s="9" t="n">
        <v>0.034</v>
      </c>
      <c r="G129" s="70" t="inlineStr">
        <is>
          <t>Novartis</t>
        </is>
      </c>
      <c r="H129" s="108" t="n">
        <v>10835128.7</v>
      </c>
      <c r="I129" s="9" t="n">
        <v>0.042</v>
      </c>
      <c r="J129" s="47" t="inlineStr">
        <is>
          <t>Sanofi</t>
        </is>
      </c>
      <c r="K129" s="108" t="n">
        <v>44321546.3</v>
      </c>
      <c r="L129" s="9" t="n">
        <v>0.042</v>
      </c>
    </row>
    <row r="130" ht="30" customHeight="1">
      <c r="A130" s="93" t="inlineStr">
        <is>
          <t>Grifols</t>
        </is>
      </c>
      <c r="B130" s="138" t="n">
        <v>9547394.6</v>
      </c>
      <c r="C130" s="101" t="n">
        <v>0.037</v>
      </c>
      <c r="D130" s="93" t="inlineStr">
        <is>
          <t>Pro infusion pharma</t>
        </is>
      </c>
      <c r="E130" s="112" t="n">
        <v>29708610.3</v>
      </c>
      <c r="F130" s="101" t="n">
        <v>0.028</v>
      </c>
      <c r="G130" s="63" t="inlineStr">
        <is>
          <t>Biogen</t>
        </is>
      </c>
      <c r="H130" s="112" t="n">
        <v>10556956.94</v>
      </c>
      <c r="I130" s="101" t="n">
        <v>0.041</v>
      </c>
      <c r="J130" s="97" t="inlineStr">
        <is>
          <t>Biogen</t>
        </is>
      </c>
      <c r="K130" s="112" t="n">
        <v>40622771.96</v>
      </c>
      <c r="L130" s="101" t="n">
        <v>0.039</v>
      </c>
    </row>
    <row r="131" ht="30" customHeight="1">
      <c r="A131" s="20" t="inlineStr">
        <is>
          <t>AbbVie</t>
        </is>
      </c>
      <c r="B131" s="147" t="n">
        <v>7455515.44</v>
      </c>
      <c r="C131" s="9" t="n">
        <v>0.029</v>
      </c>
      <c r="D131" s="20" t="inlineStr">
        <is>
          <t>AbbVie</t>
        </is>
      </c>
      <c r="E131" s="108" t="n">
        <v>26392886.14</v>
      </c>
      <c r="F131" s="9" t="n">
        <v>0.025</v>
      </c>
      <c r="G131" s="70" t="inlineStr">
        <is>
          <t>Sanofi</t>
        </is>
      </c>
      <c r="H131" s="108" t="n">
        <v>10092084.6</v>
      </c>
      <c r="I131" s="9" t="n">
        <v>0.039</v>
      </c>
      <c r="J131" s="47" t="inlineStr">
        <is>
          <t>AbbVie</t>
        </is>
      </c>
      <c r="K131" s="108" t="n">
        <v>38684133.6</v>
      </c>
      <c r="L131" s="9" t="n">
        <v>0.037</v>
      </c>
    </row>
    <row r="132" ht="30" customHeight="1">
      <c r="A132" s="93" t="inlineStr">
        <is>
          <t>Elfa Medicamentos</t>
        </is>
      </c>
      <c r="B132" s="138" t="n">
        <v>5816380.14</v>
      </c>
      <c r="C132" s="101" t="n">
        <v>0.023</v>
      </c>
      <c r="D132" s="93" t="inlineStr">
        <is>
          <t>Elfa Medicamentos</t>
        </is>
      </c>
      <c r="E132" s="112" t="n">
        <v>25438702.28</v>
      </c>
      <c r="F132" s="101" t="n">
        <v>0.024</v>
      </c>
      <c r="G132" s="63" t="inlineStr">
        <is>
          <t>Grifols</t>
        </is>
      </c>
      <c r="H132" s="112" t="n">
        <v>9559457.76</v>
      </c>
      <c r="I132" s="101" t="n">
        <v>0.037</v>
      </c>
      <c r="J132" s="97" t="inlineStr">
        <is>
          <t>Grifols</t>
        </is>
      </c>
      <c r="K132" s="112" t="n">
        <v>35177213.6</v>
      </c>
      <c r="L132" s="101" t="n">
        <v>0.033</v>
      </c>
    </row>
    <row r="133" ht="28.7" customHeight="1">
      <c r="A133" s="20" t="inlineStr">
        <is>
          <t>4BIO Medicamentos</t>
        </is>
      </c>
      <c r="B133" s="147" t="n">
        <v>5786758.32</v>
      </c>
      <c r="C133" s="9" t="n">
        <v>0.022</v>
      </c>
      <c r="D133" s="20" t="inlineStr">
        <is>
          <t>4BIO Medicamentos</t>
        </is>
      </c>
      <c r="E133" s="108" t="n">
        <v>20797413.9</v>
      </c>
      <c r="F133" s="9" t="n">
        <v>0.02</v>
      </c>
      <c r="G133" s="70" t="inlineStr">
        <is>
          <t>AstraZeneca</t>
        </is>
      </c>
      <c r="H133" s="108" t="n">
        <v>8480519.199999999</v>
      </c>
      <c r="I133" s="9" t="n">
        <v>0.033</v>
      </c>
      <c r="J133" s="47" t="inlineStr">
        <is>
          <t>AstraZeneca</t>
        </is>
      </c>
      <c r="K133" s="108" t="n">
        <v>34553212.12</v>
      </c>
      <c r="L133" s="9" t="n">
        <v>0.033</v>
      </c>
    </row>
    <row r="134" ht="30" customHeight="1">
      <c r="A134" s="93" t="inlineStr">
        <is>
          <t>AstraZeneca</t>
        </is>
      </c>
      <c r="B134" s="138" t="n">
        <v>4313349.16</v>
      </c>
      <c r="C134" s="101" t="n">
        <v>0.017</v>
      </c>
      <c r="D134" s="93" t="inlineStr">
        <is>
          <t>Cristalia</t>
        </is>
      </c>
      <c r="E134" s="112" t="n">
        <v>15547854.66</v>
      </c>
      <c r="F134" s="101" t="n">
        <v>0.015</v>
      </c>
      <c r="G134" s="63" t="inlineStr">
        <is>
          <t>Takeda</t>
        </is>
      </c>
      <c r="H134" s="112" t="n">
        <v>8234999.14</v>
      </c>
      <c r="I134" s="101" t="n">
        <v>0.032</v>
      </c>
      <c r="J134" s="97" t="inlineStr">
        <is>
          <t>Takeda</t>
        </is>
      </c>
      <c r="K134" s="112" t="n">
        <v>34276306.54</v>
      </c>
      <c r="L134" s="101" t="n">
        <v>0.033</v>
      </c>
    </row>
    <row r="135">
      <c r="A135" s="47" t="inlineStr">
        <is>
          <t>All Others</t>
        </is>
      </c>
      <c r="B135" s="148" t="n">
        <v>52324429.16</v>
      </c>
      <c r="C135" s="49" t="n">
        <v>0.203</v>
      </c>
      <c r="D135" s="47" t="inlineStr">
        <is>
          <t>All Others</t>
        </is>
      </c>
      <c r="E135" s="120" t="n">
        <v>234450837.46</v>
      </c>
      <c r="F135" s="49" t="n">
        <v>0.223</v>
      </c>
      <c r="G135" s="47" t="inlineStr">
        <is>
          <t>All Others</t>
        </is>
      </c>
      <c r="H135" s="120" t="n">
        <v>111471422.3</v>
      </c>
      <c r="I135" s="49" t="n">
        <v>0.433</v>
      </c>
      <c r="J135" s="47" t="inlineStr">
        <is>
          <t>All Others</t>
        </is>
      </c>
      <c r="K135" s="120" t="n">
        <v>481964912.94</v>
      </c>
      <c r="L135" s="49" t="n">
        <v>0.459</v>
      </c>
    </row>
    <row r="136">
      <c r="A136" s="44" t="inlineStr">
        <is>
          <t>Total</t>
        </is>
      </c>
      <c r="B136" s="146">
        <f>SUM(B125:B135)</f>
        <v/>
      </c>
      <c r="C136" s="16" t="n">
        <v>1</v>
      </c>
      <c r="D136" s="44" t="inlineStr">
        <is>
          <t>Total</t>
        </is>
      </c>
      <c r="E136" s="118">
        <f>SUM(E125:E135)</f>
        <v/>
      </c>
      <c r="F136" s="16" t="n">
        <v>1</v>
      </c>
      <c r="G136" s="78" t="inlineStr">
        <is>
          <t>Total</t>
        </is>
      </c>
      <c r="H136" s="118">
        <f>SUM(H125:H135)</f>
        <v/>
      </c>
      <c r="I136" s="16" t="n">
        <v>1</v>
      </c>
      <c r="J136" s="44" t="inlineStr">
        <is>
          <t>Total</t>
        </is>
      </c>
      <c r="K136" s="118">
        <f>SUM(K125:K135)</f>
        <v/>
      </c>
      <c r="L136" s="16" t="n">
        <v>1</v>
      </c>
    </row>
    <row r="138" ht="15" customHeight="1"/>
    <row r="139" ht="15" customHeight="1">
      <c r="A139" s="219" t="inlineStr">
        <is>
          <t>Top Product Categories May-2023 MTD</t>
        </is>
      </c>
      <c r="B139" s="217" t="n"/>
      <c r="C139" s="217" t="n"/>
      <c r="D139" s="217" t="n"/>
      <c r="E139" s="217" t="n"/>
      <c r="F139" s="220" t="n"/>
      <c r="G139" s="181" t="inlineStr">
        <is>
          <t>Top Product Categories May-2023 YTD</t>
        </is>
      </c>
      <c r="H139" s="205" t="n"/>
      <c r="I139" s="205" t="n"/>
      <c r="J139" s="205" t="n"/>
      <c r="K139" s="205" t="n"/>
      <c r="L139" s="205" t="n"/>
    </row>
    <row r="140" ht="16.9" customHeight="1">
      <c r="A140" s="14" t="inlineStr">
        <is>
          <t>Categories</t>
        </is>
      </c>
      <c r="B140" s="142" t="inlineStr">
        <is>
          <t>BRL</t>
        </is>
      </c>
      <c r="C140" s="14" t="inlineStr">
        <is>
          <t>%</t>
        </is>
      </c>
      <c r="D140" s="14" t="inlineStr">
        <is>
          <t>Categories</t>
        </is>
      </c>
      <c r="E140" s="14" t="inlineStr">
        <is>
          <t>BRL</t>
        </is>
      </c>
      <c r="F140" s="42" t="inlineStr">
        <is>
          <t>%</t>
        </is>
      </c>
      <c r="G140" s="68" t="inlineStr">
        <is>
          <t>Categories</t>
        </is>
      </c>
      <c r="H140" s="14" t="inlineStr">
        <is>
          <t>BRL</t>
        </is>
      </c>
      <c r="I140" s="14" t="inlineStr">
        <is>
          <t>%</t>
        </is>
      </c>
      <c r="J140" s="14" t="inlineStr">
        <is>
          <t>Categories</t>
        </is>
      </c>
      <c r="K140" s="14" t="inlineStr">
        <is>
          <t>BRL</t>
        </is>
      </c>
      <c r="L140" s="42" t="inlineStr">
        <is>
          <t>%</t>
        </is>
      </c>
    </row>
    <row r="141" ht="57.4" customHeight="1">
      <c r="A141" s="40" t="inlineStr">
        <is>
          <t>Antineoplastic agents, antineoplastic agent immunotoxins and antineoplastic keratinocyte growth factors</t>
        </is>
      </c>
      <c r="B141" s="137" t="n">
        <v>54066724.7</v>
      </c>
      <c r="C141" s="15" t="n">
        <v>0.21</v>
      </c>
      <c r="D141" s="40" t="inlineStr">
        <is>
          <t>Electrolytes</t>
        </is>
      </c>
      <c r="E141" s="105" t="n">
        <v>6828538.5</v>
      </c>
      <c r="F141" s="15" t="n">
        <v>0.027</v>
      </c>
      <c r="G141" s="62" t="inlineStr">
        <is>
          <t>Antineoplastic agents, antineoplastic agent immunotoxins and antineoplastic keratinocyte growth factors</t>
        </is>
      </c>
      <c r="H141" s="105" t="n">
        <v>206852885.76</v>
      </c>
      <c r="I141" s="15" t="n">
        <v>0.197</v>
      </c>
      <c r="J141" s="40" t="inlineStr">
        <is>
          <t>Electrolytes</t>
        </is>
      </c>
      <c r="K141" s="105" t="n">
        <v>28364233.26</v>
      </c>
      <c r="L141" s="15" t="n">
        <v>0.027</v>
      </c>
    </row>
    <row r="142" ht="42.95" customHeight="1">
      <c r="A142" s="93" t="inlineStr">
        <is>
          <t>Immunosupressant antibodies</t>
        </is>
      </c>
      <c r="B142" s="138" t="n">
        <v>37196374.1</v>
      </c>
      <c r="C142" s="101" t="n">
        <v>0.144</v>
      </c>
      <c r="D142" s="93" t="inlineStr">
        <is>
          <t>Dermatologic agents</t>
        </is>
      </c>
      <c r="E142" s="112" t="n">
        <v>5685705.12</v>
      </c>
      <c r="F142" s="101" t="n">
        <v>0.022</v>
      </c>
      <c r="G142" s="63" t="inlineStr">
        <is>
          <t>Immunosupressant antibodies</t>
        </is>
      </c>
      <c r="H142" s="112" t="n">
        <v>169589415.2</v>
      </c>
      <c r="I142" s="101" t="n">
        <v>0.161</v>
      </c>
      <c r="J142" s="93" t="inlineStr">
        <is>
          <t>Tyrosine kinase inhibitors</t>
        </is>
      </c>
      <c r="K142" s="112" t="n">
        <v>23441999.4</v>
      </c>
      <c r="L142" s="101" t="n">
        <v>0.022</v>
      </c>
    </row>
    <row r="143" ht="57.4" customHeight="1">
      <c r="A143" s="40" t="inlineStr">
        <is>
          <t>Antineoplastic antibiotics</t>
        </is>
      </c>
      <c r="B143" s="137" t="n">
        <v>26398501.94</v>
      </c>
      <c r="C143" s="15" t="n">
        <v>0.103</v>
      </c>
      <c r="D143" s="40" t="inlineStr">
        <is>
          <t>Formulas and products for nutritional support</t>
        </is>
      </c>
      <c r="E143" s="105" t="n">
        <v>4187824.84</v>
      </c>
      <c r="F143" s="15" t="n">
        <v>0.016</v>
      </c>
      <c r="G143" s="62" t="inlineStr">
        <is>
          <t>Antineoplastic antibiotics</t>
        </is>
      </c>
      <c r="H143" s="105" t="n">
        <v>83309750.81999999</v>
      </c>
      <c r="I143" s="15" t="n">
        <v>0.079</v>
      </c>
      <c r="J143" s="40" t="inlineStr">
        <is>
          <t>Immunosupressant phthalimides</t>
        </is>
      </c>
      <c r="K143" s="105" t="n">
        <v>21662848.92</v>
      </c>
      <c r="L143" s="15" t="n">
        <v>0.021</v>
      </c>
    </row>
    <row r="144" ht="28.7" customHeight="1">
      <c r="A144" s="93" t="inlineStr">
        <is>
          <t>Immunosuppressants</t>
        </is>
      </c>
      <c r="B144" s="138" t="n">
        <v>18001871.08</v>
      </c>
      <c r="C144" s="101" t="n">
        <v>0.07000000000000001</v>
      </c>
      <c r="D144" s="93" t="inlineStr">
        <is>
          <t>Hormones and antihormones</t>
        </is>
      </c>
      <c r="E144" s="112" t="n">
        <v>3842061.34</v>
      </c>
      <c r="F144" s="101" t="n">
        <v>0.015</v>
      </c>
      <c r="G144" s="63" t="inlineStr">
        <is>
          <t>Immunosuppressants</t>
        </is>
      </c>
      <c r="H144" s="112" t="n">
        <v>63812848.84</v>
      </c>
      <c r="I144" s="101" t="n">
        <v>0.061</v>
      </c>
      <c r="J144" s="93" t="inlineStr">
        <is>
          <t>Hormones and antihormones</t>
        </is>
      </c>
      <c r="K144" s="112" t="n">
        <v>20194969.78</v>
      </c>
      <c r="L144" s="101" t="n">
        <v>0.019</v>
      </c>
    </row>
    <row r="145" ht="42.95" customHeight="1">
      <c r="A145" s="40" t="inlineStr">
        <is>
          <t>Immunostimulating agents</t>
        </is>
      </c>
      <c r="B145" s="137" t="n">
        <v>14254485.08</v>
      </c>
      <c r="C145" s="15" t="n">
        <v>0.055</v>
      </c>
      <c r="D145" s="36" t="inlineStr">
        <is>
          <t>All Others</t>
        </is>
      </c>
      <c r="E145" s="114" t="n">
        <v>75447565.56</v>
      </c>
      <c r="F145" s="39" t="n">
        <v>0.293</v>
      </c>
      <c r="G145" s="62" t="inlineStr">
        <is>
          <t>Immunostimulating agents</t>
        </is>
      </c>
      <c r="H145" s="105" t="n">
        <v>50768944.8</v>
      </c>
      <c r="I145" s="15" t="n">
        <v>0.048</v>
      </c>
      <c r="J145" s="36" t="inlineStr">
        <is>
          <t>All Others</t>
        </is>
      </c>
      <c r="K145" s="114" t="n">
        <v>341144620.98</v>
      </c>
      <c r="L145" s="39" t="n">
        <v>0.325</v>
      </c>
    </row>
    <row r="146" ht="28.7" customHeight="1">
      <c r="A146" s="93" t="inlineStr">
        <is>
          <t>Class Name Not Available</t>
        </is>
      </c>
      <c r="B146" s="138" t="n">
        <v>11555567.68</v>
      </c>
      <c r="C146" s="101" t="n">
        <v>0.045</v>
      </c>
      <c r="D146" s="100" t="inlineStr">
        <is>
          <t>Total</t>
        </is>
      </c>
      <c r="E146" s="109">
        <f>SUM(B141:B146,E141:E145)</f>
        <v/>
      </c>
      <c r="F146" s="96" t="n">
        <v>1</v>
      </c>
      <c r="G146" s="63" t="inlineStr">
        <is>
          <t>Class Name Not Available</t>
        </is>
      </c>
      <c r="H146" s="112" t="n">
        <v>41590191.68</v>
      </c>
      <c r="I146" s="101" t="n">
        <v>0.04</v>
      </c>
      <c r="J146" s="100" t="inlineStr">
        <is>
          <t>Total</t>
        </is>
      </c>
      <c r="K146" s="109">
        <f>SUM(H141:H146,K141:K145)</f>
        <v/>
      </c>
      <c r="L146" s="96" t="n">
        <v>1</v>
      </c>
    </row>
    <row r="149">
      <c r="B149" s="127" t="inlineStr">
        <is>
          <t>`</t>
        </is>
      </c>
    </row>
    <row r="150" ht="25.15" customHeight="1">
      <c r="A150" s="94" t="inlineStr">
        <is>
          <t>Indirect Spend</t>
        </is>
      </c>
      <c r="B150" s="130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</row>
    <row r="151" ht="15" customHeight="1">
      <c r="D151" s="56" t="n"/>
      <c r="E151" s="56" t="n"/>
      <c r="F151" s="56" t="n"/>
      <c r="G151" s="56" t="n"/>
    </row>
    <row r="152" ht="15" customHeight="1">
      <c r="A152" s="52" t="n"/>
      <c r="B152" s="178" t="inlineStr">
        <is>
          <t>Total P.O. Spend - MTD</t>
        </is>
      </c>
      <c r="C152" s="217" t="n"/>
      <c r="D152" s="89" t="n"/>
      <c r="E152" s="45" t="inlineStr">
        <is>
          <t>MTD BRL Spend</t>
        </is>
      </c>
      <c r="F152" s="45" t="inlineStr">
        <is>
          <t>YTD BRL Spend</t>
        </is>
      </c>
      <c r="G152" s="183" t="inlineStr">
        <is>
          <t>Total P.O. Spend - YTD Trended</t>
        </is>
      </c>
      <c r="H152" s="205" t="n"/>
      <c r="I152" s="205" t="n"/>
      <c r="J152" s="205" t="n"/>
      <c r="K152" s="205" t="n"/>
      <c r="L152" s="205" t="n"/>
    </row>
    <row r="153">
      <c r="A153" s="52" t="n"/>
      <c r="B153" s="142" t="inlineStr">
        <is>
          <t>May-2023 ( BRL )</t>
        </is>
      </c>
      <c r="C153" s="42" t="inlineStr">
        <is>
          <t>%</t>
        </is>
      </c>
      <c r="D153" s="89" t="n"/>
      <c r="E153" s="118">
        <f>B154</f>
        <v/>
      </c>
      <c r="F153" s="118">
        <f>G154</f>
        <v/>
      </c>
      <c r="G153" s="72" t="inlineStr">
        <is>
          <t>May YTD BRL</t>
        </is>
      </c>
      <c r="H153" s="14" t="inlineStr">
        <is>
          <t>%</t>
        </is>
      </c>
      <c r="I153" s="12" t="inlineStr">
        <is>
          <t>Feb-2023</t>
        </is>
      </c>
      <c r="J153" s="12" t="inlineStr">
        <is>
          <t>Mar-2023</t>
        </is>
      </c>
      <c r="K153" s="12" t="inlineStr">
        <is>
          <t>Apr-2023</t>
        </is>
      </c>
      <c r="L153" s="82" t="inlineStr">
        <is>
          <t>May-2023</t>
        </is>
      </c>
    </row>
    <row r="154">
      <c r="A154" s="44" t="inlineStr">
        <is>
          <t>Brazil</t>
        </is>
      </c>
      <c r="B154" s="146" t="n">
        <v>467885513.52</v>
      </c>
      <c r="C154" s="16" t="n">
        <v>1</v>
      </c>
      <c r="D154" s="11" t="n"/>
      <c r="E154" s="11" t="n"/>
      <c r="F154" s="11" t="n"/>
      <c r="G154" s="121" t="n">
        <v>1883791736.82</v>
      </c>
      <c r="H154" s="16" t="n">
        <v>1</v>
      </c>
      <c r="I154" s="118" t="n">
        <v>320768944.72</v>
      </c>
      <c r="J154" s="118" t="n">
        <v>384414060.76</v>
      </c>
      <c r="K154" s="118" t="n">
        <v>361798090.82</v>
      </c>
      <c r="L154" s="118" t="n">
        <v>467885513.52</v>
      </c>
    </row>
    <row r="155">
      <c r="A155" s="97" t="n"/>
      <c r="B155" s="174" t="n"/>
      <c r="C155" s="101" t="n"/>
      <c r="D155" s="101" t="n"/>
      <c r="E155" s="101" t="n"/>
      <c r="F155" s="101" t="n"/>
      <c r="G155" s="107" t="n"/>
      <c r="H155" s="101" t="n"/>
      <c r="I155" s="112" t="n"/>
      <c r="J155" s="112" t="n"/>
      <c r="K155" s="112" t="n"/>
      <c r="L155" s="112" t="n"/>
    </row>
    <row r="156">
      <c r="A156" s="97" t="n"/>
      <c r="B156" s="138" t="n"/>
      <c r="C156" s="95" t="n"/>
      <c r="D156" s="95" t="n"/>
      <c r="E156" s="95" t="n"/>
      <c r="F156" s="95" t="n"/>
      <c r="G156" s="116" t="n"/>
      <c r="H156" s="95" t="n"/>
      <c r="I156" s="112" t="n"/>
      <c r="J156" s="112" t="n"/>
      <c r="K156" s="112" t="n"/>
      <c r="L156" s="112" t="n"/>
    </row>
    <row r="157">
      <c r="A157" s="97" t="n"/>
      <c r="B157" s="174" t="n"/>
      <c r="C157" s="101" t="n"/>
      <c r="D157" s="101" t="n"/>
      <c r="E157" s="101" t="n"/>
      <c r="F157" s="101" t="n"/>
      <c r="G157" s="107" t="n"/>
      <c r="H157" s="101" t="n"/>
      <c r="I157" s="112" t="n"/>
      <c r="J157" s="112" t="n"/>
      <c r="K157" s="112" t="n"/>
      <c r="L157" s="112" t="n"/>
    </row>
    <row r="158">
      <c r="A158" s="97" t="n"/>
      <c r="B158" s="138" t="n"/>
      <c r="C158" s="101" t="n"/>
      <c r="D158" s="101" t="n"/>
      <c r="E158" s="101" t="n"/>
      <c r="F158" s="101" t="n"/>
      <c r="G158" s="107" t="n"/>
      <c r="H158" s="101" t="n"/>
      <c r="I158" s="112" t="n"/>
      <c r="J158" s="112" t="n"/>
      <c r="K158" s="112" t="n"/>
      <c r="L158" s="112" t="n"/>
    </row>
    <row r="159">
      <c r="A159" s="85" t="n"/>
      <c r="B159" s="129" t="n"/>
      <c r="C159" s="11" t="n"/>
      <c r="D159" s="11" t="n"/>
      <c r="E159" s="11" t="n"/>
      <c r="F159" s="11" t="n"/>
      <c r="G159" s="177" t="n"/>
      <c r="H159" s="11" t="n"/>
      <c r="I159" s="176" t="n"/>
      <c r="J159" s="176" t="n"/>
      <c r="K159" s="176" t="n"/>
      <c r="L159" s="176" t="n"/>
    </row>
    <row r="160">
      <c r="A160" s="85" t="n"/>
      <c r="B160" s="129" t="n"/>
      <c r="C160" s="11" t="n"/>
      <c r="D160" s="11" t="n"/>
      <c r="E160" s="11" t="n"/>
      <c r="F160" s="11" t="n"/>
      <c r="G160" s="11" t="n"/>
      <c r="H160" s="28" t="n"/>
      <c r="I160" s="11" t="n"/>
      <c r="J160" s="28" t="n"/>
      <c r="K160" s="28" t="n"/>
      <c r="L160" s="28" t="n"/>
    </row>
    <row r="161">
      <c r="A161" s="85" t="n"/>
      <c r="B161" s="129" t="n"/>
      <c r="C161" s="11" t="n"/>
      <c r="D161" s="11" t="n"/>
      <c r="E161" s="11" t="n"/>
      <c r="F161" s="11" t="n"/>
      <c r="G161" s="11" t="n"/>
      <c r="H161" s="28" t="n"/>
      <c r="I161" s="11" t="n"/>
      <c r="J161" s="28" t="n"/>
      <c r="K161" s="28" t="n"/>
      <c r="L161" s="28" t="n"/>
    </row>
    <row r="162" ht="15" customHeight="1">
      <c r="D162" s="56" t="n"/>
      <c r="E162" s="56" t="n"/>
      <c r="F162" s="56" t="n"/>
      <c r="G162" s="56" t="n"/>
    </row>
    <row r="163" ht="15" customHeight="1">
      <c r="A163" s="216" t="inlineStr">
        <is>
          <t>Top Suppliers May-2023 MTD</t>
        </is>
      </c>
      <c r="B163" s="217" t="n"/>
      <c r="C163" s="218" t="n"/>
      <c r="D163" s="223" t="inlineStr">
        <is>
          <t>Top Suppliers May-2023 YTD</t>
        </is>
      </c>
      <c r="E163" s="205" t="n"/>
      <c r="F163" s="224" t="n"/>
      <c r="G163" s="225" t="inlineStr">
        <is>
          <t>Top Manufacturers May-2023 MTD</t>
        </is>
      </c>
      <c r="H163" s="205" t="n"/>
      <c r="I163" s="226" t="n"/>
      <c r="J163" s="186" t="inlineStr">
        <is>
          <t>Top Manufacturers May-2023 YTD</t>
        </is>
      </c>
      <c r="K163" s="205" t="n"/>
      <c r="L163" s="205" t="n"/>
    </row>
    <row r="164">
      <c r="A164" s="14" t="inlineStr">
        <is>
          <t>Supplier</t>
        </is>
      </c>
      <c r="B164" s="142" t="inlineStr">
        <is>
          <t>BRL</t>
        </is>
      </c>
      <c r="C164" s="14" t="inlineStr">
        <is>
          <t>%</t>
        </is>
      </c>
      <c r="D164" s="14" t="inlineStr">
        <is>
          <t>Supplier</t>
        </is>
      </c>
      <c r="E164" s="14" t="inlineStr">
        <is>
          <t>BRL</t>
        </is>
      </c>
      <c r="F164" s="42" t="inlineStr">
        <is>
          <t>%</t>
        </is>
      </c>
      <c r="G164" s="68" t="inlineStr">
        <is>
          <t>Manufacturer</t>
        </is>
      </c>
      <c r="H164" s="14" t="inlineStr">
        <is>
          <t>BRL</t>
        </is>
      </c>
      <c r="I164" s="14" t="inlineStr">
        <is>
          <t>%</t>
        </is>
      </c>
      <c r="J164" s="14" t="inlineStr">
        <is>
          <t>Manufacturer</t>
        </is>
      </c>
      <c r="K164" s="14" t="inlineStr">
        <is>
          <t>BRL</t>
        </is>
      </c>
      <c r="L164" s="42" t="inlineStr">
        <is>
          <t>%</t>
        </is>
      </c>
    </row>
    <row r="165">
      <c r="A165" s="20" t="inlineStr">
        <is>
          <t>Brasoftware Ltda</t>
        </is>
      </c>
      <c r="B165" s="147" t="n">
        <v>60614426.18</v>
      </c>
      <c r="C165" s="9" t="n">
        <v>0.13</v>
      </c>
      <c r="D165" s="111" t="inlineStr">
        <is>
          <t>Sodexo</t>
        </is>
      </c>
      <c r="E165" s="108" t="n">
        <v>116207796.4</v>
      </c>
      <c r="F165" s="9" t="n">
        <v>0.062</v>
      </c>
      <c r="G165" s="70" t="inlineStr">
        <is>
          <t>Brasoftware Ltda</t>
        </is>
      </c>
      <c r="H165" s="108" t="n">
        <v>60614426.18</v>
      </c>
      <c r="I165" s="9" t="n">
        <v>0.13</v>
      </c>
      <c r="J165" s="20" t="inlineStr">
        <is>
          <t>Sodexo</t>
        </is>
      </c>
      <c r="K165" s="108" t="n">
        <v>116207386.64</v>
      </c>
      <c r="L165" s="9" t="n">
        <v>0.062</v>
      </c>
    </row>
    <row r="166" ht="28.7" customHeight="1">
      <c r="A166" s="93" t="inlineStr">
        <is>
          <t>Ben Beneficios e Servicos</t>
        </is>
      </c>
      <c r="B166" s="138" t="n">
        <v>22138010.1</v>
      </c>
      <c r="C166" s="101" t="n">
        <v>0.047</v>
      </c>
      <c r="D166" s="110" t="inlineStr">
        <is>
          <t>Ben Beneficios e Servicos</t>
        </is>
      </c>
      <c r="E166" s="112" t="n">
        <v>110125410.36</v>
      </c>
      <c r="F166" s="101" t="n">
        <v>0.058</v>
      </c>
      <c r="G166" s="63" t="inlineStr">
        <is>
          <t>Ben Beneficios e Servicos</t>
        </is>
      </c>
      <c r="H166" s="112" t="n">
        <v>22138010.1</v>
      </c>
      <c r="I166" s="101" t="n">
        <v>0.047</v>
      </c>
      <c r="J166" s="93" t="inlineStr">
        <is>
          <t>Ben Beneficios e Servicos</t>
        </is>
      </c>
      <c r="K166" s="112" t="n">
        <v>110125410.36</v>
      </c>
      <c r="L166" s="101" t="n">
        <v>0.058</v>
      </c>
    </row>
    <row r="167" ht="42.95" customHeight="1">
      <c r="A167" s="20" t="inlineStr">
        <is>
          <t>Sodexo</t>
        </is>
      </c>
      <c r="B167" s="147" t="n">
        <v>17136898.64</v>
      </c>
      <c r="C167" s="9" t="n">
        <v>0.037</v>
      </c>
      <c r="D167" s="111" t="inlineStr">
        <is>
          <t>Apoio Ecolimp</t>
        </is>
      </c>
      <c r="E167" s="108" t="n">
        <v>82676223.68000001</v>
      </c>
      <c r="F167" s="9" t="n">
        <v>0.044</v>
      </c>
      <c r="G167" s="70" t="inlineStr">
        <is>
          <t>Sodexo</t>
        </is>
      </c>
      <c r="H167" s="108" t="n">
        <v>17136898.64</v>
      </c>
      <c r="I167" s="9" t="n">
        <v>0.037</v>
      </c>
      <c r="J167" s="20" t="inlineStr">
        <is>
          <t>Apoio Ecolimp</t>
        </is>
      </c>
      <c r="K167" s="108" t="n">
        <v>82676223.68000001</v>
      </c>
      <c r="L167" s="9" t="n">
        <v>0.044</v>
      </c>
    </row>
    <row r="168">
      <c r="A168" s="93" t="inlineStr">
        <is>
          <t>Apoio Ecolimp</t>
        </is>
      </c>
      <c r="B168" s="138" t="n">
        <v>16920941.6</v>
      </c>
      <c r="C168" s="101" t="n">
        <v>0.036</v>
      </c>
      <c r="D168" s="110" t="inlineStr">
        <is>
          <t>Brasoftware Ltda</t>
        </is>
      </c>
      <c r="E168" s="112" t="n">
        <v>60834129.04</v>
      </c>
      <c r="F168" s="101" t="n">
        <v>0.032</v>
      </c>
      <c r="G168" s="63" t="inlineStr">
        <is>
          <t>Apoio Ecolimp</t>
        </is>
      </c>
      <c r="H168" s="112" t="n">
        <v>16920941.6</v>
      </c>
      <c r="I168" s="101" t="n">
        <v>0.036</v>
      </c>
      <c r="J168" s="93" t="inlineStr">
        <is>
          <t>Brasoftware Ltda</t>
        </is>
      </c>
      <c r="K168" s="112" t="n">
        <v>60834129.04</v>
      </c>
      <c r="L168" s="101" t="n">
        <v>0.032</v>
      </c>
    </row>
    <row r="169" ht="45" customHeight="1">
      <c r="A169" s="20" t="inlineStr">
        <is>
          <t>Avanade</t>
        </is>
      </c>
      <c r="B169" s="147" t="n">
        <v>11978721.62</v>
      </c>
      <c r="C169" s="9" t="n">
        <v>0.026</v>
      </c>
      <c r="D169" s="111" t="inlineStr">
        <is>
          <t>G4S Ltda</t>
        </is>
      </c>
      <c r="E169" s="108" t="n">
        <v>56473708.54</v>
      </c>
      <c r="F169" s="9" t="n">
        <v>0.03</v>
      </c>
      <c r="G169" s="70" t="inlineStr">
        <is>
          <t>Avanade</t>
        </is>
      </c>
      <c r="H169" s="108" t="n">
        <v>11978721.62</v>
      </c>
      <c r="I169" s="9" t="n">
        <v>0.026</v>
      </c>
      <c r="J169" s="20" t="inlineStr">
        <is>
          <t>G4S Ltda</t>
        </is>
      </c>
      <c r="K169" s="108" t="n">
        <v>56473708.54</v>
      </c>
      <c r="L169" s="9" t="n">
        <v>0.03</v>
      </c>
    </row>
    <row r="170" ht="28.7" customHeight="1">
      <c r="A170" s="93" t="inlineStr">
        <is>
          <t>G4S Ltda</t>
        </is>
      </c>
      <c r="B170" s="138" t="n">
        <v>11301418.36</v>
      </c>
      <c r="C170" s="101" t="n">
        <v>0.024</v>
      </c>
      <c r="D170" s="110" t="inlineStr">
        <is>
          <t>RB Rede de Beneficios e Gestao EmpresarialLtda</t>
        </is>
      </c>
      <c r="E170" s="112" t="n">
        <v>51698006.96</v>
      </c>
      <c r="F170" s="101" t="n">
        <v>0.027</v>
      </c>
      <c r="G170" s="63" t="inlineStr">
        <is>
          <t>G4S Ltda</t>
        </is>
      </c>
      <c r="H170" s="112" t="n">
        <v>11301418.36</v>
      </c>
      <c r="I170" s="101" t="n">
        <v>0.024</v>
      </c>
      <c r="J170" s="93" t="inlineStr">
        <is>
          <t>RB Rede de Beneficios e Gestao EmpresarialLtda</t>
        </is>
      </c>
      <c r="K170" s="112" t="n">
        <v>51706833.04</v>
      </c>
      <c r="L170" s="101" t="n">
        <v>0.027</v>
      </c>
    </row>
    <row r="171" ht="45" customHeight="1">
      <c r="A171" s="20" t="inlineStr">
        <is>
          <t>RB Rede de Beneficios e Gestao EmpresarialLtda</t>
        </is>
      </c>
      <c r="B171" s="147" t="n">
        <v>10640082.9</v>
      </c>
      <c r="C171" s="9" t="n">
        <v>0.023</v>
      </c>
      <c r="D171" s="111" t="inlineStr">
        <is>
          <t>Stefanini IT Solution</t>
        </is>
      </c>
      <c r="E171" s="108" t="n">
        <v>36285088.42</v>
      </c>
      <c r="F171" s="9" t="n">
        <v>0.019</v>
      </c>
      <c r="G171" s="70" t="inlineStr">
        <is>
          <t>RB Rede de Beneficios e Gestao EmpresarialLtda</t>
        </is>
      </c>
      <c r="H171" s="108" t="n">
        <v>10648908.98</v>
      </c>
      <c r="I171" s="9" t="n">
        <v>0.023</v>
      </c>
      <c r="J171" s="20" t="inlineStr">
        <is>
          <t>Stefanini It Solution</t>
        </is>
      </c>
      <c r="K171" s="108" t="n">
        <v>36269042.42</v>
      </c>
      <c r="L171" s="9" t="n">
        <v>0.019</v>
      </c>
    </row>
    <row r="172" ht="86.09999999999999" customHeight="1">
      <c r="A172" s="93" t="inlineStr">
        <is>
          <t>Cemig</t>
        </is>
      </c>
      <c r="B172" s="138" t="n">
        <v>8610137.439999999</v>
      </c>
      <c r="C172" s="101" t="n">
        <v>0.018</v>
      </c>
      <c r="D172" s="110" t="inlineStr">
        <is>
          <t>Allis Luandre Solucoes Em Trade E Pessoas Ltda</t>
        </is>
      </c>
      <c r="E172" s="112" t="n">
        <v>33296361.72</v>
      </c>
      <c r="F172" s="101" t="n">
        <v>0.018</v>
      </c>
      <c r="G172" s="63" t="inlineStr">
        <is>
          <t>Cemig</t>
        </is>
      </c>
      <c r="H172" s="112" t="n">
        <v>8610137.439999999</v>
      </c>
      <c r="I172" s="101" t="n">
        <v>0.018</v>
      </c>
      <c r="J172" s="93" t="inlineStr">
        <is>
          <t>Allis Luandre Solucoes Em Trade E Pessoas Ltda</t>
        </is>
      </c>
      <c r="K172" s="112" t="n">
        <v>33296361.72</v>
      </c>
      <c r="L172" s="101" t="n">
        <v>0.018</v>
      </c>
    </row>
    <row r="173">
      <c r="A173" s="20" t="inlineStr">
        <is>
          <t>YH Solucoes em Atendimento</t>
        </is>
      </c>
      <c r="B173" s="147" t="n">
        <v>8269321.08</v>
      </c>
      <c r="C173" s="9" t="n">
        <v>0.018</v>
      </c>
      <c r="D173" s="111" t="inlineStr">
        <is>
          <t>Proponto Gestao de Sistemas Ltda</t>
        </is>
      </c>
      <c r="E173" s="108" t="n">
        <v>29837334.22</v>
      </c>
      <c r="F173" s="9" t="n">
        <v>0.016</v>
      </c>
      <c r="G173" s="70" t="inlineStr">
        <is>
          <t>Yh Solucoes Em Atendimento</t>
        </is>
      </c>
      <c r="H173" s="108" t="n">
        <v>8269321.08</v>
      </c>
      <c r="I173" s="9" t="n">
        <v>0.018</v>
      </c>
      <c r="J173" s="20" t="inlineStr">
        <is>
          <t>Proponto Gestao de Sistemas Ltda</t>
        </is>
      </c>
      <c r="K173" s="108" t="n">
        <v>29837334.22</v>
      </c>
      <c r="L173" s="9" t="n">
        <v>0.016</v>
      </c>
    </row>
    <row r="174" ht="28.7" customHeight="1">
      <c r="A174" s="93" t="inlineStr">
        <is>
          <t>Allis Luandre Solucoes Em Trade E Pessoas Ltda</t>
        </is>
      </c>
      <c r="B174" s="138" t="n">
        <v>7443483.28</v>
      </c>
      <c r="C174" s="101" t="n">
        <v>0.016</v>
      </c>
      <c r="D174" s="110" t="inlineStr">
        <is>
          <t>Avanade</t>
        </is>
      </c>
      <c r="E174" s="112" t="n">
        <v>27426720.16</v>
      </c>
      <c r="F174" s="101" t="n">
        <v>0.015</v>
      </c>
      <c r="G174" s="76" t="inlineStr">
        <is>
          <t>Allis Luandre Solucoes Em Trade E Pessoas Ltda</t>
        </is>
      </c>
      <c r="H174" s="112" t="n">
        <v>7443483.28</v>
      </c>
      <c r="I174" s="101" t="n">
        <v>0.016</v>
      </c>
      <c r="J174" s="93" t="inlineStr">
        <is>
          <t>Avanade</t>
        </is>
      </c>
      <c r="K174" s="112" t="n">
        <v>27426720.16</v>
      </c>
      <c r="L174" s="101" t="n">
        <v>0.015</v>
      </c>
    </row>
    <row r="175">
      <c r="A175" s="47" t="inlineStr">
        <is>
          <t>All Others</t>
        </is>
      </c>
      <c r="B175" s="148" t="n">
        <v>292832072.32</v>
      </c>
      <c r="C175" s="49" t="n">
        <v>0.626</v>
      </c>
      <c r="D175" s="111" t="inlineStr">
        <is>
          <t>All Others</t>
        </is>
      </c>
      <c r="E175" s="120" t="n">
        <v>1278930957.32</v>
      </c>
      <c r="F175" s="49" t="n">
        <v>0.679</v>
      </c>
      <c r="G175" s="47" t="inlineStr">
        <is>
          <t>All Others</t>
        </is>
      </c>
      <c r="H175" s="120" t="n">
        <v>292823246.24</v>
      </c>
      <c r="I175" s="49" t="n">
        <v>0.626</v>
      </c>
      <c r="J175" s="47" t="inlineStr">
        <is>
          <t>All Others</t>
        </is>
      </c>
      <c r="K175" s="120" t="n">
        <v>1278938587</v>
      </c>
      <c r="L175" s="49" t="n">
        <v>0.679</v>
      </c>
    </row>
    <row r="176">
      <c r="A176" s="44" t="inlineStr">
        <is>
          <t>Total</t>
        </is>
      </c>
      <c r="B176" s="146">
        <f>SUM(B165:B175)</f>
        <v/>
      </c>
      <c r="C176" s="16" t="n">
        <v>1</v>
      </c>
      <c r="D176" s="117" t="inlineStr">
        <is>
          <t>Total</t>
        </is>
      </c>
      <c r="E176" s="118">
        <f>SUM(E165:E175)</f>
        <v/>
      </c>
      <c r="F176" s="16" t="n">
        <v>1</v>
      </c>
      <c r="G176" s="78" t="inlineStr">
        <is>
          <t>Total</t>
        </is>
      </c>
      <c r="H176" s="118">
        <f>SUM(H165:H175)</f>
        <v/>
      </c>
      <c r="I176" s="16" t="n">
        <v>1</v>
      </c>
      <c r="J176" s="44" t="inlineStr">
        <is>
          <t>Total</t>
        </is>
      </c>
      <c r="K176" s="118">
        <f>SUM(K165:K175)</f>
        <v/>
      </c>
      <c r="L176" s="16" t="n">
        <v>1</v>
      </c>
    </row>
    <row r="177" ht="15" customHeight="1"/>
    <row r="178" ht="15" customHeight="1">
      <c r="A178" s="219" t="inlineStr">
        <is>
          <t>Top Product Categories May-2023 MTD</t>
        </is>
      </c>
      <c r="B178" s="217" t="n"/>
      <c r="C178" s="217" t="n"/>
      <c r="D178" s="217" t="n"/>
      <c r="E178" s="217" t="n"/>
      <c r="F178" s="220" t="n"/>
      <c r="G178" s="181" t="inlineStr">
        <is>
          <t>Top Product Categories May-2023 YTD</t>
        </is>
      </c>
      <c r="H178" s="205" t="n"/>
      <c r="I178" s="205" t="n"/>
      <c r="J178" s="205" t="n"/>
      <c r="K178" s="205" t="n"/>
      <c r="L178" s="205" t="n"/>
    </row>
    <row r="179" ht="16.9" customHeight="1">
      <c r="A179" s="14" t="inlineStr">
        <is>
          <t>Categories</t>
        </is>
      </c>
      <c r="B179" s="142" t="inlineStr">
        <is>
          <t>BRL</t>
        </is>
      </c>
      <c r="C179" s="14" t="inlineStr">
        <is>
          <t>%</t>
        </is>
      </c>
      <c r="D179" s="14" t="inlineStr">
        <is>
          <t>Categories</t>
        </is>
      </c>
      <c r="E179" s="14" t="inlineStr">
        <is>
          <t>BRL</t>
        </is>
      </c>
      <c r="F179" s="42" t="inlineStr">
        <is>
          <t>%</t>
        </is>
      </c>
      <c r="G179" s="68" t="inlineStr">
        <is>
          <t>Categories</t>
        </is>
      </c>
      <c r="H179" s="14" t="inlineStr">
        <is>
          <t>BRL</t>
        </is>
      </c>
      <c r="I179" s="14" t="inlineStr">
        <is>
          <t>%</t>
        </is>
      </c>
      <c r="J179" s="14" t="inlineStr">
        <is>
          <t>Categories</t>
        </is>
      </c>
      <c r="K179" s="14" t="inlineStr">
        <is>
          <t>BRL</t>
        </is>
      </c>
      <c r="L179" s="42" t="inlineStr">
        <is>
          <t>%</t>
        </is>
      </c>
    </row>
    <row r="180" ht="28.7" customHeight="1">
      <c r="A180" s="40" t="inlineStr">
        <is>
          <t>Computer software licensing rental or leasing service</t>
        </is>
      </c>
      <c r="B180" s="137" t="n">
        <v>74868066.22</v>
      </c>
      <c r="C180" s="15" t="n">
        <v>0.16</v>
      </c>
      <c r="D180" s="40" t="inlineStr">
        <is>
          <t>System and system component administration services</t>
        </is>
      </c>
      <c r="E180" s="105" t="n">
        <v>22046208.46</v>
      </c>
      <c r="F180" s="15" t="n">
        <v>0.047</v>
      </c>
      <c r="G180" s="62" t="inlineStr">
        <is>
          <t>Computer software licensing rental or leasing service</t>
        </is>
      </c>
      <c r="H180" s="105" t="n">
        <v>161224591.62</v>
      </c>
      <c r="I180" s="15" t="n">
        <v>0.08599999999999999</v>
      </c>
      <c r="J180" s="40" t="inlineStr">
        <is>
          <t>Business and corporate management consultation services</t>
        </is>
      </c>
      <c r="K180" s="105" t="n">
        <v>83094042.08</v>
      </c>
      <c r="L180" s="15" t="n">
        <v>0.044</v>
      </c>
    </row>
    <row r="181" ht="28.7" customHeight="1">
      <c r="A181" s="93" t="inlineStr">
        <is>
          <t>General building and office cleaning and maintenance services</t>
        </is>
      </c>
      <c r="B181" s="138" t="n">
        <v>38762462.32</v>
      </c>
      <c r="C181" s="101" t="n">
        <v>0.083</v>
      </c>
      <c r="D181" s="93" t="inlineStr">
        <is>
          <t>Civil engineering</t>
        </is>
      </c>
      <c r="E181" s="112" t="n">
        <v>19942879.42</v>
      </c>
      <c r="F181" s="101" t="n">
        <v>0.043</v>
      </c>
      <c r="G181" s="63" t="inlineStr">
        <is>
          <t>Class Name Not Available</t>
        </is>
      </c>
      <c r="H181" s="112" t="n">
        <v>151512981.48</v>
      </c>
      <c r="I181" s="101" t="n">
        <v>0.08</v>
      </c>
      <c r="J181" s="93" t="inlineStr">
        <is>
          <t>Electric utilities</t>
        </is>
      </c>
      <c r="K181" s="112" t="n">
        <v>77503042.68000001</v>
      </c>
      <c r="L181" s="101" t="n">
        <v>0.041</v>
      </c>
    </row>
    <row r="182" ht="57.4" customHeight="1">
      <c r="A182" s="40" t="inlineStr">
        <is>
          <t>Class Name Not Available</t>
        </is>
      </c>
      <c r="B182" s="137" t="n">
        <v>28603934.32</v>
      </c>
      <c r="C182" s="15" t="n">
        <v>0.061</v>
      </c>
      <c r="D182" s="40" t="inlineStr">
        <is>
          <t>Electric utilities</t>
        </is>
      </c>
      <c r="E182" s="105" t="n">
        <v>18476279.18</v>
      </c>
      <c r="F182" s="15" t="n">
        <v>0.039</v>
      </c>
      <c r="G182" s="62" t="inlineStr">
        <is>
          <t>General building and office cleaning and maintenance services</t>
        </is>
      </c>
      <c r="H182" s="105" t="n">
        <v>136801914.74</v>
      </c>
      <c r="I182" s="15" t="n">
        <v>0.073</v>
      </c>
      <c r="J182" s="40" t="inlineStr">
        <is>
          <t>Print advertising</t>
        </is>
      </c>
      <c r="K182" s="105" t="n">
        <v>76892913.28</v>
      </c>
      <c r="L182" s="15" t="n">
        <v>0.041</v>
      </c>
    </row>
    <row r="183" ht="28.7" customHeight="1">
      <c r="A183" s="93" t="inlineStr">
        <is>
          <t>Business and corporate management consultation services</t>
        </is>
      </c>
      <c r="B183" s="138" t="n">
        <v>25571097.28</v>
      </c>
      <c r="C183" s="101" t="n">
        <v>0.055</v>
      </c>
      <c r="D183" s="93" t="inlineStr">
        <is>
          <t>Sales and business promotion activities</t>
        </is>
      </c>
      <c r="E183" s="112" t="n">
        <v>9481345.359999999</v>
      </c>
      <c r="F183" s="101" t="n">
        <v>0.02</v>
      </c>
      <c r="G183" s="63" t="inlineStr">
        <is>
          <t>Taxation issues</t>
        </is>
      </c>
      <c r="H183" s="112" t="n">
        <v>110523911.66</v>
      </c>
      <c r="I183" s="101" t="n">
        <v>0.059</v>
      </c>
      <c r="J183" s="93" t="inlineStr">
        <is>
          <t>Banquet and catering services</t>
        </is>
      </c>
      <c r="K183" s="112" t="n">
        <v>60862278.02</v>
      </c>
      <c r="L183" s="101" t="n">
        <v>0.032</v>
      </c>
    </row>
    <row r="184" ht="42.95" customHeight="1">
      <c r="A184" s="40" t="inlineStr">
        <is>
          <t>Print advertising</t>
        </is>
      </c>
      <c r="B184" s="137" t="n">
        <v>24502837.44</v>
      </c>
      <c r="C184" s="15" t="n">
        <v>0.052</v>
      </c>
      <c r="D184" s="36" t="inlineStr">
        <is>
          <t>All Others</t>
        </is>
      </c>
      <c r="E184" s="114" t="n">
        <v>183483640.52</v>
      </c>
      <c r="F184" s="39" t="n">
        <v>0.392</v>
      </c>
      <c r="G184" s="62" t="inlineStr">
        <is>
          <t>Civil engineering</t>
        </is>
      </c>
      <c r="H184" s="105" t="n">
        <v>93384786.92</v>
      </c>
      <c r="I184" s="15" t="n">
        <v>0.05</v>
      </c>
      <c r="J184" s="36" t="inlineStr">
        <is>
          <t>All Others</t>
        </is>
      </c>
      <c r="K184" s="114" t="n">
        <v>841362569.38</v>
      </c>
      <c r="L184" s="39" t="n">
        <v>0.447</v>
      </c>
    </row>
    <row r="185" ht="42.95" customHeight="1">
      <c r="A185" s="93" t="inlineStr">
        <is>
          <t>Taxation issues</t>
        </is>
      </c>
      <c r="B185" s="138" t="n">
        <v>22146763</v>
      </c>
      <c r="C185" s="101" t="n">
        <v>0.047</v>
      </c>
      <c r="D185" s="100" t="inlineStr">
        <is>
          <t>Total</t>
        </is>
      </c>
      <c r="E185" s="109">
        <f>SUM(B180:B185,E180:E184)</f>
        <v/>
      </c>
      <c r="F185" s="96" t="n">
        <v>1</v>
      </c>
      <c r="G185" s="63" t="inlineStr">
        <is>
          <t>System and system component administration services</t>
        </is>
      </c>
      <c r="H185" s="112" t="n">
        <v>90628704.95999999</v>
      </c>
      <c r="I185" s="101" t="n">
        <v>0.048</v>
      </c>
      <c r="J185" s="100" t="inlineStr">
        <is>
          <t>Total</t>
        </is>
      </c>
      <c r="K185" s="109">
        <f>SUM(H180:H185,K180:K184)</f>
        <v/>
      </c>
      <c r="L185" s="96" t="n">
        <v>1</v>
      </c>
    </row>
  </sheetData>
  <mergeCells count="38">
    <mergeCell ref="B47:C47"/>
    <mergeCell ref="H29:L29"/>
    <mergeCell ref="B25:C25"/>
    <mergeCell ref="F16:G16"/>
    <mergeCell ref="D19:E19"/>
    <mergeCell ref="F25:G25"/>
    <mergeCell ref="D163:F163"/>
    <mergeCell ref="A163:C163"/>
    <mergeCell ref="G152:L152"/>
    <mergeCell ref="A139:F139"/>
    <mergeCell ref="G139:L139"/>
    <mergeCell ref="B152:C152"/>
    <mergeCell ref="H25:I25"/>
    <mergeCell ref="A85:F85"/>
    <mergeCell ref="G123:I123"/>
    <mergeCell ref="B98:C98"/>
    <mergeCell ref="H98:L98"/>
    <mergeCell ref="G163:I163"/>
    <mergeCell ref="F35:G35"/>
    <mergeCell ref="J35:K35"/>
    <mergeCell ref="B29:F29"/>
    <mergeCell ref="G85:L85"/>
    <mergeCell ref="B19:C19"/>
    <mergeCell ref="J163:L163"/>
    <mergeCell ref="D123:F123"/>
    <mergeCell ref="A47:A48"/>
    <mergeCell ref="H19:L19"/>
    <mergeCell ref="H47:L47"/>
    <mergeCell ref="B109:G109"/>
    <mergeCell ref="D25:E25"/>
    <mergeCell ref="G178:L178"/>
    <mergeCell ref="A123:C123"/>
    <mergeCell ref="A178:F178"/>
    <mergeCell ref="A70:C70"/>
    <mergeCell ref="B58:G58"/>
    <mergeCell ref="A98:A99"/>
    <mergeCell ref="J123:L123"/>
    <mergeCell ref="B35:C35"/>
  </mergeCells>
  <pageMargins left="0.2" right="0.2" top="0.25" bottom="0.25" header="0.05" footer="0.3"/>
  <pageSetup orientation="landscape" scale="55" fitToHeight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achawla</dc:creator>
  <dcterms:created xsi:type="dcterms:W3CDTF">2021-04-21T09:19:53Z</dcterms:created>
  <dcterms:modified xsi:type="dcterms:W3CDTF">2023-08-10T11:11:26Z</dcterms:modified>
  <cp:lastModifiedBy>NewUser</cp:lastModifiedBy>
  <cp:lastPrinted>2022-02-02T19:17:29Z</cp:lastPrinted>
</cp:coreProperties>
</file>