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utoFilterDateGrouping="1"/>
  </bookViews>
  <sheets>
    <sheet name="Chile Exe Sum" sheetId="1" state="visible" r:id="rId1"/>
  </sheets>
  <definedNames>
    <definedName name="_xlnm.Print_Area" localSheetId="0">'Chile Exe Sum'!$A$1:$L$185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_-[$R$-416]\ * #,##0.00_-;\-[$R$-416]\ * #,##0.00_-;_-[$R$-416]\ * &quot;-&quot;??_-;_-@_-"/>
    <numFmt numFmtId="169" formatCode="_-[$R$-416]\ * #,##0_-;\-[$R$-416]\ * #,##0_-;_-[$R$-416]\ * &quot;-&quot;??_-;_-@_-"/>
    <numFmt numFmtId="170" formatCode="_-[$S/-280A]\ * #,##0.00_-;\-[$S/-280A]\ * #,##0.00_-;_-[$S/-280A]\ * &quot;-&quot;??_-;_-@_-"/>
  </numFmts>
  <fonts count="19">
    <font>
      <name val="Calibri"/>
      <family val="2"/>
      <color theme="1"/>
      <sz val="11"/>
      <scheme val="minor"/>
    </font>
    <font>
      <name val="Arial"/>
      <family val="2"/>
      <b val="1"/>
      <color rgb="FF003DA1"/>
      <sz val="2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b val="1"/>
      <color rgb="FF003DA1"/>
      <sz val="15"/>
    </font>
    <font>
      <name val="Calibri"/>
      <family val="2"/>
      <b val="1"/>
      <color theme="0"/>
      <sz val="11"/>
      <scheme val="minor"/>
    </font>
    <font>
      <name val="Arial"/>
      <family val="2"/>
      <b val="1"/>
      <color theme="0"/>
      <sz val="10"/>
    </font>
    <font>
      <name val="Arial"/>
      <family val="2"/>
      <b val="1"/>
      <i val="1"/>
      <color rgb="FF003DA1"/>
      <sz val="12"/>
    </font>
    <font>
      <name val="Arial"/>
      <family val="2"/>
      <b val="1"/>
      <color theme="0"/>
      <sz val="14"/>
    </font>
    <font>
      <name val="Arial"/>
      <family val="2"/>
      <b val="1"/>
      <i val="1"/>
      <color rgb="FF003DA1"/>
      <sz val="18"/>
    </font>
    <font>
      <name val="Arial"/>
      <family val="2"/>
      <b val="1"/>
      <color rgb="FF003DA1"/>
      <sz val="18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</font>
    <font>
      <name val="Arial"/>
      <family val="2"/>
      <b val="1"/>
      <color theme="0"/>
      <sz val="12"/>
    </font>
    <font>
      <name val="Arial"/>
      <family val="2"/>
      <b val="1"/>
      <color rgb="FF595959"/>
      <sz val="10"/>
    </font>
    <font>
      <name val="Calibri"/>
      <family val="2"/>
      <b val="1"/>
      <i val="1"/>
      <color theme="0"/>
      <sz val="16"/>
      <scheme val="minor"/>
    </font>
    <font>
      <name val="Calibri"/>
      <color theme="1"/>
      <sz val="11"/>
    </font>
  </fonts>
  <fills count="10">
    <fill>
      <patternFill/>
    </fill>
    <fill>
      <patternFill patternType="gray125"/>
    </fill>
    <fill>
      <patternFill patternType="solid">
        <fgColor rgb="FF001F51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3DA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22377"/>
        <bgColor indexed="64"/>
      </patternFill>
    </fill>
    <fill>
      <patternFill patternType="solid">
        <fgColor rgb="FF002060"/>
        <bgColor indexed="64"/>
      </patternFill>
    </fill>
  </fills>
  <borders count="5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 style="thin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ck">
        <color rgb="FF003DA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ck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</borders>
  <cellStyleXfs count="1">
    <xf numFmtId="0" fontId="5" fillId="0" borderId="0"/>
  </cellStyleXfs>
  <cellXfs count="227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2" fillId="2" borderId="0" pivotButton="0" quotePrefix="0" xfId="0"/>
    <xf numFmtId="164" fontId="3" fillId="3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left"/>
    </xf>
    <xf numFmtId="0" fontId="6" fillId="0" borderId="0" applyAlignment="1" pivotButton="0" quotePrefix="0" xfId="0">
      <alignment vertical="top"/>
    </xf>
    <xf numFmtId="164" fontId="3" fillId="3" borderId="0" applyAlignment="1" pivotButton="0" quotePrefix="0" xfId="0">
      <alignment horizontal="left"/>
    </xf>
    <xf numFmtId="164" fontId="3" fillId="0" borderId="0" pivotButton="0" quotePrefix="0" xfId="0"/>
    <xf numFmtId="165" fontId="4" fillId="4" borderId="0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17" fontId="7" fillId="5" borderId="1" applyAlignment="1" pivotButton="0" quotePrefix="0" xfId="0">
      <alignment horizontal="center" vertical="center"/>
    </xf>
    <xf numFmtId="17" fontId="8" fillId="5" borderId="2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/>
    </xf>
    <xf numFmtId="165" fontId="4" fillId="6" borderId="0" applyAlignment="1" pivotButton="0" quotePrefix="0" xfId="0">
      <alignment horizontal="center"/>
    </xf>
    <xf numFmtId="165" fontId="3" fillId="7" borderId="0" applyAlignment="1" pivotButton="0" quotePrefix="0" xfId="0">
      <alignment horizontal="center"/>
    </xf>
    <xf numFmtId="17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top"/>
    </xf>
    <xf numFmtId="164" fontId="3" fillId="7" borderId="0" applyAlignment="1" pivotButton="0" quotePrefix="0" xfId="0">
      <alignment horizontal="center"/>
    </xf>
    <xf numFmtId="0" fontId="4" fillId="4" borderId="0" applyAlignment="1" pivotButton="0" quotePrefix="0" xfId="0">
      <alignment horizontal="left" wrapText="1"/>
    </xf>
    <xf numFmtId="164" fontId="3" fillId="7" borderId="0" applyAlignment="1" pivotButton="0" quotePrefix="0" xfId="0">
      <alignment horizontal="left"/>
    </xf>
    <xf numFmtId="0" fontId="10" fillId="2" borderId="0" pivotButton="0" quotePrefix="0" xfId="0"/>
    <xf numFmtId="0" fontId="11" fillId="0" borderId="0" applyAlignment="1" pivotButton="0" quotePrefix="0" xfId="0">
      <alignment horizontal="right" vertical="top"/>
    </xf>
    <xf numFmtId="0" fontId="12" fillId="0" borderId="0" applyAlignment="1" pivotButton="0" quotePrefix="0" xfId="0">
      <alignment vertical="top"/>
    </xf>
    <xf numFmtId="0" fontId="7" fillId="8" borderId="3" applyAlignment="1" pivotButton="0" quotePrefix="0" xfId="0">
      <alignment vertical="center"/>
    </xf>
    <xf numFmtId="0" fontId="7" fillId="8" borderId="4" applyAlignment="1" pivotButton="0" quotePrefix="0" xfId="0">
      <alignment vertical="center"/>
    </xf>
    <xf numFmtId="0" fontId="7" fillId="8" borderId="5" applyAlignment="1" pivotButton="0" quotePrefix="0" xfId="0">
      <alignment vertical="center"/>
    </xf>
    <xf numFmtId="164" fontId="3" fillId="0" borderId="0" applyAlignment="1" pivotButton="0" quotePrefix="0" xfId="0">
      <alignment horizontal="center"/>
    </xf>
    <xf numFmtId="165" fontId="3" fillId="7" borderId="0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pivotButton="0" quotePrefix="0" xfId="0"/>
    <xf numFmtId="0" fontId="4" fillId="4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/>
    </xf>
    <xf numFmtId="0" fontId="4" fillId="6" borderId="0" applyAlignment="1" pivotButton="0" quotePrefix="0" xfId="0">
      <alignment horizontal="left"/>
    </xf>
    <xf numFmtId="164" fontId="5" fillId="6" borderId="0" applyAlignment="1" pivotButton="0" quotePrefix="0" xfId="0">
      <alignment horizontal="left"/>
    </xf>
    <xf numFmtId="0" fontId="3" fillId="7" borderId="0" pivotButton="0" quotePrefix="0" xfId="0"/>
    <xf numFmtId="165" fontId="5" fillId="6" borderId="0" applyAlignment="1" pivotButton="0" quotePrefix="0" xfId="0">
      <alignment horizontal="center"/>
    </xf>
    <xf numFmtId="0" fontId="4" fillId="6" borderId="0" applyAlignment="1" pivotButton="0" quotePrefix="0" xfId="0">
      <alignment horizontal="left" wrapText="1"/>
    </xf>
    <xf numFmtId="164" fontId="4" fillId="4" borderId="0" applyAlignment="1" pivotButton="0" quotePrefix="0" xfId="0">
      <alignment horizontal="center" vertical="center"/>
    </xf>
    <xf numFmtId="0" fontId="7" fillId="5" borderId="24" applyAlignment="1" pivotButton="0" quotePrefix="0" xfId="0">
      <alignment horizontal="center" vertical="center"/>
    </xf>
    <xf numFmtId="0" fontId="6" fillId="0" borderId="25" applyAlignment="1" pivotButton="0" quotePrefix="0" xfId="0">
      <alignment vertical="top"/>
    </xf>
    <xf numFmtId="0" fontId="3" fillId="7" borderId="0" applyAlignment="1" pivotButton="0" quotePrefix="0" xfId="0">
      <alignment horizontal="left"/>
    </xf>
    <xf numFmtId="0" fontId="7" fillId="8" borderId="24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0" fontId="4" fillId="4" borderId="0" applyAlignment="1" pivotButton="0" quotePrefix="0" xfId="0">
      <alignment horizontal="left"/>
    </xf>
    <xf numFmtId="164" fontId="5" fillId="4" borderId="0" applyAlignment="1" pivotButton="0" quotePrefix="0" xfId="0">
      <alignment horizontal="center"/>
    </xf>
    <xf numFmtId="165" fontId="5" fillId="4" borderId="0" applyAlignment="1" pivotButton="0" quotePrefix="0" xfId="0">
      <alignment horizontal="center"/>
    </xf>
    <xf numFmtId="164" fontId="3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0" fontId="8" fillId="8" borderId="0" applyAlignment="1" pivotButton="0" quotePrefix="0" xfId="0">
      <alignment vertical="center"/>
    </xf>
    <xf numFmtId="17" fontId="8" fillId="5" borderId="27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4" fillId="0" borderId="0" pivotButton="0" quotePrefix="0" xfId="0"/>
    <xf numFmtId="0" fontId="12" fillId="0" borderId="25" applyAlignment="1" pivotButton="0" quotePrefix="0" xfId="0">
      <alignment vertical="top"/>
    </xf>
    <xf numFmtId="0" fontId="7" fillId="8" borderId="28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7" fontId="8" fillId="5" borderId="29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center"/>
    </xf>
    <xf numFmtId="0" fontId="4" fillId="6" borderId="30" applyAlignment="1" pivotButton="0" quotePrefix="0" xfId="0">
      <alignment horizontal="left" wrapText="1"/>
    </xf>
    <xf numFmtId="0" fontId="4" fillId="0" borderId="30" applyAlignment="1" pivotButton="0" quotePrefix="0" xfId="0">
      <alignment horizontal="left" wrapText="1"/>
    </xf>
    <xf numFmtId="164" fontId="4" fillId="6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6" borderId="30" applyAlignment="1" pivotButton="0" quotePrefix="0" xfId="0">
      <alignment horizontal="left"/>
    </xf>
    <xf numFmtId="0" fontId="3" fillId="3" borderId="30" applyAlignment="1" pivotButton="0" quotePrefix="0" xfId="0">
      <alignment horizontal="left"/>
    </xf>
    <xf numFmtId="0" fontId="7" fillId="5" borderId="31" applyAlignment="1" pivotButton="0" quotePrefix="0" xfId="0">
      <alignment horizontal="center" vertical="center"/>
    </xf>
    <xf numFmtId="164" fontId="5" fillId="6" borderId="0" applyAlignment="1" pivotButton="0" quotePrefix="0" xfId="0">
      <alignment horizontal="center"/>
    </xf>
    <xf numFmtId="0" fontId="4" fillId="4" borderId="30" applyAlignment="1" pivotButton="0" quotePrefix="0" xfId="0">
      <alignment horizontal="left" wrapText="1"/>
    </xf>
    <xf numFmtId="0" fontId="11" fillId="0" borderId="25" applyAlignment="1" pivotButton="0" quotePrefix="0" xfId="0">
      <alignment horizontal="right" vertical="top"/>
    </xf>
    <xf numFmtId="17" fontId="8" fillId="5" borderId="32" applyAlignment="1" pivotButton="0" quotePrefix="0" xfId="0">
      <alignment horizontal="center" vertical="center" wrapText="1"/>
    </xf>
    <xf numFmtId="164" fontId="3" fillId="7" borderId="30" applyAlignment="1" pivotButton="0" quotePrefix="0" xfId="0">
      <alignment horizontal="center"/>
    </xf>
    <xf numFmtId="17" fontId="8" fillId="0" borderId="33" applyAlignment="1" pivotButton="0" quotePrefix="0" xfId="0">
      <alignment horizontal="center" vertical="center" wrapText="1"/>
    </xf>
    <xf numFmtId="164" fontId="4" fillId="6" borderId="0" applyAlignment="1" pivotButton="0" quotePrefix="0" xfId="0">
      <alignment horizontal="left"/>
    </xf>
    <xf numFmtId="0" fontId="4" fillId="0" borderId="30" applyAlignment="1" pivotButton="0" quotePrefix="0" xfId="0">
      <alignment wrapText="1"/>
    </xf>
    <xf numFmtId="166" fontId="4" fillId="0" borderId="0" applyAlignment="1" pivotButton="0" quotePrefix="0" xfId="0">
      <alignment horizontal="center"/>
    </xf>
    <xf numFmtId="0" fontId="3" fillId="7" borderId="30" applyAlignment="1" pivotButton="0" quotePrefix="0" xfId="0">
      <alignment horizontal="left"/>
    </xf>
    <xf numFmtId="17" fontId="8" fillId="5" borderId="34" applyAlignment="1" pivotButton="0" quotePrefix="0" xfId="0">
      <alignment horizontal="center" vertical="center" wrapText="1"/>
    </xf>
    <xf numFmtId="164" fontId="14" fillId="7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7" fontId="7" fillId="5" borderId="24" applyAlignment="1" pivotButton="0" quotePrefix="0" xfId="0">
      <alignment horizontal="center" vertical="center"/>
    </xf>
    <xf numFmtId="165" fontId="4" fillId="4" borderId="0" pivotButton="0" quotePrefix="0" xfId="0"/>
    <xf numFmtId="9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15" fillId="2" borderId="0" pivotButton="0" quotePrefix="0" xfId="0"/>
    <xf numFmtId="0" fontId="7" fillId="0" borderId="0" pivotButton="0" quotePrefix="0" xfId="0"/>
    <xf numFmtId="165" fontId="4" fillId="0" borderId="0" pivotButton="0" quotePrefix="0" xfId="0"/>
    <xf numFmtId="0" fontId="7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7" fontId="16" fillId="0" borderId="0" pivotButton="0" quotePrefix="0" xfId="0"/>
    <xf numFmtId="0" fontId="4" fillId="0" borderId="0" applyAlignment="1" pivotButton="0" quotePrefix="0" xfId="0">
      <alignment horizontal="left" wrapText="1"/>
    </xf>
    <xf numFmtId="0" fontId="17" fillId="2" borderId="0" pivotButton="0" quotePrefix="0" xfId="0"/>
    <xf numFmtId="3" fontId="4" fillId="0" borderId="0" applyAlignment="1" pivotButton="0" quotePrefix="0" xfId="0">
      <alignment horizontal="center"/>
    </xf>
    <xf numFmtId="9" fontId="3" fillId="3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9" fillId="0" borderId="25" applyAlignment="1" pivotButton="0" quotePrefix="0" xfId="0">
      <alignment vertical="top"/>
    </xf>
    <xf numFmtId="164" fontId="3" fillId="3" borderId="0" pivotButton="0" quotePrefix="0" xfId="0"/>
    <xf numFmtId="0" fontId="3" fillId="3" borderId="0" applyAlignment="1" pivotButton="0" quotePrefix="0" xfId="0">
      <alignment horizontal="left"/>
    </xf>
    <xf numFmtId="165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/>
    </xf>
    <xf numFmtId="164" fontId="4" fillId="4" borderId="0" applyAlignment="1" pivotButton="0" quotePrefix="0" xfId="0">
      <alignment horizontal="center"/>
    </xf>
    <xf numFmtId="168" fontId="4" fillId="6" borderId="0" applyAlignment="1" pivotButton="0" quotePrefix="0" xfId="0">
      <alignment horizontal="center"/>
    </xf>
    <xf numFmtId="168" fontId="4" fillId="4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8" fontId="4" fillId="4" borderId="0" applyAlignment="1" pivotButton="0" quotePrefix="0" xfId="0">
      <alignment horizontal="center"/>
    </xf>
    <xf numFmtId="168" fontId="3" fillId="3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4" fillId="4" borderId="0" applyAlignment="1" pivotButton="0" quotePrefix="0" xfId="0">
      <alignment horizontal="left"/>
    </xf>
    <xf numFmtId="168" fontId="4" fillId="0" borderId="0" applyAlignment="1" pivotButton="0" quotePrefix="0" xfId="0">
      <alignment horizontal="center"/>
    </xf>
    <xf numFmtId="168" fontId="3" fillId="3" borderId="0" pivotButton="0" quotePrefix="0" xfId="0"/>
    <xf numFmtId="168" fontId="5" fillId="6" borderId="0" applyAlignment="1" pivotButton="0" quotePrefix="0" xfId="0">
      <alignment horizontal="center"/>
    </xf>
    <xf numFmtId="168" fontId="3" fillId="3" borderId="0" applyAlignment="1" pivotButton="0" quotePrefix="0" xfId="0">
      <alignment horizontal="center"/>
    </xf>
    <xf numFmtId="168" fontId="5" fillId="0" borderId="0" applyAlignment="1" pivotButton="0" quotePrefix="0" xfId="0">
      <alignment horizontal="center"/>
    </xf>
    <xf numFmtId="168" fontId="3" fillId="7" borderId="0" applyAlignment="1" pivotButton="0" quotePrefix="0" xfId="0">
      <alignment horizontal="left"/>
    </xf>
    <xf numFmtId="168" fontId="3" fillId="7" borderId="0" applyAlignment="1" pivotButton="0" quotePrefix="0" xfId="0">
      <alignment horizontal="center"/>
    </xf>
    <xf numFmtId="168" fontId="14" fillId="7" borderId="0" applyAlignment="1" pivotButton="0" quotePrefix="0" xfId="0">
      <alignment horizontal="center" vertical="center"/>
    </xf>
    <xf numFmtId="168" fontId="5" fillId="4" borderId="0" applyAlignment="1" pivotButton="0" quotePrefix="0" xfId="0">
      <alignment horizontal="center"/>
    </xf>
    <xf numFmtId="168" fontId="3" fillId="7" borderId="30" applyAlignment="1" pivotButton="0" quotePrefix="0" xfId="0">
      <alignment horizontal="center"/>
    </xf>
    <xf numFmtId="168" fontId="3" fillId="0" borderId="1" applyAlignment="1" pivotButton="0" quotePrefix="0" xfId="0">
      <alignment horizontal="center" vertical="center"/>
    </xf>
    <xf numFmtId="169" fontId="1" fillId="0" borderId="0" applyAlignment="1" pivotButton="0" quotePrefix="0" xfId="0">
      <alignment vertical="top"/>
    </xf>
    <xf numFmtId="169" fontId="6" fillId="0" borderId="25" applyAlignment="1" pivotButton="0" quotePrefix="0" xfId="0">
      <alignment vertical="top"/>
    </xf>
    <xf numFmtId="169" fontId="6" fillId="0" borderId="0" applyAlignment="1" pivotButton="0" quotePrefix="0" xfId="0">
      <alignment vertical="top"/>
    </xf>
    <xf numFmtId="169" fontId="15" fillId="2" borderId="0" pivotButton="0" quotePrefix="0" xfId="0"/>
    <xf numFmtId="169" fontId="18" fillId="0" borderId="0" pivotButton="0" quotePrefix="0" xfId="0"/>
    <xf numFmtId="169" fontId="8" fillId="8" borderId="0" applyAlignment="1" pivotButton="0" quotePrefix="0" xfId="0">
      <alignment vertical="center"/>
    </xf>
    <xf numFmtId="169" fontId="3" fillId="0" borderId="0" applyAlignment="1" pivotButton="0" quotePrefix="0" xfId="0">
      <alignment horizontal="center"/>
    </xf>
    <xf numFmtId="169" fontId="2" fillId="2" borderId="0" pivotButton="0" quotePrefix="0" xfId="0"/>
    <xf numFmtId="169" fontId="8" fillId="5" borderId="2" applyAlignment="1" pivotButton="0" quotePrefix="0" xfId="0">
      <alignment horizontal="center" vertical="center" wrapText="1"/>
    </xf>
    <xf numFmtId="169" fontId="3" fillId="3" borderId="0" applyAlignment="1" pivotButton="0" quotePrefix="0" xfId="0">
      <alignment horizontal="left"/>
    </xf>
    <xf numFmtId="169" fontId="3" fillId="3" borderId="0" pivotButton="0" quotePrefix="0" xfId="0"/>
    <xf numFmtId="169" fontId="3" fillId="0" borderId="0" pivotButton="0" quotePrefix="0" xfId="0"/>
    <xf numFmtId="169" fontId="3" fillId="3" borderId="0" applyAlignment="1" pivotButton="0" quotePrefix="0" xfId="0">
      <alignment horizontal="center"/>
    </xf>
    <xf numFmtId="169" fontId="8" fillId="5" borderId="27" applyAlignment="1" pivotButton="0" quotePrefix="0" xfId="0">
      <alignment horizontal="center" vertical="center" wrapText="1"/>
    </xf>
    <xf numFmtId="169" fontId="4" fillId="6" borderId="0" applyAlignment="1" pivotButton="0" quotePrefix="0" xfId="0">
      <alignment horizontal="center"/>
    </xf>
    <xf numFmtId="169" fontId="4" fillId="0" borderId="0" applyAlignment="1" pivotButton="0" quotePrefix="0" xfId="0">
      <alignment horizontal="center"/>
    </xf>
    <xf numFmtId="169" fontId="5" fillId="0" borderId="0" applyAlignment="1" pivotButton="0" quotePrefix="0" xfId="0">
      <alignment horizontal="center"/>
    </xf>
    <xf numFmtId="169" fontId="3" fillId="7" borderId="0" applyAlignment="1" pivotButton="0" quotePrefix="0" xfId="0">
      <alignment horizontal="left"/>
    </xf>
    <xf numFmtId="169" fontId="3" fillId="0" borderId="0" applyAlignment="1" pivotButton="0" quotePrefix="0" xfId="0">
      <alignment horizontal="left"/>
    </xf>
    <xf numFmtId="169" fontId="7" fillId="5" borderId="1" applyAlignment="1" pivotButton="0" quotePrefix="0" xfId="0">
      <alignment horizontal="center" vertical="center"/>
    </xf>
    <xf numFmtId="169" fontId="4" fillId="6" borderId="0" applyAlignment="1" pivotButton="0" quotePrefix="0" xfId="0">
      <alignment horizontal="left"/>
    </xf>
    <xf numFmtId="169" fontId="4" fillId="0" borderId="0" applyAlignment="1" pivotButton="0" quotePrefix="0" xfId="0">
      <alignment horizontal="left"/>
    </xf>
    <xf numFmtId="169" fontId="5" fillId="6" borderId="0" applyAlignment="1" pivotButton="0" quotePrefix="0" xfId="0">
      <alignment horizontal="left"/>
    </xf>
    <xf numFmtId="169" fontId="3" fillId="7" borderId="0" applyAlignment="1" pivotButton="0" quotePrefix="0" xfId="0">
      <alignment horizontal="center"/>
    </xf>
    <xf numFmtId="169" fontId="4" fillId="4" borderId="0" applyAlignment="1" pivotButton="0" quotePrefix="0" xfId="0">
      <alignment horizontal="center"/>
    </xf>
    <xf numFmtId="169" fontId="5" fillId="4" borderId="0" applyAlignment="1" pivotButton="0" quotePrefix="0" xfId="0">
      <alignment horizontal="center"/>
    </xf>
    <xf numFmtId="170" fontId="4" fillId="4" borderId="0" applyAlignment="1" pivotButton="0" quotePrefix="0" xfId="0">
      <alignment horizontal="center" vertical="center"/>
    </xf>
    <xf numFmtId="170" fontId="4" fillId="0" borderId="0" applyAlignment="1" pivotButton="0" quotePrefix="0" xfId="0">
      <alignment horizontal="center" vertical="center"/>
    </xf>
    <xf numFmtId="170" fontId="4" fillId="4" borderId="0" applyAlignment="1" pivotButton="0" quotePrefix="0" xfId="0">
      <alignment horizontal="center"/>
    </xf>
    <xf numFmtId="170" fontId="3" fillId="3" borderId="0" applyAlignment="1" pivotButton="0" quotePrefix="0" xfId="0">
      <alignment horizontal="left"/>
    </xf>
    <xf numFmtId="170" fontId="4" fillId="0" borderId="0" applyAlignment="1" pivotButton="0" quotePrefix="0" xfId="0">
      <alignment horizontal="left"/>
    </xf>
    <xf numFmtId="170" fontId="4" fillId="0" borderId="0" applyAlignment="1" pivotButton="0" quotePrefix="0" xfId="0">
      <alignment horizontal="center"/>
    </xf>
    <xf numFmtId="170" fontId="4" fillId="6" borderId="0" applyAlignment="1" pivotButton="0" quotePrefix="0" xfId="0">
      <alignment horizontal="center"/>
    </xf>
    <xf numFmtId="170" fontId="3" fillId="3" borderId="0" pivotButton="0" quotePrefix="0" xfId="0"/>
    <xf numFmtId="170" fontId="5" fillId="6" borderId="0" applyAlignment="1" pivotButton="0" quotePrefix="0" xfId="0">
      <alignment horizontal="center"/>
    </xf>
    <xf numFmtId="170" fontId="8" fillId="5" borderId="34" applyAlignment="1" pivotButton="0" quotePrefix="0" xfId="0">
      <alignment horizontal="center" vertical="center" wrapText="1"/>
    </xf>
    <xf numFmtId="170" fontId="3" fillId="3" borderId="0" applyAlignment="1" pivotButton="0" quotePrefix="0" xfId="0">
      <alignment horizontal="center"/>
    </xf>
    <xf numFmtId="170" fontId="5" fillId="0" borderId="0" applyAlignment="1" pivotButton="0" quotePrefix="0" xfId="0">
      <alignment horizontal="center"/>
    </xf>
    <xf numFmtId="170" fontId="3" fillId="7" borderId="0" applyAlignment="1" pivotButton="0" quotePrefix="0" xfId="0">
      <alignment horizontal="left"/>
    </xf>
    <xf numFmtId="170" fontId="3" fillId="7" borderId="0" applyAlignment="1" pivotButton="0" quotePrefix="0" xfId="0">
      <alignment horizontal="center"/>
    </xf>
    <xf numFmtId="170" fontId="14" fillId="7" borderId="0" applyAlignment="1" pivotButton="0" quotePrefix="0" xfId="0">
      <alignment horizontal="center" vertical="center"/>
    </xf>
    <xf numFmtId="170" fontId="4" fillId="6" borderId="0" applyAlignment="1" pivotButton="0" quotePrefix="0" xfId="0">
      <alignment horizontal="left"/>
    </xf>
    <xf numFmtId="170" fontId="5" fillId="6" borderId="0" applyAlignment="1" pivotButton="0" quotePrefix="0" xfId="0">
      <alignment horizontal="left"/>
    </xf>
    <xf numFmtId="170" fontId="3" fillId="0" borderId="1" applyAlignment="1" pivotButton="0" quotePrefix="0" xfId="0">
      <alignment horizontal="center" vertical="center"/>
    </xf>
    <xf numFmtId="170" fontId="5" fillId="4" borderId="0" applyAlignment="1" pivotButton="0" quotePrefix="0" xfId="0">
      <alignment horizontal="center"/>
    </xf>
    <xf numFmtId="170" fontId="3" fillId="7" borderId="30" applyAlignment="1" pivotButton="0" quotePrefix="0" xfId="0">
      <alignment horizontal="center"/>
    </xf>
    <xf numFmtId="9" fontId="5" fillId="0" borderId="0" applyAlignment="1" pivotButton="0" quotePrefix="0" xfId="0">
      <alignment horizontal="center"/>
    </xf>
    <xf numFmtId="170" fontId="3" fillId="0" borderId="0" pivotButton="0" quotePrefix="0" xfId="0"/>
    <xf numFmtId="170" fontId="3" fillId="0" borderId="0" applyAlignment="1" pivotButton="0" quotePrefix="0" xfId="0">
      <alignment horizontal="center"/>
    </xf>
    <xf numFmtId="170" fontId="3" fillId="0" borderId="30" applyAlignment="1" pivotButton="0" quotePrefix="0" xfId="0">
      <alignment horizontal="center"/>
    </xf>
    <xf numFmtId="164" fontId="3" fillId="0" borderId="30" applyAlignment="1" pivotButton="0" quotePrefix="0" xfId="0">
      <alignment horizontal="center"/>
    </xf>
    <xf numFmtId="169" fontId="4" fillId="0" borderId="0" applyAlignment="1" pivotButton="0" quotePrefix="0" xfId="0">
      <alignment horizontal="center" vertical="center"/>
    </xf>
    <xf numFmtId="168" fontId="3" fillId="0" borderId="0" pivotButton="0" quotePrefix="0" xfId="0"/>
    <xf numFmtId="168" fontId="3" fillId="0" borderId="0" applyAlignment="1" pivotButton="0" quotePrefix="0" xfId="0">
      <alignment horizontal="center"/>
    </xf>
    <xf numFmtId="168" fontId="3" fillId="0" borderId="30" applyAlignment="1" pivotButton="0" quotePrefix="0" xfId="0">
      <alignment horizontal="center"/>
    </xf>
    <xf numFmtId="0" fontId="7" fillId="8" borderId="3" applyAlignment="1" pivotButton="0" quotePrefix="0" xfId="0">
      <alignment horizontal="center" vertical="center"/>
    </xf>
    <xf numFmtId="0" fontId="7" fillId="8" borderId="4" applyAlignment="1" pivotButton="0" quotePrefix="0" xfId="0">
      <alignment horizontal="center" vertical="center"/>
    </xf>
    <xf numFmtId="0" fontId="7" fillId="8" borderId="6" applyAlignment="1" pivotButton="0" quotePrefix="0" xfId="0">
      <alignment horizontal="center" vertical="center"/>
    </xf>
    <xf numFmtId="0" fontId="7" fillId="8" borderId="21" applyAlignment="1" pivotButton="0" quotePrefix="0" xfId="0">
      <alignment horizontal="center" vertical="center"/>
    </xf>
    <xf numFmtId="0" fontId="7" fillId="8" borderId="8" applyAlignment="1" pivotButton="0" quotePrefix="0" xfId="0">
      <alignment horizontal="center" vertical="center"/>
    </xf>
    <xf numFmtId="0" fontId="8" fillId="8" borderId="21" applyAlignment="1" pivotButton="0" quotePrefix="0" xfId="0">
      <alignment horizontal="center" vertical="center"/>
    </xf>
    <xf numFmtId="0" fontId="8" fillId="8" borderId="8" applyAlignment="1" pivotButton="0" quotePrefix="0" xfId="0">
      <alignment horizontal="center" vertical="center"/>
    </xf>
    <xf numFmtId="0" fontId="7" fillId="8" borderId="5" applyAlignment="1" pivotButton="0" quotePrefix="0" xfId="0">
      <alignment horizontal="center" vertical="center"/>
    </xf>
    <xf numFmtId="0" fontId="7" fillId="8" borderId="7" applyAlignment="1" pivotButton="0" quotePrefix="0" xfId="0">
      <alignment horizontal="center" vertical="center"/>
    </xf>
    <xf numFmtId="0" fontId="7" fillId="8" borderId="23" applyAlignment="1" pivotButton="0" quotePrefix="0" xfId="0">
      <alignment horizontal="center" vertical="center"/>
    </xf>
    <xf numFmtId="0" fontId="7" fillId="8" borderId="2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7" fillId="9" borderId="12" applyAlignment="1" pivotButton="0" quotePrefix="0" xfId="0">
      <alignment horizontal="center"/>
    </xf>
    <xf numFmtId="0" fontId="7" fillId="8" borderId="19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7" fillId="0" borderId="15" applyAlignment="1" pivotButton="0" quotePrefix="0" xfId="0">
      <alignment horizontal="left" vertical="center"/>
    </xf>
    <xf numFmtId="0" fontId="8" fillId="8" borderId="7" applyAlignment="1" pivotButton="0" quotePrefix="0" xfId="0">
      <alignment horizontal="center" vertical="center"/>
    </xf>
    <xf numFmtId="0" fontId="7" fillId="9" borderId="9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7" fillId="9" borderId="16" applyAlignment="1" pivotButton="0" quotePrefix="0" xfId="0">
      <alignment horizontal="center"/>
    </xf>
    <xf numFmtId="0" fontId="7" fillId="9" borderId="10" applyAlignment="1" pivotButton="0" quotePrefix="0" xfId="0">
      <alignment horizontal="center"/>
    </xf>
    <xf numFmtId="0" fontId="7" fillId="9" borderId="11" applyAlignment="1" pivotButton="0" quotePrefix="0" xfId="0">
      <alignment horizontal="center"/>
    </xf>
    <xf numFmtId="0" fontId="7" fillId="9" borderId="17" applyAlignment="1" pivotButton="0" quotePrefix="0" xfId="0">
      <alignment horizontal="center"/>
    </xf>
    <xf numFmtId="0" fontId="7" fillId="9" borderId="18" applyAlignment="1" pivotButton="0" quotePrefix="0" xfId="0">
      <alignment horizontal="center"/>
    </xf>
    <xf numFmtId="0" fontId="7" fillId="9" borderId="13" applyAlignment="1" pivotButton="0" quotePrefix="0" xfId="0">
      <alignment horizontal="center"/>
    </xf>
    <xf numFmtId="0" fontId="7" fillId="9" borderId="14" applyAlignment="1" pivotButton="0" quotePrefix="0" xfId="0">
      <alignment horizontal="center"/>
    </xf>
    <xf numFmtId="0" fontId="0" fillId="0" borderId="8" pivotButton="0" quotePrefix="0" xfId="0"/>
    <xf numFmtId="0" fontId="7" fillId="9" borderId="38" applyAlignment="1" pivotButton="0" quotePrefix="0" xfId="0">
      <alignment horizontal="center"/>
    </xf>
    <xf numFmtId="0" fontId="0" fillId="0" borderId="16" pivotButton="0" quotePrefix="0" xfId="0"/>
    <xf numFmtId="0" fontId="7" fillId="9" borderId="40" applyAlignment="1" pivotButton="0" quotePrefix="0" xfId="0">
      <alignment horizontal="center"/>
    </xf>
    <xf numFmtId="0" fontId="0" fillId="0" borderId="10" pivotButton="0" quotePrefix="0" xfId="0"/>
    <xf numFmtId="0" fontId="0" fillId="0" borderId="12" pivotButton="0" quotePrefix="0" xfId="0"/>
    <xf numFmtId="0" fontId="7" fillId="9" borderId="42" applyAlignment="1" pivotButton="0" quotePrefix="0" xfId="0">
      <alignment horizontal="center"/>
    </xf>
    <xf numFmtId="0" fontId="0" fillId="0" borderId="18" pivotButton="0" quotePrefix="0" xfId="0"/>
    <xf numFmtId="0" fontId="0" fillId="0" borderId="14" pivotButton="0" quotePrefix="0" xfId="0"/>
    <xf numFmtId="0" fontId="7" fillId="0" borderId="35" applyAlignment="1" pivotButton="0" quotePrefix="0" xfId="0">
      <alignment horizontal="left" vertical="center"/>
    </xf>
    <xf numFmtId="0" fontId="0" fillId="0" borderId="15" pivotButton="0" quotePrefix="0" xfId="0"/>
    <xf numFmtId="0" fontId="7" fillId="8" borderId="3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7" fillId="8" borderId="4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0" pivotButton="0" quotePrefix="0" xfId="0"/>
    <xf numFmtId="0" fontId="7" fillId="8" borderId="47" applyAlignment="1" pivotButton="0" quotePrefix="0" xfId="0">
      <alignment horizontal="center" vertical="center"/>
    </xf>
    <xf numFmtId="0" fontId="7" fillId="8" borderId="48" applyAlignment="1" pivotButton="0" quotePrefix="0" xfId="0">
      <alignment horizontal="center" vertical="center"/>
    </xf>
    <xf numFmtId="0" fontId="0" fillId="0" borderId="23" pivotButton="0" quotePrefix="0" xfId="0"/>
    <xf numFmtId="0" fontId="7" fillId="8" borderId="50" applyAlignment="1" pivotButton="0" quotePrefix="0" xfId="0">
      <alignment horizontal="center" vertical="center"/>
    </xf>
    <xf numFmtId="0" fontId="0" fillId="0" borderId="2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Sum'!$D$60:$G$60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Sum'!$I$155:$L$155</f>
              <numCache>
                <formatCode>_("$"* #,##0_);_("$"* \(#,##0\);_("$"* "-"??_);_(@_)</formatCode>
                <ptCount val="4"/>
                <pt idx="0">
                  <v>386700113.14</v>
                </pt>
                <pt idx="1">
                  <v>311831966.82</v>
                </pt>
                <pt idx="2">
                  <v>389606477.25</v>
                </pt>
                <pt idx="3">
                  <v>360816768.26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Sum'!$I$157:$L$157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Sum'!$I$158:$L$158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Sum'!$I$159:$L$159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'Chile Exe Sum'!$B$60:$B$64</f>
              <numCache>
                <formatCode>_("$"* #,##0_);_("$"* \(#,##0\);_("$"* "-"??_);_(@_)</formatCode>
                <ptCount val="5"/>
                <pt idx="1">
                  <v>24602646621.41</v>
                </pt>
              </numCache>
            </numRef>
          </cat>
          <val>
            <numRef>
              <f>'Chile Exe Sum'!$B$60:$B$64</f>
              <numCache>
                <formatCode>_("$"* #,##0_);_("$"* \(#,##0\);_("$"* "-"??_);_(@_)</formatCode>
                <ptCount val="5"/>
                <pt idx="1">
                  <v>24602646621.41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'Chile Exe Sum'!$B$100:$B$104</f>
              <numCache>
                <formatCode>_("$"* #,##0_);_("$"* \(#,##0\);_("$"* "-"??_);_(@_)</formatCode>
                <ptCount val="5"/>
                <pt idx="1">
                  <v>3934353208.29</v>
                </pt>
              </numCache>
            </numRef>
          </cat>
          <val>
            <numRef>
              <f>'Chile Exe Sum'!$B$100:$B$104</f>
              <numCache>
                <formatCode>_("$"* #,##0_);_("$"* \(#,##0\);_("$"* "-"??_);_(@_)</formatCode>
                <ptCount val="5"/>
                <pt idx="1">
                  <v>3934353208.29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'Chile Exe Sum'!$B$111:$B$115</f>
              <numCache>
                <formatCode>_("$"* #,##0_);_("$"* \(#,##0\);_("$"* "-"??_);_(@_)</formatCode>
                <ptCount val="5"/>
                <pt idx="1">
                  <v>14930147187.14</v>
                </pt>
              </numCache>
            </numRef>
          </cat>
          <val>
            <numRef>
              <f>'Chile Exe Sum'!$B$111:$B$115</f>
              <numCache>
                <formatCode>_("$"* #,##0_);_("$"* \(#,##0\);_("$"* "-"??_);_(@_)</formatCode>
                <ptCount val="5"/>
                <pt idx="1">
                  <v>14930147187.14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08694771984401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'Chile Exe Sum'!$G$154:$G$158</f>
              <numCache>
                <formatCode>_("$"* #,##0_);_("$"* \(#,##0\);_("$"* "-"??_);_(@_)</formatCode>
                <ptCount val="5"/>
                <pt idx="1">
                  <v>1448955325.47</v>
                </pt>
              </numCache>
            </numRef>
          </cat>
          <val>
            <numRef>
              <f>'Chile Exe Sum'!$G$154:$G$158</f>
              <numCache>
                <formatCode>_("$"* #,##0_);_("$"* \(#,##0\);_("$"* "-"??_);_(@_)</formatCode>
                <ptCount val="5"/>
                <pt idx="1">
                  <v>1448955325.47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'Chile Exe Sum'!$A$49:$A$53</f>
              <strCache>
                <ptCount val="2"/>
                <pt idx="1">
                  <v>Chile</v>
                </pt>
              </strCache>
            </strRef>
          </cat>
          <val>
            <numRef>
              <f>'Chile Exe Sum'!$B$49:$B$53</f>
              <numCache>
                <formatCode>_("$"* #,##0_);_("$"* \(#,##0\);_("$"* "-"??_);_(@_)</formatCode>
                <ptCount val="5"/>
                <pt idx="1">
                  <v>6567327665.34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9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'Chile Exe Sum'!$H$48</f>
              <strCache>
                <ptCount val="1"/>
                <pt idx="0">
                  <v>2020 (  CLP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'Chile Exe Sum'!$G$49:$G$53</f>
              <strCache>
                <ptCount val="2"/>
                <pt idx="1">
                  <v>Chile</v>
                </pt>
              </strCache>
            </strRef>
          </cat>
          <val>
            <numRef>
              <f>'Chile Exe Sum'!$H$49:$H$53</f>
              <numCache>
                <formatCode>_("$"* #,##0_);_("$"* \(#,##0\);_("$"* "-"??_);_(@_)</formatCode>
                <ptCount val="5"/>
                <pt idx="1">
                  <v>58740791723.39</v>
                </pt>
              </numCache>
            </numRef>
          </val>
        </ser>
        <ser>
          <idx val="1"/>
          <order val="1"/>
          <tx>
            <strRef>
              <f>'Chile Exe Sum'!$J$48</f>
              <strCache>
                <ptCount val="1"/>
                <pt idx="0">
                  <v>2021 (  CLP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'Chile Exe Sum'!$G$49:$G$53</f>
              <strCache>
                <ptCount val="2"/>
                <pt idx="1">
                  <v>Chile</v>
                </pt>
              </strCache>
            </strRef>
          </cat>
          <val>
            <numRef>
              <f>'Chile Exe Sum'!$J$49:$J$53</f>
              <numCache>
                <formatCode>_("$"* #,##0_);_("$"* \(#,##0\);_("$"* "-"??_);_(@_)</formatCode>
                <ptCount val="5"/>
                <pt idx="1">
                  <v>73367720483.17999</v>
                </pt>
              </numCache>
            </numRef>
          </val>
        </ser>
        <ser>
          <idx val="2"/>
          <order val="2"/>
          <tx>
            <strRef>
              <f>'Chile Exe Sum'!$L$48</f>
              <strCache>
                <ptCount val="1"/>
                <pt idx="0">
                  <v>2022 (  CLP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'Chile Exe Sum'!$G$49:$G$53</f>
              <strCache>
                <ptCount val="2"/>
                <pt idx="1">
                  <v>Chile</v>
                </pt>
              </strCache>
            </strRef>
          </cat>
          <val>
            <numRef>
              <f>'Chile Exe Sum'!$L$49:$L$53</f>
              <numCache>
                <formatCode>_("$"* #,##0_);_("$"* \(#,##0\);_("$"* "-"??_);_(@_)</formatCode>
                <ptCount val="5"/>
                <pt idx="1">
                  <v>25141597286.1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(&quot;$&quot;* #,##0_);_(&quot;$&quot;* \(#,##0\);_(&quot;$&quot;* &quot;-&quot;??_);_(@_)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Sum'!$D$61:$G$61</f>
              <numCache>
                <formatCode>_("$"* #,##0_);_("$"* \(#,##0\);_("$"* "-"??_);_(@_)</formatCode>
                <ptCount val="4"/>
                <pt idx="0">
                  <v>6361601456.79</v>
                </pt>
                <pt idx="1">
                  <v>4790936863.37</v>
                </pt>
                <pt idx="2">
                  <v>6882780635.91</v>
                </pt>
                <pt idx="3">
                  <v>6567327665.34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2657290923289033"/>
          <y val="0.1616376785468811"/>
          <w val="0.9582425712054581"/>
          <h val="0.6169183064936459"/>
        </manualLayout>
      </layout>
      <barChart>
        <barDir val="col"/>
        <grouping val="clustered"/>
        <varyColors val="0"/>
        <ser>
          <idx val="0"/>
          <order val="0"/>
          <tx>
            <strRef>
              <f>'Chile Exe Sum'!$H$99</f>
              <strCache>
                <ptCount val="1"/>
                <pt idx="0">
                  <v>2020 (  CLP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'Chile Exe Sum'!$G$100:$G$104</f>
              <strCache>
                <ptCount val="2"/>
                <pt idx="1">
                  <v>Chile</v>
                </pt>
              </strCache>
            </strRef>
          </cat>
          <val>
            <numRef>
              <f>'Chile Exe Sum'!$H$100:$H$104</f>
              <numCache>
                <formatCode>_("$"* #,##0_);_("$"* \(#,##0\);_("$"* "-"??_);_(@_)</formatCode>
                <ptCount val="5"/>
                <pt idx="1">
                  <v>36530997896.72</v>
                </pt>
              </numCache>
            </numRef>
          </val>
        </ser>
        <ser>
          <idx val="1"/>
          <order val="1"/>
          <tx>
            <strRef>
              <f>'Chile Exe Sum'!$J$99</f>
              <strCache>
                <ptCount val="1"/>
                <pt idx="0">
                  <v>2021 (  CLP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'Chile Exe Sum'!$G$100:$G$104</f>
              <strCache>
                <ptCount val="2"/>
                <pt idx="1">
                  <v>Chile</v>
                </pt>
              </strCache>
            </strRef>
          </cat>
          <val>
            <numRef>
              <f>'Chile Exe Sum'!$J$100:$J$104</f>
              <numCache>
                <formatCode>_("$"* #,##0_);_("$"* \(#,##0\);_("$"* "-"??_);_(@_)</formatCode>
                <ptCount val="5"/>
                <pt idx="1">
                  <v>45917076727.26</v>
                </pt>
              </numCache>
            </numRef>
          </val>
        </ser>
        <ser>
          <idx val="2"/>
          <order val="2"/>
          <tx>
            <strRef>
              <f>'Chile Exe Sum'!$L$99</f>
              <strCache>
                <ptCount val="1"/>
                <pt idx="0">
                  <v>2022 (  CLP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'Chile Exe Sum'!$G$100:$G$104</f>
              <strCache>
                <ptCount val="2"/>
                <pt idx="1">
                  <v>Chile</v>
                </pt>
              </strCache>
            </strRef>
          </cat>
          <val>
            <numRef>
              <f>'Chile Exe Sum'!$L$100:$L$104</f>
              <numCache>
                <formatCode>_("$"* #,##0_);_("$"* \(#,##0\);_("$"* "-"??_);_(@_)</formatCode>
                <ptCount val="5"/>
                <pt idx="1">
                  <v>15462953376.69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(&quot;$&quot;* #,##0_);_(&quot;$&quot;* \(#,##0\);_(&quot;$&quot;* &quot;-&quot;??_);_(@_)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280452799121406"/>
          <y val="0.8699311920577919"/>
          <w val="0.360132229810851"/>
          <h val="0.110435896999874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Sum'!$D$112:$G$112</f>
              <numCache>
                <formatCode>_("$"* #,##0_);_("$"* \(#,##0\);_("$"* "-"??_);_(@_)</formatCode>
                <ptCount val="4"/>
                <pt idx="0">
                  <v>3755822840.84</v>
                </pt>
                <pt idx="1">
                  <v>3400673899.35</v>
                </pt>
                <pt idx="2">
                  <v>3839297238.66</v>
                </pt>
                <pt idx="3">
                  <v>3934353208.29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'Chile Exe Sum'!$A$154:$A$158</f>
              <strCache>
                <ptCount val="2"/>
                <pt idx="1">
                  <v>Chile</v>
                </pt>
              </strCache>
            </strRef>
          </cat>
          <val>
            <numRef>
              <f>'Chile Exe Sum'!$B$154:$B$158</f>
              <numCache>
                <formatCode>_("$"* #,##0_);_("$"* \(#,##0\);_("$"* "-"??_);_(@_)</formatCode>
                <ptCount val="5"/>
                <pt idx="1">
                  <v>360816768.26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Sum'!$D$60:$G$60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Sum'!$D$61:$G$61</f>
              <numCache>
                <formatCode>_("$"* #,##0_);_("$"* \(#,##0\);_("$"* "-"??_);_(@_)</formatCode>
                <ptCount val="4"/>
                <pt idx="0">
                  <v>6361601456.79</v>
                </pt>
                <pt idx="1">
                  <v>4790936863.37</v>
                </pt>
                <pt idx="2">
                  <v>6882780635.91</v>
                </pt>
                <pt idx="3">
                  <v>6567327665.34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Sum'!$D$63:$G$63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Sum'!$D$64:$G$64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Sum'!$D$65:$G$65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Sum'!$D$112:$G$112</f>
              <numCache>
                <formatCode>_("$"* #,##0_);_("$"* \(#,##0\);_("$"* "-"??_);_(@_)</formatCode>
                <ptCount val="4"/>
                <pt idx="0">
                  <v>3755822840.84</v>
                </pt>
                <pt idx="1">
                  <v>3400673899.35</v>
                </pt>
                <pt idx="2">
                  <v>3839297238.66</v>
                </pt>
                <pt idx="3">
                  <v>3934353208.29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2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Sum'!$D$115:$G$115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Sum'!$D$63:$G$63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Sum'!$D$114:$G$114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Sum'!$D$116:$G$116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Sum'!$D$112:$G$112</f>
              <numCache>
                <formatCode>_("$"* #,##0_);_("$"* \(#,##0\);_("$"* "-"??_);_(@_)</formatCode>
                <ptCount val="4"/>
                <pt idx="0">
                  <v>3755822840.84</v>
                </pt>
                <pt idx="1">
                  <v>3400673899.35</v>
                </pt>
                <pt idx="2">
                  <v>3839297238.66</v>
                </pt>
                <pt idx="3">
                  <v>3934353208.29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Sum'!$D$60:$G$60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Sum'!$D$61:$G$61</f>
              <numCache>
                <formatCode>_("$"* #,##0_);_("$"* \(#,##0\);_("$"* "-"??_);_(@_)</formatCode>
                <ptCount val="4"/>
                <pt idx="0">
                  <v>6361601456.79</v>
                </pt>
                <pt idx="1">
                  <v>4790936863.37</v>
                </pt>
                <pt idx="2">
                  <v>6882780635.91</v>
                </pt>
                <pt idx="3">
                  <v>6567327665.34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Sum'!$D$63:$G$63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Sum'!$D$64:$G$64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Sum'!$D$65:$G$65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Sum'!$D$64:$G$64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Sum'!$D$65:$G$65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Sum'!$D$112:$G$112</f>
              <numCache>
                <formatCode>_("$"* #,##0_);_("$"* \(#,##0\);_("$"* "-"??_);_(@_)</formatCode>
                <ptCount val="4"/>
                <pt idx="0">
                  <v>3755822840.84</v>
                </pt>
                <pt idx="1">
                  <v>3400673899.35</v>
                </pt>
                <pt idx="2">
                  <v>3839297238.66</v>
                </pt>
                <pt idx="3">
                  <v>3934353208.29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Sum'!$D$115:$G$115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Sum'!$D$114:$G$114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'Chile Exe Sum'!$D$116:$G$116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(&quot;$&quot;* #,##0_);_(&quot;$&quot;* \(#,##0\);_(&quot;$&quot;* &quot;-&quot;??_);_(@_)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Relationship Type="http://schemas.openxmlformats.org/officeDocument/2006/relationships/chart" Target="/xl/charts/chart34.xml" Id="rId34" /><Relationship Type="http://schemas.openxmlformats.org/officeDocument/2006/relationships/chart" Target="/xl/charts/chart35.xml" Id="rId35" /><Relationship Type="http://schemas.openxmlformats.org/officeDocument/2006/relationships/chart" Target="/xl/charts/chart36.xml" Id="rId36" /><Relationship Type="http://schemas.openxmlformats.org/officeDocument/2006/relationships/chart" Target="/xl/charts/chart37.xml" Id="rId37" /><Relationship Type="http://schemas.openxmlformats.org/officeDocument/2006/relationships/image" Target="/xl/media/image1.png" Id="rId38" /><Relationship Type="http://schemas.openxmlformats.org/officeDocument/2006/relationships/image" Target="/xl/media/image2.png" Id="rId3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86</row>
      <rowOff>0</rowOff>
    </from>
    <to>
      <col>0</col>
      <colOff>1483</colOff>
      <row>86</row>
      <rowOff>179705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87</row>
      <rowOff>9525</rowOff>
    </from>
    <to>
      <col>0</col>
      <colOff>1483</colOff>
      <row>88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89</row>
      <rowOff>0</rowOff>
    </from>
    <to>
      <col>0</col>
      <colOff>1483</colOff>
      <row>89</row>
      <rowOff>179705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90</row>
      <rowOff>0</rowOff>
    </from>
    <to>
      <col>0</col>
      <colOff>1483</colOff>
      <row>90</row>
      <rowOff>179705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91</row>
      <rowOff>0</rowOff>
    </from>
    <to>
      <col>0</col>
      <colOff>1483</colOff>
      <row>91</row>
      <rowOff>179705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139</row>
      <rowOff>0</rowOff>
    </from>
    <to>
      <col>0</col>
      <colOff>1483</colOff>
      <row>139</row>
      <rowOff>179705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142</row>
      <rowOff>0</rowOff>
    </from>
    <to>
      <col>0</col>
      <colOff>1483</colOff>
      <row>142</row>
      <rowOff>179705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141</row>
      <rowOff>0</rowOff>
    </from>
    <to>
      <col>0</col>
      <colOff>1483</colOff>
      <row>141</row>
      <rowOff>179705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0</col>
      <colOff>0</colOff>
      <row>143</row>
      <rowOff>0</rowOff>
    </from>
    <to>
      <col>0</col>
      <colOff>1483</colOff>
      <row>143</row>
      <rowOff>179705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0</colOff>
      <row>179</row>
      <rowOff>0</rowOff>
    </from>
    <to>
      <col>0</col>
      <colOff>1483</colOff>
      <row>179</row>
      <rowOff>179705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0</colOff>
      <row>181</row>
      <rowOff>0</rowOff>
    </from>
    <to>
      <col>0</col>
      <colOff>1483</colOff>
      <row>181</row>
      <rowOff>179705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0</col>
      <colOff>0</colOff>
      <row>183</row>
      <rowOff>0</rowOff>
    </from>
    <to>
      <col>0</col>
      <colOff>1483</colOff>
      <row>183</row>
      <rowOff>179705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4</col>
      <colOff>1469059</colOff>
      <row>48</row>
      <rowOff>1</rowOff>
    </from>
    <to>
      <col>5</col>
      <colOff>1333501</colOff>
      <row>53</row>
      <rowOff>169395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4</col>
      <colOff>17416</colOff>
      <row>99</row>
      <rowOff>17689</rowOff>
    </from>
    <to>
      <col>4</col>
      <colOff>1510392</colOff>
      <row>106</row>
      <rowOff>105048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4</col>
      <colOff>1520735</colOff>
      <row>99</row>
      <rowOff>57423</rowOff>
    </from>
    <to>
      <col>6</col>
      <colOff>34291</colOff>
      <row>106</row>
      <rowOff>57152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4</col>
      <colOff>1402215</colOff>
      <row>153</row>
      <rowOff>133896</rowOff>
    </from>
    <to>
      <col>5</col>
      <colOff>1415823</colOff>
      <row>159</row>
      <rowOff>17418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>
    <from>
      <col>4</col>
      <colOff>190500</colOff>
      <row>48</row>
      <rowOff>27213</rowOff>
    </from>
    <to>
      <col>4</col>
      <colOff>1501321</colOff>
      <row>53</row>
      <rowOff>136402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>
    <from>
      <col>7</col>
      <colOff>411811</colOff>
      <row>56</row>
      <rowOff>63379</rowOff>
    </from>
    <to>
      <col>11</col>
      <colOff>926283</colOff>
      <row>67</row>
      <rowOff>168941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>
    <from>
      <col>7</col>
      <colOff>171450</colOff>
      <row>107</row>
      <rowOff>108313</rowOff>
    </from>
    <to>
      <col>11</col>
      <colOff>401683</colOff>
      <row>120</row>
      <rowOff>42332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>
    <from>
      <col>3</col>
      <colOff>0</colOff>
      <row>139</row>
      <rowOff>0</rowOff>
    </from>
    <to>
      <col>3</col>
      <colOff>1483</colOff>
      <row>139</row>
      <rowOff>179705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>
    <from>
      <col>4</col>
      <colOff>55110</colOff>
      <row>153</row>
      <rowOff>58239</rowOff>
    </from>
    <to>
      <col>4</col>
      <colOff>1398407</colOff>
      <row>159</row>
      <rowOff>64226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>
    <from>
      <col>0</col>
      <colOff>0</colOff>
      <row>140</row>
      <rowOff>0</rowOff>
    </from>
    <to>
      <col>0</col>
      <colOff>1483</colOff>
      <row>140</row>
      <rowOff>179705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>
    <from>
      <col>0</col>
      <colOff>0</colOff>
      <row>141</row>
      <rowOff>9525</rowOff>
    </from>
    <to>
      <col>0</col>
      <colOff>1483</colOff>
      <row>142</row>
      <rowOff>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>
    <from>
      <col>0</col>
      <colOff>0</colOff>
      <row>143</row>
      <rowOff>0</rowOff>
    </from>
    <to>
      <col>0</col>
      <colOff>1483</colOff>
      <row>143</row>
      <rowOff>179705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>
    <from>
      <col>0</col>
      <colOff>0</colOff>
      <row>144</row>
      <rowOff>0</rowOff>
    </from>
    <to>
      <col>0</col>
      <colOff>1483</colOff>
      <row>144</row>
      <rowOff>179705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>
    <from>
      <col>0</col>
      <colOff>0</colOff>
      <row>145</row>
      <rowOff>0</rowOff>
    </from>
    <to>
      <col>0</col>
      <colOff>1483</colOff>
      <row>145</row>
      <rowOff>179705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>
    <from>
      <col>0</col>
      <colOff>0</colOff>
      <row>178</row>
      <rowOff>0</rowOff>
    </from>
    <to>
      <col>0</col>
      <colOff>1483</colOff>
      <row>178</row>
      <rowOff>179705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>
    <from>
      <col>0</col>
      <colOff>0</colOff>
      <row>181</row>
      <rowOff>0</rowOff>
    </from>
    <to>
      <col>0</col>
      <colOff>1483</colOff>
      <row>181</row>
      <rowOff>179705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>
    <from>
      <col>0</col>
      <colOff>0</colOff>
      <row>180</row>
      <rowOff>0</rowOff>
    </from>
    <to>
      <col>0</col>
      <colOff>1483</colOff>
      <row>180</row>
      <rowOff>179705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>
    <from>
      <col>3</col>
      <colOff>0</colOff>
      <row>178</row>
      <rowOff>0</rowOff>
    </from>
    <to>
      <col>3</col>
      <colOff>1483</colOff>
      <row>178</row>
      <rowOff>179705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>
    <from>
      <col>0</col>
      <colOff>0</colOff>
      <row>179</row>
      <rowOff>0</rowOff>
    </from>
    <to>
      <col>0</col>
      <colOff>1483</colOff>
      <row>179</row>
      <rowOff>179705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>
    <from>
      <col>0</col>
      <colOff>0</colOff>
      <row>180</row>
      <rowOff>9525</rowOff>
    </from>
    <to>
      <col>0</col>
      <colOff>1483</colOff>
      <row>181</row>
      <rowOff>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>
    <from>
      <col>0</col>
      <colOff>0</colOff>
      <row>183</row>
      <rowOff>0</rowOff>
    </from>
    <to>
      <col>0</col>
      <colOff>1483</colOff>
      <row>183</row>
      <rowOff>179705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>
    <from>
      <col>0</col>
      <colOff>0</colOff>
      <row>184</row>
      <rowOff>0</rowOff>
    </from>
    <to>
      <col>0</col>
      <colOff>1483</colOff>
      <row>184</row>
      <rowOff>179705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0</col>
      <colOff>1203476</colOff>
      <row>7</row>
      <rowOff>133048</rowOff>
    </from>
    <to>
      <col>10</col>
      <colOff>199342</colOff>
      <row>14</row>
      <rowOff>9195</rowOff>
    </to>
    <pic>
      <nvPicPr>
        <cNvPr id="49" name="Picture 4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203476" y="1765905"/>
          <a:ext cx="13540390" cy="1146147"/>
        </a:xfrm>
        <a:prstGeom prst="rect">
          <avLst/>
        </a:prstGeom>
        <a:ln>
          <a:prstDash val="solid"/>
        </a:ln>
      </spPr>
    </pic>
    <clientData/>
  </twoCellAnchor>
  <oneCellAnchor>
    <from>
      <col>1</col>
      <colOff>0</colOff>
      <row>7</row>
      <rowOff>0</rowOff>
    </from>
    <ext cx="12582525" cy="121920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85"/>
  <sheetViews>
    <sheetView showGridLines="0" topLeftCell="A181" zoomScale="85" zoomScaleNormal="85" workbookViewId="0">
      <selection activeCell="H157" sqref="H157"/>
    </sheetView>
  </sheetViews>
  <sheetFormatPr baseColWidth="8" defaultColWidth="11.140625" defaultRowHeight="15"/>
  <cols>
    <col width="17.42578125" customWidth="1" min="1" max="1"/>
    <col width="18.42578125" customWidth="1" min="2" max="2"/>
    <col width="18.5703125" customWidth="1" min="3" max="3"/>
    <col width="21.28515625" customWidth="1" min="4" max="4"/>
    <col width="23.5703125" customWidth="1" min="5" max="5"/>
    <col width="19.85546875" customWidth="1" min="6" max="6"/>
    <col width="18" customWidth="1" min="7" max="7"/>
    <col width="20.42578125" customWidth="1" min="8" max="8"/>
    <col width="23.28515625" customWidth="1" min="9" max="9"/>
    <col width="21.5703125" customWidth="1" min="10" max="10"/>
    <col width="18.5703125" customWidth="1" min="11" max="11"/>
    <col width="21" customWidth="1" min="12" max="12"/>
  </cols>
  <sheetData>
    <row r="1" ht="21.75" customHeight="1">
      <c r="A1" s="1" t="inlineStr">
        <is>
          <t>UNITEDHEALTHCARE GLOBAL</t>
        </is>
      </c>
      <c r="B1" s="1" t="n"/>
    </row>
    <row r="2" ht="21" customHeight="1">
      <c r="A2" s="43" t="inlineStr">
        <is>
          <t>Global Supply Chain Analytics - May 2023</t>
        </is>
      </c>
      <c r="B2" s="43" t="n"/>
      <c r="C2" s="57" t="n"/>
      <c r="D2" s="57" t="n"/>
      <c r="E2" s="57" t="n"/>
      <c r="F2" s="57" t="n"/>
      <c r="G2" s="57" t="n"/>
      <c r="H2" s="57" t="n"/>
      <c r="I2" s="57" t="n"/>
      <c r="J2" s="57" t="n"/>
      <c r="K2" s="98" t="n"/>
      <c r="L2" s="71" t="n"/>
    </row>
    <row r="3" ht="16.7" customHeight="1">
      <c r="A3" s="18" t="n"/>
      <c r="B3" s="6" t="n"/>
      <c r="C3" s="24" t="n"/>
      <c r="D3" s="24" t="n"/>
      <c r="E3" s="24" t="n"/>
      <c r="F3" s="24" t="n"/>
      <c r="G3" s="24" t="n"/>
      <c r="H3" s="24" t="n"/>
      <c r="I3" s="24" t="n"/>
      <c r="J3" s="24" t="n"/>
      <c r="K3" s="18" t="n"/>
      <c r="L3" s="23" t="n"/>
    </row>
    <row r="4" ht="25.15" customHeight="1">
      <c r="A4" s="22" t="inlineStr">
        <is>
          <t>Executive Summary</t>
        </is>
      </c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6" t="n"/>
    </row>
    <row r="5" ht="15" customHeight="1"/>
    <row r="6">
      <c r="B6" s="53" t="inlineStr">
        <is>
          <t>CLP Spend MTD</t>
        </is>
      </c>
      <c r="C6" s="55" t="n"/>
      <c r="D6" s="53" t="inlineStr">
        <is>
          <t>CLP Spend YTD</t>
        </is>
      </c>
      <c r="F6" s="53" t="inlineStr">
        <is>
          <t>Unique Suppliers</t>
        </is>
      </c>
      <c r="H6" s="58" t="inlineStr">
        <is>
          <t>Unique Manufacturers</t>
        </is>
      </c>
      <c r="I6" s="55" t="n"/>
      <c r="J6" s="58" t="inlineStr">
        <is>
          <t>Unique SKU's</t>
        </is>
      </c>
      <c r="K6" s="59" t="n"/>
    </row>
    <row r="7">
      <c r="B7" s="10" t="inlineStr">
        <is>
          <t>$22.10B</t>
        </is>
      </c>
      <c r="D7" s="10" t="inlineStr">
        <is>
          <t>$104.07B</t>
        </is>
      </c>
      <c r="E7" s="91" t="n"/>
      <c r="F7" s="10" t="n">
        <v>558</v>
      </c>
      <c r="H7" s="10" t="n">
        <v>954</v>
      </c>
      <c r="J7" s="10" t="n">
        <v>13431</v>
      </c>
    </row>
    <row r="16">
      <c r="F16" s="197" t="n"/>
    </row>
    <row r="17" ht="25.15" customHeight="1">
      <c r="A17" s="94" t="inlineStr">
        <is>
          <t>Total Purchase Order Spend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D18" s="56" t="n"/>
      <c r="E18" s="56" t="n"/>
      <c r="F18" s="56" t="n"/>
      <c r="G18" s="56" t="n"/>
    </row>
    <row r="19" ht="15" customHeight="1">
      <c r="A19" s="102" t="inlineStr">
        <is>
          <t>Market</t>
        </is>
      </c>
      <c r="B19" s="184" t="inlineStr">
        <is>
          <t>Total P.O. Spend - MTD</t>
        </is>
      </c>
      <c r="C19" s="205" t="n"/>
      <c r="D19" s="184" t="inlineStr">
        <is>
          <t>Total P.O. Spend - YTD</t>
        </is>
      </c>
      <c r="E19" s="205" t="n"/>
      <c r="F19" s="197" t="n"/>
      <c r="G19" s="197" t="n"/>
      <c r="H19" s="195" t="inlineStr">
        <is>
          <t>Total P.O. Spend - YoY Trend</t>
        </is>
      </c>
      <c r="I19" s="205" t="n"/>
      <c r="J19" s="205" t="n"/>
      <c r="K19" s="205" t="n"/>
      <c r="L19" s="205" t="n"/>
    </row>
    <row r="20">
      <c r="A20" s="197" t="n"/>
      <c r="B20" s="13" t="inlineStr">
        <is>
          <t>May-2023 ( CLP )</t>
        </is>
      </c>
      <c r="C20" s="13" t="inlineStr">
        <is>
          <t>%</t>
        </is>
      </c>
      <c r="D20" s="13" t="inlineStr">
        <is>
          <t>May-2023 ( CLP )</t>
        </is>
      </c>
      <c r="E20" s="13" t="inlineStr">
        <is>
          <t>%</t>
        </is>
      </c>
      <c r="F20" s="17" t="n"/>
      <c r="G20" s="92" t="n"/>
      <c r="H20" s="60" t="inlineStr">
        <is>
          <t>2020 ( CLP )</t>
        </is>
      </c>
      <c r="I20" s="13" t="inlineStr">
        <is>
          <t>% Variance</t>
        </is>
      </c>
      <c r="J20" s="13" t="inlineStr">
        <is>
          <t>2021 ( CLP )</t>
        </is>
      </c>
      <c r="K20" s="13" t="inlineStr">
        <is>
          <t>% Variance</t>
        </is>
      </c>
      <c r="L20" s="60" t="inlineStr">
        <is>
          <t>2022 ( CLP )</t>
        </is>
      </c>
    </row>
    <row r="21">
      <c r="A21" s="100" t="inlineStr">
        <is>
          <t>Chile</t>
        </is>
      </c>
      <c r="B21" s="7" t="n">
        <v>22104495952.62</v>
      </c>
      <c r="C21" s="96" t="n">
        <v>1</v>
      </c>
      <c r="D21" s="7" t="n">
        <v>104067994220.66</v>
      </c>
      <c r="E21" s="96" t="n">
        <v>1</v>
      </c>
      <c r="F21" s="90" t="n"/>
      <c r="G21" s="90" t="n"/>
      <c r="H21" s="7" t="n">
        <v>101191378172</v>
      </c>
      <c r="I21" s="96">
        <f>IFERROR((J21-H21)/H21,"-")</f>
        <v/>
      </c>
      <c r="J21" s="7" t="n">
        <v>249092551189.76</v>
      </c>
      <c r="K21" s="96">
        <f>IFERROR((L21-J21)/J21,"-")</f>
        <v/>
      </c>
      <c r="L21" s="7" t="n">
        <v>257742919677.08</v>
      </c>
    </row>
    <row r="22">
      <c r="D22" s="56" t="n"/>
      <c r="E22" s="56" t="n"/>
      <c r="F22" s="56" t="n"/>
      <c r="G22" s="56" t="n"/>
    </row>
    <row r="23" ht="21" customHeight="1">
      <c r="A23" s="94" t="inlineStr">
        <is>
          <t>Total Category Spend by Market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</row>
    <row r="24">
      <c r="D24" s="56" t="n"/>
      <c r="E24" s="56" t="n"/>
      <c r="F24" s="56" t="n"/>
      <c r="G24" s="56" t="n"/>
    </row>
    <row r="25">
      <c r="B25" s="206" t="inlineStr">
        <is>
          <t>Non-Pharma</t>
        </is>
      </c>
      <c r="C25" s="207" t="n"/>
      <c r="D25" s="206" t="inlineStr">
        <is>
          <t>Pharma</t>
        </is>
      </c>
      <c r="E25" s="207" t="n"/>
      <c r="F25" s="208" t="inlineStr">
        <is>
          <t>Indirect Spend</t>
        </is>
      </c>
      <c r="G25" s="209" t="n"/>
      <c r="H25" s="200" t="inlineStr">
        <is>
          <t>Total PO Spend</t>
        </is>
      </c>
      <c r="I25" s="210" t="n"/>
      <c r="J25" s="87" t="n"/>
    </row>
    <row r="26">
      <c r="A26" s="56" t="n"/>
      <c r="B26" s="13" t="inlineStr">
        <is>
          <t>YTD 2023 ( CLP )</t>
        </is>
      </c>
      <c r="C26" s="13" t="inlineStr">
        <is>
          <t>%</t>
        </is>
      </c>
      <c r="D26" s="13" t="inlineStr">
        <is>
          <t>YTD 2023 ( CLP )</t>
        </is>
      </c>
      <c r="E26" s="13" t="inlineStr">
        <is>
          <t>%</t>
        </is>
      </c>
      <c r="F26" s="13" t="inlineStr">
        <is>
          <t>YTD 2023 ( CLP )</t>
        </is>
      </c>
      <c r="G26" s="60" t="inlineStr">
        <is>
          <t>%</t>
        </is>
      </c>
      <c r="H26" s="79" t="inlineStr">
        <is>
          <t>YTD 2023 ( CLP )</t>
        </is>
      </c>
      <c r="I26" s="13" t="inlineStr">
        <is>
          <t>%</t>
        </is>
      </c>
      <c r="J26" s="74" t="n"/>
      <c r="K26" s="56" t="n"/>
    </row>
    <row r="27">
      <c r="A27" s="100" t="inlineStr">
        <is>
          <t>Chile</t>
        </is>
      </c>
      <c r="B27" s="99" t="n">
        <v>63243601402.56</v>
      </c>
      <c r="C27" s="96" t="n">
        <v>1</v>
      </c>
      <c r="D27" s="99" t="n">
        <v>37099727168.64</v>
      </c>
      <c r="E27" s="96" t="n">
        <v>1</v>
      </c>
      <c r="F27" s="99" t="n">
        <v>3724665649.46</v>
      </c>
      <c r="G27" s="96" t="n">
        <v>1</v>
      </c>
      <c r="H27" s="7" t="n">
        <v>104067994220.66</v>
      </c>
      <c r="I27" s="96" t="n">
        <v>1</v>
      </c>
      <c r="J27" s="88" t="n"/>
    </row>
    <row r="28">
      <c r="A28" s="85" t="n"/>
      <c r="B28" s="8" t="n"/>
      <c r="C28" s="11" t="n"/>
      <c r="D28" s="8" t="n"/>
      <c r="E28" s="11" t="n"/>
      <c r="F28" s="8" t="n"/>
      <c r="G28" s="11" t="n"/>
      <c r="H28" s="8" t="n"/>
      <c r="I28" s="90" t="n"/>
      <c r="J28" s="88" t="n"/>
      <c r="K28" s="56" t="n"/>
      <c r="L28" s="56" t="n"/>
    </row>
    <row r="29">
      <c r="B29" s="196" t="inlineStr">
        <is>
          <t>Non-Pharma Spend YoY Trend</t>
        </is>
      </c>
      <c r="C29" s="210" t="n"/>
      <c r="D29" s="210" t="n"/>
      <c r="E29" s="210" t="n"/>
      <c r="F29" s="210" t="n"/>
      <c r="G29" s="65" t="n"/>
      <c r="H29" s="191" t="inlineStr">
        <is>
          <t>Pharma Spend YoY Trend</t>
        </is>
      </c>
      <c r="I29" s="210" t="n"/>
      <c r="J29" s="210" t="n"/>
      <c r="K29" s="210" t="n"/>
      <c r="L29" s="210" t="n"/>
    </row>
    <row r="30">
      <c r="A30" s="56" t="n"/>
      <c r="B30" s="13" t="inlineStr">
        <is>
          <t>2020 ( CLP )</t>
        </is>
      </c>
      <c r="C30" s="13" t="inlineStr">
        <is>
          <t>% Variance</t>
        </is>
      </c>
      <c r="D30" s="13" t="inlineStr">
        <is>
          <t>2021 ( CLP )</t>
        </is>
      </c>
      <c r="E30" s="13" t="inlineStr">
        <is>
          <t>% Variance</t>
        </is>
      </c>
      <c r="F30" s="13" t="inlineStr">
        <is>
          <t>2022 ( CLP )</t>
        </is>
      </c>
      <c r="G30" s="74" t="n"/>
      <c r="H30" s="60" t="inlineStr">
        <is>
          <t>2020 ( CLP )</t>
        </is>
      </c>
      <c r="I30" s="13" t="inlineStr">
        <is>
          <t>% Variance</t>
        </is>
      </c>
      <c r="J30" s="13" t="inlineStr">
        <is>
          <t>2021 ( CLP )</t>
        </is>
      </c>
      <c r="K30" s="13" t="inlineStr">
        <is>
          <t>% Variance</t>
        </is>
      </c>
      <c r="L30" s="60" t="inlineStr">
        <is>
          <t>2022 ( CLP )</t>
        </is>
      </c>
    </row>
    <row r="31">
      <c r="A31" s="100" t="inlineStr">
        <is>
          <t>Chile</t>
        </is>
      </c>
      <c r="B31" s="3" t="n">
        <v>58740791723</v>
      </c>
      <c r="C31" s="96">
        <f>IFERROR((D31-B31)/B31,"-")</f>
        <v/>
      </c>
      <c r="D31" s="99" t="n">
        <v>146735440984.02</v>
      </c>
      <c r="E31" s="96">
        <f>IFERROR((F31-D31)/D31,"-")</f>
        <v/>
      </c>
      <c r="F31" s="99" t="n">
        <v>155271106732.32</v>
      </c>
      <c r="G31" s="28" t="n"/>
      <c r="H31" s="99" t="n">
        <v>36530997897</v>
      </c>
      <c r="I31" s="96">
        <f>IFERROR((J31-H31)/H31,"-")</f>
        <v/>
      </c>
      <c r="J31" s="99" t="n">
        <v>91834153442.32001</v>
      </c>
      <c r="K31" s="96">
        <f>IFERROR((L31-J31)/J31,"-")</f>
        <v/>
      </c>
      <c r="L31" s="99" t="n">
        <v>92579245857.60001</v>
      </c>
    </row>
    <row r="32">
      <c r="A32" s="85" t="n"/>
      <c r="B32" s="8" t="n"/>
      <c r="C32" s="11" t="n"/>
      <c r="D32" s="11" t="n"/>
      <c r="E32" s="11" t="n"/>
      <c r="F32" s="11" t="n"/>
      <c r="G32" s="11" t="n"/>
      <c r="H32" s="8" t="n"/>
      <c r="I32" s="11" t="n"/>
      <c r="J32" s="8" t="n"/>
      <c r="K32" s="11" t="n"/>
      <c r="L32" s="8" t="n"/>
    </row>
    <row r="33" ht="21" customHeight="1">
      <c r="A33" s="94" t="inlineStr">
        <is>
          <t>Top Manufacturers by Category Spend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</row>
    <row r="34">
      <c r="D34" s="56" t="n"/>
      <c r="E34" s="56" t="n"/>
      <c r="F34" s="56" t="n"/>
      <c r="G34" s="56" t="n"/>
    </row>
    <row r="35">
      <c r="B35" s="211" t="inlineStr">
        <is>
          <t>Non-Pharma</t>
        </is>
      </c>
      <c r="C35" s="212" t="n"/>
      <c r="F35" s="203" t="inlineStr">
        <is>
          <t>Pharma</t>
        </is>
      </c>
      <c r="G35" s="213" t="n"/>
      <c r="H35" s="87" t="n"/>
      <c r="J35" s="203" t="inlineStr">
        <is>
          <t>Indirect - IT</t>
        </is>
      </c>
      <c r="K35" s="213" t="n"/>
    </row>
    <row r="36">
      <c r="B36" s="54" t="inlineStr">
        <is>
          <t>YTD 2023 ( CLP )</t>
        </is>
      </c>
      <c r="C36" s="54" t="inlineStr">
        <is>
          <t>%</t>
        </is>
      </c>
      <c r="F36" s="54" t="inlineStr">
        <is>
          <t>YTD 2023 ( CLP )</t>
        </is>
      </c>
      <c r="G36" s="54" t="inlineStr">
        <is>
          <t>%</t>
        </is>
      </c>
      <c r="H36" s="87" t="n"/>
      <c r="I36" s="56" t="n"/>
      <c r="J36" s="54" t="inlineStr">
        <is>
          <t>YTD 2023 ( CLP )</t>
        </is>
      </c>
      <c r="K36" s="54" t="inlineStr">
        <is>
          <t>%</t>
        </is>
      </c>
      <c r="L36" s="65" t="n"/>
    </row>
    <row r="37">
      <c r="A37" s="36" t="inlineStr">
        <is>
          <t>Medtronic</t>
        </is>
      </c>
      <c r="B37" s="64" t="n">
        <v>8058076451.3</v>
      </c>
      <c r="C37" s="15" t="n">
        <v>0.127</v>
      </c>
      <c r="D37" s="56" t="n"/>
      <c r="E37" s="47" t="inlineStr">
        <is>
          <t>Merck &amp; Co (MSD)</t>
        </is>
      </c>
      <c r="F37" s="104" t="n">
        <v>4429621113.32</v>
      </c>
      <c r="G37" s="9" t="n">
        <v>0.119</v>
      </c>
      <c r="H37" s="88" t="n"/>
      <c r="I37" s="32" t="inlineStr">
        <is>
          <t>NOT AVAILABLE</t>
        </is>
      </c>
      <c r="J37" s="41" t="n">
        <v>956056092.42</v>
      </c>
      <c r="K37" s="83" t="n">
        <v>0.257</v>
      </c>
      <c r="L37" s="91" t="n"/>
    </row>
    <row r="38">
      <c r="A38" s="97" t="inlineStr">
        <is>
          <t>NOT AVAILABLE</t>
        </is>
      </c>
      <c r="B38" s="35" t="n">
        <v>6079852198.32</v>
      </c>
      <c r="C38" s="101" t="n">
        <v>0.096</v>
      </c>
      <c r="D38" s="56" t="n"/>
      <c r="E38" s="97" t="inlineStr">
        <is>
          <t>Biogen</t>
        </is>
      </c>
      <c r="F38" s="35" t="n">
        <v>3411165704</v>
      </c>
      <c r="G38" s="101" t="n">
        <v>0.092</v>
      </c>
      <c r="H38" s="88" t="n"/>
      <c r="I38" s="33" t="inlineStr">
        <is>
          <t>Essity</t>
        </is>
      </c>
      <c r="J38" s="81" t="n">
        <v>523616416.8</v>
      </c>
      <c r="K38" s="88" t="n">
        <v>0.141</v>
      </c>
      <c r="L38" s="91" t="n"/>
    </row>
    <row r="39">
      <c r="A39" s="36" t="inlineStr">
        <is>
          <t>Roche</t>
        </is>
      </c>
      <c r="B39" s="64" t="n">
        <v>3701554305.92</v>
      </c>
      <c r="C39" s="15" t="n">
        <v>0.059</v>
      </c>
      <c r="D39" s="56" t="n"/>
      <c r="E39" s="47" t="inlineStr">
        <is>
          <t>Fresenius Kabi</t>
        </is>
      </c>
      <c r="F39" s="104" t="n">
        <v>2640614000.32</v>
      </c>
      <c r="G39" s="9" t="n">
        <v>0.07099999999999999</v>
      </c>
      <c r="H39" s="88" t="n"/>
      <c r="I39" s="32" t="inlineStr">
        <is>
          <t>Unknown</t>
        </is>
      </c>
      <c r="J39" s="41" t="n">
        <v>248413922.84</v>
      </c>
      <c r="K39" s="83" t="n">
        <v>0.067</v>
      </c>
      <c r="L39" s="91" t="n"/>
    </row>
    <row r="40">
      <c r="A40" s="97" t="inlineStr">
        <is>
          <t>Smith &amp; Nephew</t>
        </is>
      </c>
      <c r="B40" s="35" t="n">
        <v>2866594928</v>
      </c>
      <c r="C40" s="101" t="n">
        <v>0.045</v>
      </c>
      <c r="D40" s="56" t="n"/>
      <c r="E40" s="97" t="inlineStr">
        <is>
          <t>Roche</t>
        </is>
      </c>
      <c r="F40" s="35" t="n">
        <v>2378516410.74</v>
      </c>
      <c r="G40" s="101" t="n">
        <v>0.064</v>
      </c>
      <c r="H40" s="88" t="n"/>
      <c r="I40" s="33" t="inlineStr">
        <is>
          <t>Hewlett Packard</t>
        </is>
      </c>
      <c r="J40" s="81" t="n">
        <v>202392195.28</v>
      </c>
      <c r="K40" s="88" t="n">
        <v>0.054</v>
      </c>
      <c r="L40" s="91" t="n"/>
    </row>
    <row r="41">
      <c r="A41" s="36" t="inlineStr">
        <is>
          <t>Abbott</t>
        </is>
      </c>
      <c r="B41" s="64" t="n">
        <v>1986393396</v>
      </c>
      <c r="C41" s="15" t="n">
        <v>0.031</v>
      </c>
      <c r="D41" s="56" t="n"/>
      <c r="E41" s="47" t="inlineStr">
        <is>
          <t>CSL Behring</t>
        </is>
      </c>
      <c r="F41" s="104" t="n">
        <v>2284182812</v>
      </c>
      <c r="G41" s="9" t="n">
        <v>0.062</v>
      </c>
      <c r="H41" s="88" t="n"/>
      <c r="I41" s="32" t="inlineStr">
        <is>
          <t>DIPISA SA</t>
        </is>
      </c>
      <c r="J41" s="41" t="n">
        <v>154481320</v>
      </c>
      <c r="K41" s="83" t="n">
        <v>0.041</v>
      </c>
      <c r="L41" s="77" t="n"/>
    </row>
    <row r="42">
      <c r="A42" s="93" t="inlineStr">
        <is>
          <t>All Others</t>
        </is>
      </c>
      <c r="B42" s="4" t="n">
        <v>40551130123.02</v>
      </c>
      <c r="C42" s="101" t="n">
        <v>0.641</v>
      </c>
      <c r="D42" s="56" t="n"/>
      <c r="E42" s="93" t="inlineStr">
        <is>
          <t>All Others</t>
        </is>
      </c>
      <c r="F42" s="4" t="n">
        <v>21955627128.26</v>
      </c>
      <c r="G42" s="101" t="n">
        <v>0.592</v>
      </c>
      <c r="H42" s="88" t="n"/>
      <c r="I42" s="93" t="inlineStr">
        <is>
          <t>All Others</t>
        </is>
      </c>
      <c r="J42" s="4" t="n">
        <v>1639705702.12</v>
      </c>
      <c r="K42" s="88" t="n">
        <v>0.44</v>
      </c>
      <c r="L42" s="77" t="n"/>
    </row>
    <row r="43">
      <c r="A43" s="38" t="inlineStr">
        <is>
          <t>Total</t>
        </is>
      </c>
      <c r="B43" s="21">
        <f>SUM(B37:B42)</f>
        <v/>
      </c>
      <c r="C43" s="16" t="n">
        <v>1</v>
      </c>
      <c r="D43" s="56" t="n"/>
      <c r="E43" s="38" t="inlineStr">
        <is>
          <t>Total</t>
        </is>
      </c>
      <c r="F43" s="19">
        <f>SUM(F37:F42)</f>
        <v/>
      </c>
      <c r="G43" s="16" t="n">
        <v>1</v>
      </c>
      <c r="H43" s="88" t="n"/>
      <c r="I43" s="38" t="inlineStr">
        <is>
          <t>Total</t>
        </is>
      </c>
      <c r="J43" s="80">
        <f>SUM(J37:J42)</f>
        <v/>
      </c>
      <c r="K43" s="29" t="n">
        <v>1</v>
      </c>
      <c r="L43" s="77" t="n"/>
    </row>
    <row r="44">
      <c r="A44" s="31" t="inlineStr">
        <is>
          <t>*Total unique mfg 965</t>
        </is>
      </c>
      <c r="D44" s="56" t="n"/>
      <c r="E44" s="31" t="inlineStr">
        <is>
          <t>*Total unique mfg 248</t>
        </is>
      </c>
      <c r="F44" s="56" t="n"/>
      <c r="G44" s="56" t="n"/>
      <c r="I44" s="31" t="inlineStr">
        <is>
          <t>*Total unique mfg 239</t>
        </is>
      </c>
    </row>
    <row r="45" ht="25.15" customHeight="1">
      <c r="A45" s="94" t="inlineStr">
        <is>
          <t>Direct (Non-pharma) Spend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</row>
    <row r="46" ht="15" customHeight="1">
      <c r="D46" s="56" t="n"/>
      <c r="E46" s="56" t="n"/>
      <c r="F46" s="56" t="n"/>
    </row>
    <row r="47" ht="15" customHeight="1">
      <c r="A47" s="214" t="inlineStr">
        <is>
          <t>Market</t>
        </is>
      </c>
      <c r="B47" s="195" t="inlineStr">
        <is>
          <t>Total P.O. Spend - MTD</t>
        </is>
      </c>
      <c r="C47" s="205" t="n"/>
      <c r="E47" s="45" t="inlineStr">
        <is>
          <t>MTD CLP Spend</t>
        </is>
      </c>
      <c r="F47" s="45" t="inlineStr">
        <is>
          <t>YTD CLP Spend</t>
        </is>
      </c>
      <c r="G47" s="56" t="n"/>
      <c r="H47" s="196" t="inlineStr">
        <is>
          <t>Non-Pharma Spend YoY Trend</t>
        </is>
      </c>
      <c r="I47" s="210" t="n"/>
      <c r="J47" s="210" t="n"/>
      <c r="K47" s="210" t="n"/>
      <c r="L47" s="210" t="n"/>
    </row>
    <row r="48" ht="13.9" customHeight="1">
      <c r="A48" s="215" t="n"/>
      <c r="B48" s="13" t="inlineStr">
        <is>
          <t>May-2023 ( CLP )</t>
        </is>
      </c>
      <c r="C48" s="13" t="inlineStr">
        <is>
          <t>%</t>
        </is>
      </c>
      <c r="E48" s="115">
        <f>B50</f>
        <v/>
      </c>
      <c r="F48" s="113">
        <f>B61</f>
        <v/>
      </c>
      <c r="G48" s="56" t="n"/>
      <c r="H48" s="13" t="inlineStr">
        <is>
          <t>2020 ( CLP )</t>
        </is>
      </c>
      <c r="I48" s="13" t="inlineStr">
        <is>
          <t>% Variance</t>
        </is>
      </c>
      <c r="J48" s="13" t="inlineStr">
        <is>
          <t>2021 ( CLP )</t>
        </is>
      </c>
      <c r="K48" s="13" t="inlineStr">
        <is>
          <t>% Variance</t>
        </is>
      </c>
      <c r="L48" s="60" t="inlineStr">
        <is>
          <t>2022 ( CLP )</t>
        </is>
      </c>
    </row>
    <row r="49">
      <c r="A49" s="97" t="n"/>
      <c r="B49" s="35" t="n"/>
      <c r="C49" s="169" t="n"/>
      <c r="D49" s="101" t="n"/>
      <c r="G49" s="97" t="n"/>
      <c r="H49" s="81" t="n"/>
      <c r="I49" s="169" t="n"/>
      <c r="J49" s="81" t="n"/>
      <c r="K49" s="84" t="n"/>
      <c r="L49" s="35" t="n"/>
    </row>
    <row r="50">
      <c r="A50" s="100" t="inlineStr">
        <is>
          <t>Chile</t>
        </is>
      </c>
      <c r="B50" s="3" t="n">
        <v>14038308159.74</v>
      </c>
      <c r="C50" s="96" t="n">
        <v>1</v>
      </c>
      <c r="D50" s="11" t="n"/>
      <c r="E50" s="11" t="n"/>
      <c r="F50" s="11" t="n"/>
      <c r="G50" s="100" t="inlineStr">
        <is>
          <t>Chile</t>
        </is>
      </c>
      <c r="H50" s="3" t="n">
        <v>58740791723</v>
      </c>
      <c r="I50" s="96">
        <f>IFERROR((J50-H50)/H50,"-")</f>
        <v/>
      </c>
      <c r="J50" s="99" t="n">
        <v>146735440984.02</v>
      </c>
      <c r="K50" s="96">
        <f>IFERROR((L50-J50)/J50,"-")</f>
        <v/>
      </c>
      <c r="L50" s="99" t="n">
        <v>155271106732.32</v>
      </c>
    </row>
    <row r="51">
      <c r="A51" s="97" t="n"/>
      <c r="B51" s="35" t="n"/>
      <c r="C51" s="169" t="n"/>
      <c r="D51" s="95" t="n"/>
      <c r="E51" s="95" t="n"/>
      <c r="F51" s="95" t="n"/>
      <c r="G51" s="97" t="n"/>
      <c r="H51" s="81" t="n"/>
      <c r="I51" s="169" t="n"/>
      <c r="J51" s="35" t="n"/>
      <c r="K51" s="84" t="n"/>
      <c r="L51" s="5" t="n"/>
    </row>
    <row r="52">
      <c r="A52" s="97" t="n"/>
      <c r="B52" s="35" t="n"/>
      <c r="C52" s="84" t="n"/>
      <c r="D52" s="101" t="n"/>
      <c r="E52" s="101" t="n"/>
      <c r="F52" s="101" t="n"/>
      <c r="G52" s="97" t="n"/>
      <c r="H52" s="81" t="n"/>
      <c r="I52" s="84" t="n"/>
      <c r="J52" s="81" t="n"/>
      <c r="K52" s="84" t="n"/>
      <c r="L52" s="81" t="n"/>
    </row>
    <row r="53">
      <c r="A53" s="97" t="n"/>
      <c r="B53" s="35" t="n"/>
      <c r="C53" s="84" t="n"/>
      <c r="D53" s="101" t="n"/>
      <c r="E53" s="101" t="n"/>
      <c r="F53" s="101" t="n"/>
      <c r="G53" s="97" t="n"/>
      <c r="H53" s="81" t="n"/>
      <c r="I53" s="84" t="n"/>
      <c r="J53" s="81" t="n"/>
      <c r="K53" s="84" t="n"/>
      <c r="L53" s="5" t="n"/>
    </row>
    <row r="54">
      <c r="A54" s="97" t="n"/>
      <c r="B54" s="35" t="n"/>
      <c r="C54" s="84" t="n"/>
      <c r="D54" s="101" t="n"/>
      <c r="E54" s="101" t="n"/>
      <c r="F54" s="101" t="n"/>
      <c r="G54" s="97" t="n"/>
      <c r="H54" s="81" t="n"/>
      <c r="I54" s="84" t="n"/>
      <c r="J54" s="81" t="n"/>
      <c r="K54" s="84" t="n"/>
      <c r="L54" s="81" t="n"/>
    </row>
    <row r="55">
      <c r="A55" s="85" t="n"/>
      <c r="B55" s="28" t="n"/>
      <c r="C55" s="11" t="n"/>
      <c r="D55" s="11" t="n"/>
      <c r="E55" s="11" t="n"/>
      <c r="F55" s="11" t="n"/>
      <c r="G55" s="11" t="n"/>
      <c r="H55" s="28" t="n"/>
      <c r="I55" s="11" t="n"/>
      <c r="J55" s="28" t="n"/>
      <c r="K55" s="28" t="n"/>
      <c r="L55" s="28" t="n"/>
    </row>
    <row r="56">
      <c r="A56" s="103" t="n"/>
      <c r="B56" s="10" t="n"/>
      <c r="C56" s="11" t="n"/>
      <c r="D56" s="11" t="n"/>
      <c r="E56" s="11" t="n"/>
      <c r="F56" s="11" t="n"/>
      <c r="G56" s="10" t="n"/>
      <c r="H56" s="10" t="n"/>
      <c r="I56" s="10" t="n"/>
      <c r="J56" s="10" t="n"/>
      <c r="K56" s="91" t="n"/>
    </row>
    <row r="57">
      <c r="A57" s="11" t="n"/>
      <c r="B57" s="10" t="n"/>
      <c r="C57" s="10" t="n"/>
      <c r="D57" s="10" t="n"/>
      <c r="E57" s="10" t="n"/>
      <c r="F57" s="91" t="n"/>
    </row>
    <row r="58" ht="15" customHeight="1">
      <c r="B58" s="184" t="inlineStr">
        <is>
          <t>Total P.O. Spend - YTD Trended</t>
        </is>
      </c>
      <c r="C58" s="205" t="n"/>
      <c r="D58" s="205" t="n"/>
      <c r="E58" s="205" t="n"/>
      <c r="F58" s="205" t="n"/>
      <c r="G58" s="205" t="n"/>
      <c r="H58" s="61" t="n"/>
      <c r="J58" s="10" t="n"/>
      <c r="K58" s="10" t="n"/>
      <c r="L58" s="91" t="n"/>
    </row>
    <row r="59">
      <c r="B59" s="13" t="inlineStr">
        <is>
          <t>May YTD CLP</t>
        </is>
      </c>
      <c r="C59" s="13" t="inlineStr">
        <is>
          <t>%</t>
        </is>
      </c>
      <c r="D59" s="13" t="inlineStr">
        <is>
          <t>Feb-2023</t>
        </is>
      </c>
      <c r="E59" s="13" t="inlineStr">
        <is>
          <t>Mar-2023</t>
        </is>
      </c>
      <c r="F59" s="13" t="inlineStr">
        <is>
          <t>Apr-2023</t>
        </is>
      </c>
      <c r="G59" s="13" t="inlineStr">
        <is>
          <t>May-2023</t>
        </is>
      </c>
      <c r="I59" s="10" t="n"/>
      <c r="J59" s="10" t="n"/>
      <c r="K59" s="91" t="n"/>
    </row>
    <row r="60">
      <c r="A60" s="97" t="n"/>
      <c r="B60" s="35" t="n"/>
      <c r="C60" s="169" t="n"/>
      <c r="D60" s="35" t="n"/>
      <c r="E60" s="35" t="n"/>
      <c r="F60" s="35" t="n"/>
      <c r="G60" s="35" t="n"/>
      <c r="I60" s="10" t="n"/>
      <c r="J60" s="10" t="n"/>
      <c r="K60" s="91" t="n"/>
    </row>
    <row r="61">
      <c r="A61" s="100" t="inlineStr">
        <is>
          <t>Chile</t>
        </is>
      </c>
      <c r="B61" s="3" t="n">
        <v>63243601402.56</v>
      </c>
      <c r="C61" s="96" t="n">
        <v>1</v>
      </c>
      <c r="D61" s="3" t="n">
        <v>9581873726.74</v>
      </c>
      <c r="E61" s="3" t="n">
        <v>13765561271.82</v>
      </c>
      <c r="F61" s="3" t="n">
        <v>13134655330.68</v>
      </c>
      <c r="G61" s="3" t="n">
        <v>14038308159.74</v>
      </c>
      <c r="I61" s="10" t="n"/>
      <c r="J61" s="10" t="n"/>
      <c r="K61" s="91" t="n"/>
    </row>
    <row r="62">
      <c r="A62" s="97" t="n"/>
      <c r="B62" s="35" t="n"/>
      <c r="C62" s="169" t="n"/>
      <c r="D62" s="35" t="n"/>
      <c r="E62" s="35" t="n"/>
      <c r="F62" s="35" t="n"/>
      <c r="G62" s="35" t="n"/>
      <c r="I62" s="10" t="n"/>
      <c r="J62" s="10" t="n"/>
      <c r="K62" s="91" t="n"/>
    </row>
    <row r="63">
      <c r="A63" s="97" t="n"/>
      <c r="B63" s="35" t="n"/>
      <c r="C63" s="84" t="n"/>
      <c r="D63" s="35" t="n"/>
      <c r="E63" s="35" t="n"/>
      <c r="F63" s="35" t="n"/>
      <c r="G63" s="35" t="n"/>
      <c r="I63" s="10" t="n"/>
      <c r="J63" s="10" t="n"/>
      <c r="K63" s="91" t="n"/>
    </row>
    <row r="64">
      <c r="A64" s="97" t="n"/>
      <c r="B64" s="35" t="n"/>
      <c r="C64" s="84" t="n"/>
      <c r="D64" s="35" t="n"/>
      <c r="E64" s="35" t="n"/>
      <c r="F64" s="35" t="n"/>
      <c r="G64" s="35" t="n"/>
      <c r="I64" s="10" t="n"/>
      <c r="J64" s="10" t="n"/>
      <c r="K64" s="91" t="n"/>
    </row>
    <row r="65">
      <c r="A65" s="97" t="n"/>
      <c r="B65" s="35" t="n"/>
      <c r="C65" s="84" t="n"/>
      <c r="D65" s="35" t="n"/>
      <c r="E65" s="35" t="n"/>
      <c r="F65" s="35" t="n"/>
      <c r="G65" s="35" t="n"/>
      <c r="I65" s="10" t="n"/>
      <c r="J65" s="10" t="n"/>
      <c r="K65" s="91" t="n"/>
    </row>
    <row r="66">
      <c r="H66" s="56" t="n"/>
      <c r="J66" s="10" t="n"/>
      <c r="K66" s="10" t="n"/>
      <c r="L66" s="91" t="n"/>
    </row>
    <row r="67">
      <c r="B67" s="85" t="n"/>
      <c r="C67" s="8" t="n"/>
      <c r="D67" s="90" t="n"/>
      <c r="E67" s="28" t="n"/>
      <c r="F67" s="90" t="n"/>
      <c r="G67" s="28" t="n"/>
      <c r="H67" s="10" t="n"/>
      <c r="I67" s="10" t="n"/>
      <c r="J67" s="10" t="n"/>
      <c r="K67" s="10" t="n"/>
      <c r="L67" s="91" t="n"/>
    </row>
    <row r="68">
      <c r="B68" s="85" t="n"/>
      <c r="C68" s="8" t="n"/>
      <c r="D68" s="90" t="n"/>
      <c r="E68" s="28" t="n"/>
      <c r="F68" s="90" t="n"/>
      <c r="G68" s="28" t="n"/>
      <c r="H68" s="10" t="n"/>
      <c r="I68" s="10" t="n"/>
      <c r="J68" s="10" t="n"/>
      <c r="K68" s="10" t="n"/>
      <c r="L68" s="91" t="n"/>
    </row>
    <row r="69" ht="15" customHeight="1">
      <c r="A69" s="103" t="n"/>
      <c r="B69" s="10" t="n"/>
      <c r="C69" s="11" t="n"/>
      <c r="D69" s="11" t="n"/>
      <c r="E69" s="11" t="n"/>
      <c r="F69" s="11" t="n"/>
      <c r="G69" s="10" t="n"/>
      <c r="H69" s="10" t="n"/>
      <c r="I69" s="10" t="n"/>
      <c r="J69" s="10" t="n"/>
      <c r="K69" s="91" t="n"/>
    </row>
    <row r="70" ht="15" customHeight="1">
      <c r="A70" s="216" t="inlineStr">
        <is>
          <t>Top Suppliers May-2023 MTD</t>
        </is>
      </c>
      <c r="B70" s="217" t="n"/>
      <c r="C70" s="218" t="n"/>
      <c r="D70" s="25" t="inlineStr">
        <is>
          <t>Top Suppliers May-2023 YTD</t>
        </is>
      </c>
      <c r="E70" s="26" t="n"/>
      <c r="F70" s="27" t="n"/>
      <c r="G70" s="25" t="inlineStr">
        <is>
          <t>Top Manufacturers May-2023 MTD</t>
        </is>
      </c>
      <c r="H70" s="26" t="n"/>
      <c r="I70" s="27" t="n"/>
      <c r="J70" s="25" t="inlineStr">
        <is>
          <t>Top Manufacturers May-2023 YTD</t>
        </is>
      </c>
      <c r="K70" s="26" t="n"/>
      <c r="L70" s="27" t="n"/>
    </row>
    <row r="71">
      <c r="A71" s="14" t="inlineStr">
        <is>
          <t>Supplier</t>
        </is>
      </c>
      <c r="B71" s="14" t="inlineStr">
        <is>
          <t>CLP</t>
        </is>
      </c>
      <c r="C71" s="14" t="inlineStr">
        <is>
          <t>%</t>
        </is>
      </c>
      <c r="D71" s="14" t="inlineStr">
        <is>
          <t>Supplier</t>
        </is>
      </c>
      <c r="E71" s="14" t="inlineStr">
        <is>
          <t>CLP</t>
        </is>
      </c>
      <c r="F71" s="14" t="inlineStr">
        <is>
          <t>%</t>
        </is>
      </c>
      <c r="G71" s="14" t="inlineStr">
        <is>
          <t>Manufacturer</t>
        </is>
      </c>
      <c r="H71" s="14" t="inlineStr">
        <is>
          <t>CLP</t>
        </is>
      </c>
      <c r="I71" s="14" t="inlineStr">
        <is>
          <t>%</t>
        </is>
      </c>
      <c r="J71" s="14" t="inlineStr">
        <is>
          <t>Manufacturer</t>
        </is>
      </c>
      <c r="K71" s="14" t="inlineStr">
        <is>
          <t>CLP</t>
        </is>
      </c>
      <c r="L71" s="42" t="inlineStr">
        <is>
          <t>%</t>
        </is>
      </c>
    </row>
    <row r="72">
      <c r="A72" s="20" t="inlineStr">
        <is>
          <t>Medtronic</t>
        </is>
      </c>
      <c r="B72" s="75" t="n">
        <v>1556545119.44</v>
      </c>
      <c r="C72" s="15" t="n">
        <v>0.111</v>
      </c>
      <c r="D72" s="36" t="inlineStr">
        <is>
          <t>Medtronic</t>
        </is>
      </c>
      <c r="E72" s="64" t="n">
        <v>6903978947.44</v>
      </c>
      <c r="F72" s="15" t="n">
        <v>0.109</v>
      </c>
      <c r="G72" s="62" t="inlineStr">
        <is>
          <t>Medtronic</t>
        </is>
      </c>
      <c r="H72" s="64" t="n">
        <v>1774526749.84</v>
      </c>
      <c r="I72" s="15" t="n">
        <v>0.126</v>
      </c>
      <c r="J72" s="36" t="inlineStr">
        <is>
          <t>Medtronic</t>
        </is>
      </c>
      <c r="K72" s="64" t="n">
        <v>8058076451.3</v>
      </c>
      <c r="L72" s="15" t="n">
        <v>0.127</v>
      </c>
    </row>
    <row r="73" ht="28.7" customHeight="1">
      <c r="A73" s="93" t="inlineStr">
        <is>
          <t>Roche</t>
        </is>
      </c>
      <c r="B73" s="5" t="n">
        <v>838823778.24</v>
      </c>
      <c r="C73" s="101" t="n">
        <v>0.06</v>
      </c>
      <c r="D73" s="97" t="inlineStr">
        <is>
          <t>Roche</t>
        </is>
      </c>
      <c r="E73" s="35" t="n">
        <v>3724921501.92</v>
      </c>
      <c r="F73" s="101" t="n">
        <v>0.059</v>
      </c>
      <c r="G73" s="63" t="inlineStr">
        <is>
          <t>NOT AVAILABLE</t>
        </is>
      </c>
      <c r="H73" s="35" t="n">
        <v>1340765040.72</v>
      </c>
      <c r="I73" s="101" t="n">
        <v>0.096</v>
      </c>
      <c r="J73" s="97" t="inlineStr">
        <is>
          <t>NOT AVAILABLE</t>
        </is>
      </c>
      <c r="K73" s="35" t="n">
        <v>6079852198.32</v>
      </c>
      <c r="L73" s="101" t="n">
        <v>0.096</v>
      </c>
    </row>
    <row r="74" ht="30" customHeight="1">
      <c r="A74" s="40" t="inlineStr">
        <is>
          <t>Johnson &amp; Johnson</t>
        </is>
      </c>
      <c r="B74" s="75" t="n">
        <v>640787644</v>
      </c>
      <c r="C74" s="15" t="n">
        <v>0.046</v>
      </c>
      <c r="D74" s="36" t="inlineStr">
        <is>
          <t>Johnson &amp; Johnson</t>
        </is>
      </c>
      <c r="E74" s="64" t="n">
        <v>2983052518</v>
      </c>
      <c r="F74" s="15" t="n">
        <v>0.047</v>
      </c>
      <c r="G74" s="62" t="inlineStr">
        <is>
          <t>Roche</t>
        </is>
      </c>
      <c r="H74" s="64" t="n">
        <v>836997514.24</v>
      </c>
      <c r="I74" s="15" t="n">
        <v>0.06</v>
      </c>
      <c r="J74" s="36" t="inlineStr">
        <is>
          <t>Roche</t>
        </is>
      </c>
      <c r="K74" s="64" t="n">
        <v>3701554305.92</v>
      </c>
      <c r="L74" s="15" t="n">
        <v>0.059</v>
      </c>
    </row>
    <row r="75" ht="42.95" customHeight="1">
      <c r="A75" s="93" t="inlineStr">
        <is>
          <t>Arenys Med SA</t>
        </is>
      </c>
      <c r="B75" s="5" t="n">
        <v>618604462</v>
      </c>
      <c r="C75" s="101" t="n">
        <v>0.044</v>
      </c>
      <c r="D75" s="97" t="inlineStr">
        <is>
          <t>Arenys Med SA</t>
        </is>
      </c>
      <c r="E75" s="35" t="n">
        <v>2453112476</v>
      </c>
      <c r="F75" s="101" t="n">
        <v>0.039</v>
      </c>
      <c r="G75" s="63" t="inlineStr">
        <is>
          <t>Smith &amp; Nephew</t>
        </is>
      </c>
      <c r="H75" s="35" t="n">
        <v>663104828</v>
      </c>
      <c r="I75" s="101" t="n">
        <v>0.047</v>
      </c>
      <c r="J75" s="97" t="inlineStr">
        <is>
          <t>Smith &amp; Nephew</t>
        </is>
      </c>
      <c r="K75" s="35" t="n">
        <v>2866594928</v>
      </c>
      <c r="L75" s="101" t="n">
        <v>0.045</v>
      </c>
    </row>
    <row r="76">
      <c r="A76" s="40" t="inlineStr">
        <is>
          <t>LBF Ltda</t>
        </is>
      </c>
      <c r="B76" s="75" t="n">
        <v>546286746</v>
      </c>
      <c r="C76" s="15" t="n">
        <v>0.039</v>
      </c>
      <c r="D76" s="36" t="inlineStr">
        <is>
          <t>LBF Ltda</t>
        </is>
      </c>
      <c r="E76" s="64" t="n">
        <v>2437405885.2</v>
      </c>
      <c r="F76" s="15" t="n">
        <v>0.039</v>
      </c>
      <c r="G76" s="62" t="inlineStr">
        <is>
          <t>bioMerieux</t>
        </is>
      </c>
      <c r="H76" s="64" t="n">
        <v>441845988</v>
      </c>
      <c r="I76" s="15" t="n">
        <v>0.031</v>
      </c>
      <c r="J76" s="36" t="inlineStr">
        <is>
          <t>Abbott</t>
        </is>
      </c>
      <c r="K76" s="64" t="n">
        <v>1986393396</v>
      </c>
      <c r="L76" s="15" t="n">
        <v>0.031</v>
      </c>
    </row>
    <row r="77" ht="28.7" customHeight="1">
      <c r="A77" s="93" t="inlineStr">
        <is>
          <t>Socofar</t>
        </is>
      </c>
      <c r="B77" s="5" t="n">
        <v>438699763</v>
      </c>
      <c r="C77" s="101" t="n">
        <v>0.031</v>
      </c>
      <c r="D77" s="97" t="inlineStr">
        <is>
          <t>Cencomex</t>
        </is>
      </c>
      <c r="E77" s="35" t="n">
        <v>2048263866</v>
      </c>
      <c r="F77" s="101" t="n">
        <v>0.032</v>
      </c>
      <c r="G77" s="63" t="inlineStr">
        <is>
          <t>DePuy Synthes</t>
        </is>
      </c>
      <c r="H77" s="35" t="n">
        <v>425134838</v>
      </c>
      <c r="I77" s="101" t="n">
        <v>0.03</v>
      </c>
      <c r="J77" s="97" t="inlineStr">
        <is>
          <t>DePuy Synthes</t>
        </is>
      </c>
      <c r="K77" s="35" t="n">
        <v>1673073524</v>
      </c>
      <c r="L77" s="101" t="n">
        <v>0.026</v>
      </c>
    </row>
    <row r="78">
      <c r="A78" s="40" t="inlineStr">
        <is>
          <t>bioMerieux</t>
        </is>
      </c>
      <c r="B78" s="75" t="n">
        <v>435637908</v>
      </c>
      <c r="C78" s="15" t="n">
        <v>0.031</v>
      </c>
      <c r="D78" s="36" t="inlineStr">
        <is>
          <t>Socofar</t>
        </is>
      </c>
      <c r="E78" s="64" t="n">
        <v>1898341098.6</v>
      </c>
      <c r="F78" s="15" t="n">
        <v>0.03</v>
      </c>
      <c r="G78" s="62" t="inlineStr">
        <is>
          <t>Abbott</t>
        </is>
      </c>
      <c r="H78" s="64" t="n">
        <v>353549010</v>
      </c>
      <c r="I78" s="15" t="n">
        <v>0.025</v>
      </c>
      <c r="J78" s="36" t="inlineStr">
        <is>
          <t>bioMerieux</t>
        </is>
      </c>
      <c r="K78" s="64" t="n">
        <v>1594407118</v>
      </c>
      <c r="L78" s="15" t="n">
        <v>0.025</v>
      </c>
    </row>
    <row r="79">
      <c r="A79" s="93" t="inlineStr">
        <is>
          <t>NOT AVAILABLE</t>
        </is>
      </c>
      <c r="B79" s="5" t="n">
        <v>429756698</v>
      </c>
      <c r="C79" s="101" t="n">
        <v>0.031</v>
      </c>
      <c r="D79" s="97" t="inlineStr">
        <is>
          <t>bioMerieux</t>
        </is>
      </c>
      <c r="E79" s="35" t="n">
        <v>1571798226</v>
      </c>
      <c r="F79" s="101" t="n">
        <v>0.025</v>
      </c>
      <c r="G79" s="63" t="inlineStr">
        <is>
          <t>Terumo</t>
        </is>
      </c>
      <c r="H79" s="35" t="n">
        <v>311689531.72</v>
      </c>
      <c r="I79" s="101" t="n">
        <v>0.022</v>
      </c>
      <c r="J79" s="97" t="inlineStr">
        <is>
          <t>Cook Medical</t>
        </is>
      </c>
      <c r="K79" s="35" t="n">
        <v>1370670668</v>
      </c>
      <c r="L79" s="101" t="n">
        <v>0.022</v>
      </c>
    </row>
    <row r="80" ht="30" customHeight="1">
      <c r="A80" s="40" t="inlineStr">
        <is>
          <t>Cencomex</t>
        </is>
      </c>
      <c r="B80" s="75" t="n">
        <v>391481566</v>
      </c>
      <c r="C80" s="15" t="n">
        <v>0.028</v>
      </c>
      <c r="D80" s="36" t="inlineStr">
        <is>
          <t>Helico Ltda</t>
        </is>
      </c>
      <c r="E80" s="64" t="n">
        <v>1337707572</v>
      </c>
      <c r="F80" s="15" t="n">
        <v>0.021</v>
      </c>
      <c r="G80" s="62" t="inlineStr">
        <is>
          <t>Ethicon</t>
        </is>
      </c>
      <c r="H80" s="64" t="n">
        <v>290384618</v>
      </c>
      <c r="I80" s="15" t="n">
        <v>0.021</v>
      </c>
      <c r="J80" s="36" t="inlineStr">
        <is>
          <t>Ethicon</t>
        </is>
      </c>
      <c r="K80" s="64" t="n">
        <v>1350909592</v>
      </c>
      <c r="L80" s="15" t="n">
        <v>0.021</v>
      </c>
    </row>
    <row r="81" ht="45" customHeight="1">
      <c r="A81" s="93" t="inlineStr">
        <is>
          <t>Terumo</t>
        </is>
      </c>
      <c r="B81" s="5" t="n">
        <v>292748191.72</v>
      </c>
      <c r="C81" s="101" t="n">
        <v>0.021</v>
      </c>
      <c r="D81" s="97" t="inlineStr">
        <is>
          <t>Terumo</t>
        </is>
      </c>
      <c r="E81" s="35" t="n">
        <v>1297946614.32</v>
      </c>
      <c r="F81" s="101" t="n">
        <v>0.021</v>
      </c>
      <c r="G81" s="63" t="inlineStr">
        <is>
          <t>3M</t>
        </is>
      </c>
      <c r="H81" s="35" t="n">
        <v>268510767</v>
      </c>
      <c r="I81" s="101" t="n">
        <v>0.019</v>
      </c>
      <c r="J81" s="97" t="inlineStr">
        <is>
          <t>Terumo</t>
        </is>
      </c>
      <c r="K81" s="35" t="n">
        <v>1326420970.32</v>
      </c>
      <c r="L81" s="101" t="n">
        <v>0.021</v>
      </c>
    </row>
    <row r="82">
      <c r="A82" s="36" t="inlineStr">
        <is>
          <t>All Others</t>
        </is>
      </c>
      <c r="B82" s="37" t="n">
        <v>7848936283.34</v>
      </c>
      <c r="C82" s="39" t="n">
        <v>0.5590000000000001</v>
      </c>
      <c r="D82" s="66" t="inlineStr">
        <is>
          <t>All Others</t>
        </is>
      </c>
      <c r="E82" s="69" t="n">
        <v>36587072697.08</v>
      </c>
      <c r="F82" s="39" t="n">
        <v>0.579</v>
      </c>
      <c r="G82" s="66" t="inlineStr">
        <is>
          <t>All Others</t>
        </is>
      </c>
      <c r="H82" s="69" t="n">
        <v>7331799274.22</v>
      </c>
      <c r="I82" s="39" t="n">
        <v>0.522</v>
      </c>
      <c r="J82" s="66" t="inlineStr">
        <is>
          <t>All Others</t>
        </is>
      </c>
      <c r="K82" s="69" t="n">
        <v>33235648250.7</v>
      </c>
      <c r="L82" s="39" t="n">
        <v>0.526</v>
      </c>
    </row>
    <row r="83">
      <c r="A83" s="100" t="inlineStr">
        <is>
          <t>Total</t>
        </is>
      </c>
      <c r="B83" s="7">
        <f>SUM(B72:B82)</f>
        <v/>
      </c>
      <c r="C83" s="96" t="n">
        <v>1</v>
      </c>
      <c r="D83" s="67" t="inlineStr">
        <is>
          <t>Total</t>
        </is>
      </c>
      <c r="E83" s="7">
        <f>SUM(E72:E82)</f>
        <v/>
      </c>
      <c r="F83" s="96" t="n">
        <v>1</v>
      </c>
      <c r="G83" s="67" t="inlineStr">
        <is>
          <t>Total</t>
        </is>
      </c>
      <c r="H83" s="7">
        <f>SUM(H72:H82)</f>
        <v/>
      </c>
      <c r="I83" s="96" t="n">
        <v>1</v>
      </c>
      <c r="J83" s="67" t="inlineStr">
        <is>
          <t>Total</t>
        </is>
      </c>
      <c r="K83" s="7">
        <f>SUM(K72:K82)</f>
        <v/>
      </c>
      <c r="L83" s="96" t="n">
        <v>1</v>
      </c>
    </row>
    <row r="84" ht="15" customHeight="1">
      <c r="A84" s="103" t="n"/>
      <c r="B84" s="10" t="n"/>
      <c r="C84" s="11" t="n"/>
      <c r="D84" s="10" t="n"/>
      <c r="E84" s="11" t="n"/>
      <c r="F84" s="10" t="n"/>
      <c r="G84" s="10" t="n"/>
      <c r="H84" s="10" t="n"/>
      <c r="I84" s="10" t="n"/>
      <c r="J84" s="91" t="n"/>
    </row>
    <row r="85" ht="15" customHeight="1">
      <c r="A85" s="219" t="inlineStr">
        <is>
          <t>Top Product Categories May-2023 MTD</t>
        </is>
      </c>
      <c r="B85" s="217" t="n"/>
      <c r="C85" s="217" t="n"/>
      <c r="D85" s="217" t="n"/>
      <c r="E85" s="217" t="n"/>
      <c r="F85" s="220" t="n"/>
      <c r="G85" s="181" t="inlineStr">
        <is>
          <t>Top Product Categories May-2023 YTD</t>
        </is>
      </c>
      <c r="H85" s="205" t="n"/>
      <c r="I85" s="205" t="n"/>
      <c r="J85" s="205" t="n"/>
      <c r="K85" s="205" t="n"/>
      <c r="L85" s="205" t="n"/>
    </row>
    <row r="86" ht="16.9" customHeight="1">
      <c r="A86" s="14" t="inlineStr">
        <is>
          <t>Categories</t>
        </is>
      </c>
      <c r="B86" s="14" t="inlineStr">
        <is>
          <t>CLP</t>
        </is>
      </c>
      <c r="C86" s="14" t="inlineStr">
        <is>
          <t>%</t>
        </is>
      </c>
      <c r="D86" s="14" t="inlineStr">
        <is>
          <t>Categories</t>
        </is>
      </c>
      <c r="E86" s="14" t="inlineStr">
        <is>
          <t>CLP</t>
        </is>
      </c>
      <c r="F86" s="42" t="inlineStr">
        <is>
          <t>%</t>
        </is>
      </c>
      <c r="G86" s="68" t="inlineStr">
        <is>
          <t>Categories</t>
        </is>
      </c>
      <c r="H86" s="14" t="inlineStr">
        <is>
          <t>CLP</t>
        </is>
      </c>
      <c r="I86" s="14" t="inlineStr">
        <is>
          <t>%</t>
        </is>
      </c>
      <c r="J86" s="14" t="inlineStr">
        <is>
          <t>Categories</t>
        </is>
      </c>
      <c r="K86" s="14" t="inlineStr">
        <is>
          <t>CLP</t>
        </is>
      </c>
      <c r="L86" s="42" t="inlineStr">
        <is>
          <t>%</t>
        </is>
      </c>
    </row>
    <row r="87" ht="57.4" customHeight="1">
      <c r="A87" s="40" t="inlineStr">
        <is>
          <t>Endoscopic instruments</t>
        </is>
      </c>
      <c r="B87" s="64" t="n">
        <v>1100676060.08</v>
      </c>
      <c r="C87" s="15" t="n">
        <v>0.078</v>
      </c>
      <c r="D87" s="40" t="inlineStr">
        <is>
          <t>Orthopedic trauma implants</t>
        </is>
      </c>
      <c r="E87" s="64" t="n">
        <v>416313998.8</v>
      </c>
      <c r="F87" s="15" t="n">
        <v>0.03</v>
      </c>
      <c r="G87" s="62" t="inlineStr">
        <is>
          <t>Endoscopic instruments</t>
        </is>
      </c>
      <c r="H87" s="64" t="n">
        <v>5051970707.18</v>
      </c>
      <c r="I87" s="15" t="n">
        <v>0.08</v>
      </c>
      <c r="J87" s="40" t="inlineStr">
        <is>
          <t>Surgical implants and expanders and extenders and Surgical wires and related products</t>
        </is>
      </c>
      <c r="K87" s="64" t="n">
        <v>2210965134</v>
      </c>
      <c r="L87" s="15" t="n">
        <v>0.035</v>
      </c>
    </row>
    <row r="88" ht="57.4" customHeight="1">
      <c r="A88" s="93" t="inlineStr">
        <is>
          <t>Vascular imaging and interventional cardiology and cardiac catheterization lab products</t>
        </is>
      </c>
      <c r="B88" s="35" t="n">
        <v>881963248</v>
      </c>
      <c r="C88" s="101" t="n">
        <v>0.063</v>
      </c>
      <c r="D88" s="93" t="inlineStr">
        <is>
          <t>Hip joint implants</t>
        </is>
      </c>
      <c r="E88" s="35" t="n">
        <v>375357646</v>
      </c>
      <c r="F88" s="101" t="n">
        <v>0.027</v>
      </c>
      <c r="G88" s="63" t="inlineStr">
        <is>
          <t>Vascular imaging and interventional cardiology and cardiac catheterization lab products</t>
        </is>
      </c>
      <c r="H88" s="35" t="n">
        <v>4039757378</v>
      </c>
      <c r="I88" s="101" t="n">
        <v>0.064</v>
      </c>
      <c r="J88" s="93" t="inlineStr">
        <is>
          <t>Surgical equipment and accessories and related products</t>
        </is>
      </c>
      <c r="K88" s="35" t="n">
        <v>1576001415.2</v>
      </c>
      <c r="L88" s="101" t="n">
        <v>0.025</v>
      </c>
    </row>
    <row r="89" ht="42.95" customHeight="1">
      <c r="A89" s="40" t="inlineStr">
        <is>
          <t>Clinical and diagnostic analyzer reagents</t>
        </is>
      </c>
      <c r="B89" s="64" t="n">
        <v>865685530</v>
      </c>
      <c r="C89" s="15" t="n">
        <v>0.062</v>
      </c>
      <c r="D89" s="40" t="inlineStr">
        <is>
          <t>Spinal implants</t>
        </is>
      </c>
      <c r="E89" s="64" t="n">
        <v>340726106</v>
      </c>
      <c r="F89" s="15" t="n">
        <v>0.024</v>
      </c>
      <c r="G89" s="62" t="inlineStr">
        <is>
          <t>Clinical and diagnostic analyzer reagents</t>
        </is>
      </c>
      <c r="H89" s="64" t="n">
        <v>3847395376</v>
      </c>
      <c r="I89" s="15" t="n">
        <v>0.061</v>
      </c>
      <c r="J89" s="40" t="inlineStr">
        <is>
          <t>Hip joint implants</t>
        </is>
      </c>
      <c r="K89" s="64" t="n">
        <v>1461415726</v>
      </c>
      <c r="L89" s="15" t="n">
        <v>0.023</v>
      </c>
    </row>
    <row r="90" ht="71.65000000000001" customHeight="1">
      <c r="A90" s="93" t="inlineStr">
        <is>
          <t>Surgical support supplies</t>
        </is>
      </c>
      <c r="B90" s="35" t="n">
        <v>801680910</v>
      </c>
      <c r="C90" s="101" t="n">
        <v>0.057</v>
      </c>
      <c r="D90" s="93" t="inlineStr">
        <is>
          <t>Medical tissue closure and related products</t>
        </is>
      </c>
      <c r="E90" s="35" t="n">
        <v>310874520</v>
      </c>
      <c r="F90" s="101" t="n">
        <v>0.022</v>
      </c>
      <c r="G90" s="63" t="inlineStr">
        <is>
          <t>Surgical support supplies</t>
        </is>
      </c>
      <c r="H90" s="35" t="n">
        <v>3680975987.76</v>
      </c>
      <c r="I90" s="101" t="n">
        <v>0.058</v>
      </c>
      <c r="J90" s="93" t="inlineStr">
        <is>
          <t>Spinal implants</t>
        </is>
      </c>
      <c r="K90" s="35" t="n">
        <v>1420878780</v>
      </c>
      <c r="L90" s="101" t="n">
        <v>0.022</v>
      </c>
    </row>
    <row r="91" ht="42.95" customHeight="1">
      <c r="A91" s="40" t="inlineStr">
        <is>
          <t>Manual test kits and quality controls and calibrators and standards</t>
        </is>
      </c>
      <c r="B91" s="64" t="n">
        <v>693885115.88</v>
      </c>
      <c r="C91" s="15" t="n">
        <v>0.049</v>
      </c>
      <c r="D91" s="36" t="inlineStr">
        <is>
          <t>All Others</t>
        </is>
      </c>
      <c r="E91" s="69" t="n">
        <v>7833066624.98</v>
      </c>
      <c r="F91" s="39" t="n">
        <v>0.5580000000000001</v>
      </c>
      <c r="G91" s="62" t="inlineStr">
        <is>
          <t>Manual test kits and quality controls and calibrators and standards</t>
        </is>
      </c>
      <c r="H91" s="64" t="n">
        <v>2667078009.76</v>
      </c>
      <c r="I91" s="15" t="n">
        <v>0.042</v>
      </c>
      <c r="J91" s="36" t="inlineStr">
        <is>
          <t>All Others</t>
        </is>
      </c>
      <c r="K91" s="69" t="n">
        <v>34938262333.06</v>
      </c>
      <c r="L91" s="39" t="n">
        <v>0.552</v>
      </c>
    </row>
    <row r="92" ht="57.4" customHeight="1">
      <c r="A92" s="93" t="inlineStr">
        <is>
          <t>Surgical implants and expanders and extenders and Surgical wires and related products</t>
        </is>
      </c>
      <c r="B92" s="35" t="n">
        <v>418078400</v>
      </c>
      <c r="C92" s="101" t="n">
        <v>0.03</v>
      </c>
      <c r="D92" s="100" t="inlineStr">
        <is>
          <t>Total</t>
        </is>
      </c>
      <c r="E92" s="7">
        <f>SUM(B87:B92,E87:E91)</f>
        <v/>
      </c>
      <c r="F92" s="96" t="n">
        <v>1</v>
      </c>
      <c r="G92" s="63" t="inlineStr">
        <is>
          <t>Orthopedic trauma implants</t>
        </is>
      </c>
      <c r="H92" s="35" t="n">
        <v>2348900555.6</v>
      </c>
      <c r="I92" s="101" t="n">
        <v>0.037</v>
      </c>
      <c r="J92" s="100" t="inlineStr">
        <is>
          <t>Total</t>
        </is>
      </c>
      <c r="K92" s="7">
        <f>SUM(H87:H92,K87:K91)</f>
        <v/>
      </c>
      <c r="L92" s="96" t="n">
        <v>1</v>
      </c>
    </row>
    <row r="93">
      <c r="A93" s="93" t="n"/>
      <c r="B93" s="35" t="n"/>
      <c r="C93" s="101" t="n"/>
      <c r="D93" s="85" t="n"/>
      <c r="E93" s="50" t="n"/>
      <c r="F93" s="90" t="n"/>
      <c r="G93" s="10" t="n"/>
      <c r="H93" s="93" t="n"/>
      <c r="I93" s="35" t="n"/>
      <c r="J93" s="101" t="n"/>
    </row>
    <row r="94">
      <c r="A94" s="93" t="n"/>
      <c r="B94" s="35" t="n"/>
      <c r="C94" s="101" t="n"/>
      <c r="D94" s="93" t="n"/>
      <c r="E94" s="35" t="n"/>
      <c r="F94" s="101" t="n"/>
      <c r="G94" s="10" t="n"/>
      <c r="H94" s="93" t="n"/>
      <c r="I94" s="35" t="n"/>
      <c r="J94" s="101" t="n"/>
    </row>
    <row r="95">
      <c r="G95" s="10" t="n"/>
      <c r="H95" s="10" t="n"/>
      <c r="I95" s="10" t="n"/>
      <c r="J95" s="91" t="n"/>
    </row>
    <row r="96" ht="25.15" customHeight="1">
      <c r="A96" s="94" t="inlineStr">
        <is>
          <t>Direct (Pharma) Spend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</row>
    <row r="97" ht="15" customHeight="1">
      <c r="D97" s="56" t="n"/>
      <c r="E97" s="56" t="n"/>
      <c r="F97" s="56" t="n"/>
      <c r="G97" s="56" t="n"/>
    </row>
    <row r="98" ht="15" customHeight="1">
      <c r="A98" s="189" t="n"/>
      <c r="B98" s="216" t="inlineStr">
        <is>
          <t>Total P.O. Spend - MTD</t>
        </is>
      </c>
      <c r="C98" s="218" t="n"/>
      <c r="D98" s="89" t="n"/>
      <c r="E98" s="45" t="inlineStr">
        <is>
          <t>MTD CLP Spend</t>
        </is>
      </c>
      <c r="F98" s="45" t="inlineStr">
        <is>
          <t>YTD CLP Spend</t>
        </is>
      </c>
      <c r="G98" s="56" t="n"/>
      <c r="H98" s="191" t="inlineStr">
        <is>
          <t>Pharma Spend YoY Trend</t>
        </is>
      </c>
      <c r="I98" s="210" t="n"/>
      <c r="J98" s="210" t="n"/>
      <c r="K98" s="210" t="n"/>
      <c r="L98" s="210" t="n"/>
    </row>
    <row r="99">
      <c r="A99" s="221" t="n"/>
      <c r="B99" s="14" t="inlineStr">
        <is>
          <t>May-2023 ( CLP )</t>
        </is>
      </c>
      <c r="C99" s="14" t="inlineStr">
        <is>
          <t>%</t>
        </is>
      </c>
      <c r="D99" s="189" t="n"/>
      <c r="E99" s="46">
        <f>B101</f>
        <v/>
      </c>
      <c r="F99" s="46">
        <f>B112</f>
        <v/>
      </c>
      <c r="G99" s="56" t="n"/>
      <c r="H99" s="13" t="inlineStr">
        <is>
          <t>2020 ( CLP )</t>
        </is>
      </c>
      <c r="I99" s="13" t="inlineStr">
        <is>
          <t>% Variance</t>
        </is>
      </c>
      <c r="J99" s="13" t="inlineStr">
        <is>
          <t>2021 ( CLP )</t>
        </is>
      </c>
      <c r="K99" s="13" t="inlineStr">
        <is>
          <t>% Variance</t>
        </is>
      </c>
      <c r="L99" s="60" t="inlineStr">
        <is>
          <t>2022 ( CLP )</t>
        </is>
      </c>
    </row>
    <row r="100">
      <c r="A100" s="97" t="n"/>
      <c r="B100" s="35" t="n"/>
      <c r="C100" s="169" t="n"/>
      <c r="D100" s="101" t="n"/>
      <c r="E100" s="101" t="n"/>
      <c r="F100" s="101" t="n"/>
      <c r="G100" s="97" t="n"/>
      <c r="H100" s="35" t="n"/>
      <c r="I100" s="169" t="n"/>
      <c r="J100" s="35" t="n"/>
      <c r="K100" s="84" t="n"/>
      <c r="L100" s="35" t="n"/>
    </row>
    <row r="101">
      <c r="A101" s="44" t="inlineStr">
        <is>
          <t>Chile</t>
        </is>
      </c>
      <c r="B101" s="99" t="n">
        <v>7239432794.36</v>
      </c>
      <c r="C101" s="96" t="n">
        <v>1</v>
      </c>
      <c r="D101" s="11" t="n"/>
      <c r="E101" s="11" t="n"/>
      <c r="F101" s="11" t="n"/>
      <c r="G101" s="100" t="inlineStr">
        <is>
          <t>Chile</t>
        </is>
      </c>
      <c r="H101" s="99" t="n">
        <v>36530997897</v>
      </c>
      <c r="I101" s="96">
        <f>IFERROR((J101-H101)/H101,"-")</f>
        <v/>
      </c>
      <c r="J101" s="99" t="n">
        <v>91834153442.32001</v>
      </c>
      <c r="K101" s="96">
        <f>IFERROR((L101-J101)/J101,"-")</f>
        <v/>
      </c>
      <c r="L101" s="99" t="n">
        <v>92579245857.60001</v>
      </c>
    </row>
    <row r="102">
      <c r="A102" s="97" t="n"/>
      <c r="B102" s="81" t="n"/>
      <c r="C102" s="169" t="n"/>
      <c r="D102" s="95" t="n"/>
      <c r="E102" s="95" t="n"/>
      <c r="F102" s="95" t="n"/>
      <c r="G102" s="97" t="n"/>
      <c r="H102" s="81" t="n"/>
      <c r="I102" s="169" t="n"/>
      <c r="J102" s="81" t="n"/>
      <c r="K102" s="84" t="n"/>
      <c r="L102" s="81" t="n"/>
    </row>
    <row r="103">
      <c r="A103" s="97" t="n"/>
      <c r="B103" s="81" t="n"/>
      <c r="C103" s="84" t="n"/>
      <c r="D103" s="101" t="n"/>
      <c r="E103" s="101" t="n"/>
      <c r="F103" s="101" t="n"/>
      <c r="G103" s="97" t="n"/>
      <c r="H103" s="81" t="n"/>
      <c r="I103" s="84" t="n"/>
      <c r="J103" s="81" t="n"/>
      <c r="K103" s="84" t="n"/>
      <c r="L103" s="81" t="n"/>
    </row>
    <row r="104">
      <c r="A104" s="97" t="n"/>
      <c r="B104" s="81" t="n"/>
      <c r="C104" s="84" t="n"/>
      <c r="D104" s="101" t="n"/>
      <c r="E104" s="101" t="n"/>
      <c r="F104" s="101" t="n"/>
      <c r="G104" s="97" t="n"/>
      <c r="H104" s="81" t="n"/>
      <c r="I104" s="84" t="n"/>
      <c r="J104" s="81" t="n"/>
      <c r="K104" s="84" t="n"/>
      <c r="L104" s="81" t="n"/>
    </row>
    <row r="105">
      <c r="A105" s="85" t="n"/>
      <c r="B105" s="8" t="n"/>
      <c r="C105" s="90" t="n"/>
      <c r="D105" s="11" t="n"/>
      <c r="E105" s="11" t="n"/>
      <c r="F105" s="11" t="n"/>
      <c r="G105" s="85" t="n"/>
      <c r="H105" s="8" t="n"/>
      <c r="I105" s="90" t="n"/>
      <c r="J105" s="8" t="n"/>
      <c r="K105" s="90" t="n"/>
      <c r="L105" s="8" t="n"/>
    </row>
    <row r="106">
      <c r="A106" s="85" t="n"/>
      <c r="B106" s="28" t="n"/>
      <c r="C106" s="11" t="n"/>
      <c r="D106" s="11" t="n"/>
      <c r="E106" s="11" t="n"/>
      <c r="F106" s="11" t="n"/>
      <c r="G106" s="11" t="n"/>
      <c r="H106" s="28" t="n"/>
      <c r="I106" s="11" t="n"/>
      <c r="J106" s="28" t="n"/>
      <c r="K106" s="28" t="n"/>
      <c r="L106" s="28" t="n"/>
    </row>
    <row r="107">
      <c r="A107" s="85" t="n"/>
      <c r="B107" s="28" t="n"/>
      <c r="C107" s="11" t="n"/>
      <c r="D107" s="11" t="n"/>
      <c r="E107" s="11" t="n"/>
      <c r="F107" s="11" t="n"/>
      <c r="G107" s="11" t="n"/>
      <c r="H107" s="28" t="n"/>
      <c r="I107" s="11" t="n"/>
      <c r="J107" s="28" t="n"/>
      <c r="K107" s="28" t="n"/>
      <c r="L107" s="28" t="n"/>
    </row>
    <row r="108">
      <c r="A108" s="85" t="n"/>
      <c r="B108" s="28" t="n"/>
      <c r="C108" s="11" t="n"/>
      <c r="D108" s="11" t="n"/>
      <c r="E108" s="11" t="n"/>
      <c r="F108" s="11" t="n"/>
      <c r="G108" s="11" t="n"/>
      <c r="H108" s="28" t="n"/>
      <c r="I108" s="11" t="n"/>
      <c r="J108" s="28" t="n"/>
      <c r="K108" s="28" t="n"/>
      <c r="L108" s="28" t="n"/>
    </row>
    <row r="109" ht="15" customHeight="1">
      <c r="B109" s="184" t="inlineStr">
        <is>
          <t>Total P.O. Spend - YTD Trended</t>
        </is>
      </c>
      <c r="C109" s="205" t="n"/>
      <c r="D109" s="205" t="n"/>
      <c r="E109" s="205" t="n"/>
      <c r="F109" s="205" t="n"/>
      <c r="G109" s="205" t="n"/>
      <c r="H109" s="28" t="n"/>
      <c r="I109" s="11" t="n"/>
      <c r="J109" s="28" t="n"/>
      <c r="K109" s="28" t="n"/>
      <c r="L109" s="28" t="n"/>
    </row>
    <row r="110">
      <c r="B110" s="13" t="inlineStr">
        <is>
          <t>May YTD CLP</t>
        </is>
      </c>
      <c r="C110" s="14" t="inlineStr">
        <is>
          <t>%</t>
        </is>
      </c>
      <c r="D110" s="12" t="inlineStr">
        <is>
          <t>Feb-2023</t>
        </is>
      </c>
      <c r="E110" s="12" t="inlineStr">
        <is>
          <t>Mar-2023</t>
        </is>
      </c>
      <c r="F110" s="12" t="inlineStr">
        <is>
          <t>Apr-2023</t>
        </is>
      </c>
      <c r="G110" s="12" t="inlineStr">
        <is>
          <t>May-2023</t>
        </is>
      </c>
      <c r="H110" s="28" t="n"/>
      <c r="I110" s="11" t="n"/>
      <c r="J110" s="28" t="n"/>
      <c r="K110" s="28" t="n"/>
      <c r="L110" s="28" t="n"/>
    </row>
    <row r="111">
      <c r="A111" s="97" t="n"/>
      <c r="B111" s="35" t="n"/>
      <c r="C111" s="101" t="n"/>
      <c r="D111" s="35" t="n"/>
      <c r="E111" s="35" t="n"/>
      <c r="F111" s="35" t="n"/>
      <c r="G111" s="35" t="n"/>
      <c r="H111" s="28" t="n"/>
      <c r="I111" s="11" t="n"/>
      <c r="J111" s="28" t="n"/>
      <c r="K111" s="28" t="n"/>
      <c r="L111" s="28" t="n"/>
    </row>
    <row r="112">
      <c r="A112" s="44" t="inlineStr">
        <is>
          <t>Chile</t>
        </is>
      </c>
      <c r="B112" s="19" t="n">
        <v>37099727168.64</v>
      </c>
      <c r="C112" s="16" t="n">
        <v>1</v>
      </c>
      <c r="D112" s="19" t="n">
        <v>6801347798.7</v>
      </c>
      <c r="E112" s="19" t="n">
        <v>7678594477.32</v>
      </c>
      <c r="F112" s="19" t="n">
        <v>7868706416.58</v>
      </c>
      <c r="G112" s="19" t="n">
        <v>7239432794.36</v>
      </c>
      <c r="H112" s="28" t="n"/>
      <c r="I112" s="11" t="n"/>
      <c r="J112" s="28" t="n"/>
      <c r="K112" s="28" t="n"/>
      <c r="L112" s="28" t="n"/>
    </row>
    <row r="113">
      <c r="A113" s="97" t="n"/>
      <c r="B113" s="35" t="n"/>
      <c r="C113" s="95" t="n"/>
      <c r="D113" s="35" t="n"/>
      <c r="E113" s="35" t="n"/>
      <c r="F113" s="35" t="n"/>
      <c r="G113" s="35" t="n"/>
      <c r="H113" s="28" t="n"/>
      <c r="I113" s="11" t="n"/>
      <c r="J113" s="28" t="n"/>
      <c r="K113" s="28" t="n"/>
      <c r="L113" s="28" t="n"/>
    </row>
    <row r="114">
      <c r="A114" s="97" t="n"/>
      <c r="B114" s="35" t="n"/>
      <c r="C114" s="101" t="n"/>
      <c r="D114" s="35" t="n"/>
      <c r="E114" s="35" t="n"/>
      <c r="F114" s="35" t="n"/>
      <c r="G114" s="35" t="n"/>
      <c r="H114" s="28" t="n"/>
      <c r="I114" s="11" t="n"/>
      <c r="J114" s="28" t="n"/>
      <c r="K114" s="28" t="n"/>
      <c r="L114" s="28" t="n"/>
    </row>
    <row r="115">
      <c r="A115" s="97" t="n"/>
      <c r="B115" s="35" t="n"/>
      <c r="C115" s="101" t="n"/>
      <c r="D115" s="35" t="n"/>
      <c r="E115" s="35" t="n"/>
      <c r="F115" s="35" t="n"/>
      <c r="G115" s="35" t="n"/>
      <c r="H115" s="28" t="n"/>
      <c r="I115" s="11" t="n"/>
      <c r="J115" s="28" t="n"/>
      <c r="K115" s="28" t="n"/>
      <c r="L115" s="28" t="n"/>
    </row>
    <row r="116">
      <c r="A116" s="85" t="n"/>
      <c r="B116" s="28" t="n"/>
      <c r="C116" s="11" t="n"/>
      <c r="D116" s="28" t="n"/>
      <c r="E116" s="28" t="n"/>
      <c r="F116" s="28" t="n"/>
      <c r="G116" s="28" t="n"/>
      <c r="H116" s="28" t="n"/>
      <c r="I116" s="11" t="n"/>
      <c r="J116" s="28" t="n"/>
      <c r="K116" s="28" t="n"/>
      <c r="L116" s="28" t="n"/>
    </row>
    <row r="117">
      <c r="A117" s="85" t="n"/>
      <c r="B117" s="8" t="n"/>
      <c r="C117" s="90" t="n"/>
      <c r="D117" s="28" t="n"/>
      <c r="E117" s="90" t="n"/>
      <c r="F117" s="28" t="n"/>
      <c r="G117" s="11" t="n"/>
      <c r="H117" s="28" t="n"/>
      <c r="I117" s="11" t="n"/>
      <c r="J117" s="28" t="n"/>
      <c r="K117" s="28" t="n"/>
      <c r="L117" s="28" t="n"/>
    </row>
    <row r="118">
      <c r="A118" s="85" t="n"/>
      <c r="B118" s="8" t="n"/>
      <c r="C118" s="90" t="n"/>
      <c r="D118" s="28" t="n"/>
      <c r="E118" s="90" t="n"/>
      <c r="F118" s="28" t="n"/>
      <c r="G118" s="11" t="n"/>
      <c r="H118" s="28" t="n"/>
      <c r="I118" s="11" t="n"/>
      <c r="J118" s="28" t="n"/>
      <c r="K118" s="28" t="n"/>
      <c r="L118" s="28" t="n"/>
    </row>
    <row r="119">
      <c r="A119" s="85" t="n"/>
      <c r="B119" s="8" t="n"/>
      <c r="C119" s="90" t="n"/>
      <c r="D119" s="28" t="n"/>
      <c r="E119" s="90" t="n"/>
      <c r="F119" s="28" t="n"/>
      <c r="G119" s="11" t="n"/>
      <c r="H119" s="28" t="n"/>
      <c r="I119" s="11" t="n"/>
      <c r="J119" s="28" t="n"/>
      <c r="K119" s="28" t="n"/>
      <c r="L119" s="28" t="n"/>
    </row>
    <row r="120">
      <c r="A120" s="85" t="n"/>
      <c r="B120" s="8" t="n"/>
      <c r="C120" s="90" t="n"/>
      <c r="D120" s="28" t="n"/>
      <c r="E120" s="90" t="n"/>
      <c r="F120" s="28" t="n"/>
      <c r="G120" s="11" t="n"/>
      <c r="H120" s="28" t="n"/>
      <c r="I120" s="11" t="n"/>
      <c r="J120" s="28" t="n"/>
      <c r="K120" s="28" t="n"/>
      <c r="L120" s="28" t="n"/>
    </row>
    <row r="121">
      <c r="A121" s="103" t="n"/>
      <c r="B121" s="10" t="n"/>
      <c r="C121" s="11" t="n"/>
      <c r="D121" s="11" t="n"/>
      <c r="E121" s="11" t="n"/>
      <c r="F121" s="11" t="n"/>
      <c r="G121" s="11" t="n"/>
      <c r="H121" s="10" t="n"/>
      <c r="I121" s="11" t="n"/>
      <c r="J121" s="10" t="n"/>
      <c r="K121" s="10" t="n"/>
      <c r="L121" s="10" t="n"/>
    </row>
    <row r="122" ht="15" customHeight="1">
      <c r="A122" s="103" t="n"/>
      <c r="B122" s="10" t="n"/>
      <c r="C122" s="11" t="n"/>
      <c r="D122" s="11" t="n"/>
      <c r="E122" s="11" t="n"/>
      <c r="F122" s="11" t="n"/>
      <c r="G122" s="11" t="n"/>
      <c r="H122" s="10" t="n"/>
      <c r="I122" s="11" t="n"/>
      <c r="J122" s="10" t="n"/>
      <c r="K122" s="10" t="n"/>
      <c r="L122" s="10" t="n"/>
    </row>
    <row r="123" ht="15" customHeight="1">
      <c r="A123" s="216" t="inlineStr">
        <is>
          <t>Top Suppliers May-2023 MTD</t>
        </is>
      </c>
      <c r="B123" s="217" t="n"/>
      <c r="C123" s="218" t="n"/>
      <c r="D123" s="219" t="inlineStr">
        <is>
          <t>Top Suppliers May-2023 YTD</t>
        </is>
      </c>
      <c r="E123" s="217" t="n"/>
      <c r="F123" s="220" t="n"/>
      <c r="G123" s="222" t="inlineStr">
        <is>
          <t>Top Manufacturers May-2023 MTD</t>
        </is>
      </c>
      <c r="H123" s="217" t="n"/>
      <c r="I123" s="218" t="n"/>
      <c r="J123" s="178" t="inlineStr">
        <is>
          <t>Top Manufacturers May-2023 YTD</t>
        </is>
      </c>
      <c r="K123" s="217" t="n"/>
      <c r="L123" s="217" t="n"/>
    </row>
    <row r="124">
      <c r="A124" s="14" t="inlineStr">
        <is>
          <t>Supplier</t>
        </is>
      </c>
      <c r="B124" s="14" t="inlineStr">
        <is>
          <t>CLP</t>
        </is>
      </c>
      <c r="C124" s="14" t="inlineStr">
        <is>
          <t>%</t>
        </is>
      </c>
      <c r="D124" s="14" t="inlineStr">
        <is>
          <t>Supplier</t>
        </is>
      </c>
      <c r="E124" s="14" t="inlineStr">
        <is>
          <t>CLP</t>
        </is>
      </c>
      <c r="F124" s="42" t="inlineStr">
        <is>
          <t>%</t>
        </is>
      </c>
      <c r="G124" s="68" t="inlineStr">
        <is>
          <t>Manufacturer</t>
        </is>
      </c>
      <c r="H124" s="14" t="inlineStr">
        <is>
          <t>CLP</t>
        </is>
      </c>
      <c r="I124" s="14" t="inlineStr">
        <is>
          <t>%</t>
        </is>
      </c>
      <c r="J124" s="14" t="inlineStr">
        <is>
          <t>Manufacturer</t>
        </is>
      </c>
      <c r="K124" s="14" t="inlineStr">
        <is>
          <t>CLP</t>
        </is>
      </c>
      <c r="L124" s="42" t="inlineStr">
        <is>
          <t>%</t>
        </is>
      </c>
    </row>
    <row r="125" ht="28.7" customHeight="1">
      <c r="A125" s="20" t="inlineStr">
        <is>
          <t>Biogen</t>
        </is>
      </c>
      <c r="B125" s="104" t="n">
        <v>1175470656</v>
      </c>
      <c r="C125" s="9" t="n">
        <v>0.162</v>
      </c>
      <c r="D125" s="20" t="inlineStr">
        <is>
          <t>Merck &amp; Co (MSD)</t>
        </is>
      </c>
      <c r="E125" s="104" t="n">
        <v>4405879479.2</v>
      </c>
      <c r="F125" s="9" t="n">
        <v>0.119</v>
      </c>
      <c r="G125" s="70" t="inlineStr">
        <is>
          <t>Biogen</t>
        </is>
      </c>
      <c r="H125" s="104" t="n">
        <v>1175470656</v>
      </c>
      <c r="I125" s="9" t="n">
        <v>0.162</v>
      </c>
      <c r="J125" s="47" t="inlineStr">
        <is>
          <t>Merck &amp; Co (MSD)</t>
        </is>
      </c>
      <c r="K125" s="104" t="n">
        <v>4429621113.32</v>
      </c>
      <c r="L125" s="9" t="n">
        <v>0.119</v>
      </c>
    </row>
    <row r="126" ht="30" customHeight="1">
      <c r="A126" s="93" t="inlineStr">
        <is>
          <t>Pfizer</t>
        </is>
      </c>
      <c r="B126" s="35" t="n">
        <v>597623308.6</v>
      </c>
      <c r="C126" s="101" t="n">
        <v>0.083</v>
      </c>
      <c r="D126" s="93" t="inlineStr">
        <is>
          <t>Biogen</t>
        </is>
      </c>
      <c r="E126" s="35" t="n">
        <v>3411165704</v>
      </c>
      <c r="F126" s="101" t="n">
        <v>0.092</v>
      </c>
      <c r="G126" s="63" t="inlineStr">
        <is>
          <t>Pfizer</t>
        </is>
      </c>
      <c r="H126" s="35" t="n">
        <v>601049864.92</v>
      </c>
      <c r="I126" s="101" t="n">
        <v>0.083</v>
      </c>
      <c r="J126" s="97" t="inlineStr">
        <is>
          <t>Biogen</t>
        </is>
      </c>
      <c r="K126" s="35" t="n">
        <v>3411165704</v>
      </c>
      <c r="L126" s="101" t="n">
        <v>0.092</v>
      </c>
    </row>
    <row r="127">
      <c r="A127" s="20" t="inlineStr">
        <is>
          <t>Merck &amp; Co (MSD)</t>
        </is>
      </c>
      <c r="B127" s="104" t="n">
        <v>522753292</v>
      </c>
      <c r="C127" s="9" t="n">
        <v>0.07199999999999999</v>
      </c>
      <c r="D127" s="20" t="inlineStr">
        <is>
          <t>CSL Behring</t>
        </is>
      </c>
      <c r="E127" s="104" t="n">
        <v>2284182812</v>
      </c>
      <c r="F127" s="9" t="n">
        <v>0.062</v>
      </c>
      <c r="G127" s="70" t="inlineStr">
        <is>
          <t>Merck &amp; Co (MSD)</t>
        </is>
      </c>
      <c r="H127" s="104" t="n">
        <v>529161853.6</v>
      </c>
      <c r="I127" s="9" t="n">
        <v>0.073</v>
      </c>
      <c r="J127" s="47" t="inlineStr">
        <is>
          <t>Fresenius Kabi</t>
        </is>
      </c>
      <c r="K127" s="104" t="n">
        <v>2640614000.32</v>
      </c>
      <c r="L127" s="9" t="n">
        <v>0.07099999999999999</v>
      </c>
    </row>
    <row r="128">
      <c r="A128" s="93" t="inlineStr">
        <is>
          <t>CSL Behring</t>
        </is>
      </c>
      <c r="B128" s="35" t="n">
        <v>467962500</v>
      </c>
      <c r="C128" s="101" t="n">
        <v>0.065</v>
      </c>
      <c r="D128" s="93" t="inlineStr">
        <is>
          <t>Fresenius Kabi</t>
        </is>
      </c>
      <c r="E128" s="35" t="n">
        <v>2189949114</v>
      </c>
      <c r="F128" s="101" t="n">
        <v>0.059</v>
      </c>
      <c r="G128" s="63" t="inlineStr">
        <is>
          <t>Fresenius Kabi</t>
        </is>
      </c>
      <c r="H128" s="35" t="n">
        <v>515019895</v>
      </c>
      <c r="I128" s="101" t="n">
        <v>0.07099999999999999</v>
      </c>
      <c r="J128" s="97" t="inlineStr">
        <is>
          <t>Roche</t>
        </is>
      </c>
      <c r="K128" s="35" t="n">
        <v>2378516410.74</v>
      </c>
      <c r="L128" s="101" t="n">
        <v>0.064</v>
      </c>
    </row>
    <row r="129" ht="28.7" customHeight="1">
      <c r="A129" s="20" t="inlineStr">
        <is>
          <t>Fresenius Kabi</t>
        </is>
      </c>
      <c r="B129" s="104" t="n">
        <v>458944290</v>
      </c>
      <c r="C129" s="9" t="n">
        <v>0.063</v>
      </c>
      <c r="D129" s="20" t="inlineStr">
        <is>
          <t>Roche</t>
        </is>
      </c>
      <c r="E129" s="104" t="n">
        <v>2166452312.4</v>
      </c>
      <c r="F129" s="9" t="n">
        <v>0.058</v>
      </c>
      <c r="G129" s="70" t="inlineStr">
        <is>
          <t>CSL Behring</t>
        </is>
      </c>
      <c r="H129" s="104" t="n">
        <v>467962500</v>
      </c>
      <c r="I129" s="9" t="n">
        <v>0.065</v>
      </c>
      <c r="J129" s="47" t="inlineStr">
        <is>
          <t>CSL Behring</t>
        </is>
      </c>
      <c r="K129" s="104" t="n">
        <v>2284182812</v>
      </c>
      <c r="L129" s="9" t="n">
        <v>0.062</v>
      </c>
    </row>
    <row r="130">
      <c r="A130" s="93" t="inlineStr">
        <is>
          <t>Roche</t>
        </is>
      </c>
      <c r="B130" s="35" t="n">
        <v>294033236</v>
      </c>
      <c r="C130" s="101" t="n">
        <v>0.041</v>
      </c>
      <c r="D130" s="93" t="inlineStr">
        <is>
          <t>Johnson &amp; Johnson</t>
        </is>
      </c>
      <c r="E130" s="35" t="n">
        <v>2015999706</v>
      </c>
      <c r="F130" s="101" t="n">
        <v>0.054</v>
      </c>
      <c r="G130" s="63" t="inlineStr">
        <is>
          <t>Roche</t>
        </is>
      </c>
      <c r="H130" s="35" t="n">
        <v>317966315.56</v>
      </c>
      <c r="I130" s="101" t="n">
        <v>0.044</v>
      </c>
      <c r="J130" s="97" t="inlineStr">
        <is>
          <t>Pfizer</t>
        </is>
      </c>
      <c r="K130" s="35" t="n">
        <v>2178146772.52</v>
      </c>
      <c r="L130" s="101" t="n">
        <v>0.059</v>
      </c>
    </row>
    <row r="131">
      <c r="A131" s="20" t="inlineStr">
        <is>
          <t>Farmacia Profar</t>
        </is>
      </c>
      <c r="B131" s="104" t="n">
        <v>272519878</v>
      </c>
      <c r="C131" s="9" t="n">
        <v>0.038</v>
      </c>
      <c r="D131" s="20" t="inlineStr">
        <is>
          <t>Pfizer</t>
        </is>
      </c>
      <c r="E131" s="104" t="n">
        <v>2014727793.6</v>
      </c>
      <c r="F131" s="9" t="n">
        <v>0.054</v>
      </c>
      <c r="G131" s="70" t="inlineStr">
        <is>
          <t>Farmacia Profar</t>
        </is>
      </c>
      <c r="H131" s="104" t="n">
        <v>272406478</v>
      </c>
      <c r="I131" s="9" t="n">
        <v>0.038</v>
      </c>
      <c r="J131" s="47" t="inlineStr">
        <is>
          <t>Janssen</t>
        </is>
      </c>
      <c r="K131" s="104" t="n">
        <v>2069197038.2</v>
      </c>
      <c r="L131" s="9" t="n">
        <v>0.056</v>
      </c>
    </row>
    <row r="132" ht="30" customHeight="1">
      <c r="A132" s="93" t="inlineStr">
        <is>
          <t>Baxter</t>
        </is>
      </c>
      <c r="B132" s="35" t="n">
        <v>231671554</v>
      </c>
      <c r="C132" s="101" t="n">
        <v>0.032</v>
      </c>
      <c r="D132" s="93" t="inlineStr">
        <is>
          <t>Bayer</t>
        </is>
      </c>
      <c r="E132" s="35" t="n">
        <v>1102620697.36</v>
      </c>
      <c r="F132" s="101" t="n">
        <v>0.03</v>
      </c>
      <c r="G132" s="63" t="inlineStr">
        <is>
          <t>NOT AVAILABLE</t>
        </is>
      </c>
      <c r="H132" s="35" t="n">
        <v>235291235.88</v>
      </c>
      <c r="I132" s="101" t="n">
        <v>0.033</v>
      </c>
      <c r="J132" s="97" t="inlineStr">
        <is>
          <t>Bayer</t>
        </is>
      </c>
      <c r="K132" s="35" t="n">
        <v>1115912945.84</v>
      </c>
      <c r="L132" s="101" t="n">
        <v>0.03</v>
      </c>
    </row>
    <row r="133" ht="28.7" customHeight="1">
      <c r="A133" s="20" t="inlineStr">
        <is>
          <t>Bayer</t>
        </is>
      </c>
      <c r="B133" s="104" t="n">
        <v>229313047.2</v>
      </c>
      <c r="C133" s="9" t="n">
        <v>0.032</v>
      </c>
      <c r="D133" s="20" t="inlineStr">
        <is>
          <t>Baxter</t>
        </is>
      </c>
      <c r="E133" s="104" t="n">
        <v>1099113045.3</v>
      </c>
      <c r="F133" s="9" t="n">
        <v>0.03</v>
      </c>
      <c r="G133" s="70" t="inlineStr">
        <is>
          <t>Bayer</t>
        </is>
      </c>
      <c r="H133" s="104" t="n">
        <v>232107611.9</v>
      </c>
      <c r="I133" s="9" t="n">
        <v>0.032</v>
      </c>
      <c r="J133" s="47" t="inlineStr">
        <is>
          <t>Baxter</t>
        </is>
      </c>
      <c r="K133" s="104" t="n">
        <v>1106880834.1</v>
      </c>
      <c r="L133" s="9" t="n">
        <v>0.03</v>
      </c>
    </row>
    <row r="134">
      <c r="A134" s="93" t="inlineStr">
        <is>
          <t>Novartis</t>
        </is>
      </c>
      <c r="B134" s="35" t="n">
        <v>214925552.48</v>
      </c>
      <c r="C134" s="101" t="n">
        <v>0.03</v>
      </c>
      <c r="D134" s="93" t="inlineStr">
        <is>
          <t>Bristol-Myers Squibb</t>
        </is>
      </c>
      <c r="E134" s="35" t="n">
        <v>1088174722</v>
      </c>
      <c r="F134" s="101" t="n">
        <v>0.029</v>
      </c>
      <c r="G134" s="63" t="inlineStr">
        <is>
          <t>Baxter</t>
        </is>
      </c>
      <c r="H134" s="35" t="n">
        <v>228656290</v>
      </c>
      <c r="I134" s="101" t="n">
        <v>0.032</v>
      </c>
      <c r="J134" s="97" t="inlineStr">
        <is>
          <t>Bristolmyers Squibb</t>
        </is>
      </c>
      <c r="K134" s="35" t="n">
        <v>1046922555.32</v>
      </c>
      <c r="L134" s="101" t="n">
        <v>0.028</v>
      </c>
    </row>
    <row r="135">
      <c r="A135" s="47" t="inlineStr">
        <is>
          <t>All Others</t>
        </is>
      </c>
      <c r="B135" s="48" t="n">
        <v>2774215480.08</v>
      </c>
      <c r="C135" s="49" t="n">
        <v>0.383</v>
      </c>
      <c r="D135" s="47" t="inlineStr">
        <is>
          <t>All Others</t>
        </is>
      </c>
      <c r="E135" s="48" t="n">
        <v>15321461782.78</v>
      </c>
      <c r="F135" s="49" t="n">
        <v>0.413</v>
      </c>
      <c r="G135" s="47" t="inlineStr">
        <is>
          <t>All Others</t>
        </is>
      </c>
      <c r="H135" s="48" t="n">
        <v>2664340093.5</v>
      </c>
      <c r="I135" s="49" t="n">
        <v>0.368</v>
      </c>
      <c r="J135" s="47" t="inlineStr">
        <is>
          <t>All Others</t>
        </is>
      </c>
      <c r="K135" s="48" t="n">
        <v>14438566982.28</v>
      </c>
      <c r="L135" s="49" t="n">
        <v>0.389</v>
      </c>
    </row>
    <row r="136">
      <c r="A136" s="44" t="inlineStr">
        <is>
          <t>Total</t>
        </is>
      </c>
      <c r="B136" s="19">
        <f>SUM(B125:B135)</f>
        <v/>
      </c>
      <c r="C136" s="16" t="n">
        <v>1</v>
      </c>
      <c r="D136" s="44" t="inlineStr">
        <is>
          <t>Total</t>
        </is>
      </c>
      <c r="E136" s="19">
        <f>SUM(E125:E135)</f>
        <v/>
      </c>
      <c r="F136" s="16" t="n">
        <v>1</v>
      </c>
      <c r="G136" s="78" t="inlineStr">
        <is>
          <t>Total</t>
        </is>
      </c>
      <c r="H136" s="19">
        <f>SUM(H125:H135)</f>
        <v/>
      </c>
      <c r="I136" s="16" t="n">
        <v>1</v>
      </c>
      <c r="J136" s="44" t="inlineStr">
        <is>
          <t>Total</t>
        </is>
      </c>
      <c r="K136" s="19">
        <f>SUM(K125:K135)</f>
        <v/>
      </c>
      <c r="L136" s="16" t="n">
        <v>1</v>
      </c>
    </row>
    <row r="138" ht="15" customHeight="1"/>
    <row r="139" ht="15" customHeight="1">
      <c r="A139" s="219" t="inlineStr">
        <is>
          <t>Top Product Categories May-2023 MTD</t>
        </is>
      </c>
      <c r="B139" s="217" t="n"/>
      <c r="C139" s="217" t="n"/>
      <c r="D139" s="217" t="n"/>
      <c r="E139" s="217" t="n"/>
      <c r="F139" s="220" t="n"/>
      <c r="G139" s="181" t="inlineStr">
        <is>
          <t>Top Product Categories May-2023 YTD</t>
        </is>
      </c>
      <c r="H139" s="205" t="n"/>
      <c r="I139" s="205" t="n"/>
      <c r="J139" s="205" t="n"/>
      <c r="K139" s="205" t="n"/>
      <c r="L139" s="205" t="n"/>
    </row>
    <row r="140" ht="16.9" customHeight="1">
      <c r="A140" s="14" t="inlineStr">
        <is>
          <t>Categories</t>
        </is>
      </c>
      <c r="B140" s="14" t="inlineStr">
        <is>
          <t>CLP</t>
        </is>
      </c>
      <c r="C140" s="14" t="inlineStr">
        <is>
          <t>%</t>
        </is>
      </c>
      <c r="D140" s="14" t="inlineStr">
        <is>
          <t>Categories</t>
        </is>
      </c>
      <c r="E140" s="14" t="inlineStr">
        <is>
          <t>CLP</t>
        </is>
      </c>
      <c r="F140" s="42" t="inlineStr">
        <is>
          <t>%</t>
        </is>
      </c>
      <c r="G140" s="68" t="inlineStr">
        <is>
          <t>Categories</t>
        </is>
      </c>
      <c r="H140" s="14" t="inlineStr">
        <is>
          <t>CLP</t>
        </is>
      </c>
      <c r="I140" s="14" t="inlineStr">
        <is>
          <t>%</t>
        </is>
      </c>
      <c r="J140" s="14" t="inlineStr">
        <is>
          <t>Categories</t>
        </is>
      </c>
      <c r="K140" s="14" t="inlineStr">
        <is>
          <t>CLP</t>
        </is>
      </c>
      <c r="L140" s="42" t="inlineStr">
        <is>
          <t>%</t>
        </is>
      </c>
    </row>
    <row r="141" ht="57.4" customHeight="1">
      <c r="A141" s="40" t="inlineStr">
        <is>
          <t>Class Name Not Available</t>
        </is>
      </c>
      <c r="B141" s="64" t="n">
        <v>1170719135.8</v>
      </c>
      <c r="C141" s="15" t="n">
        <v>0.162</v>
      </c>
      <c r="D141" s="40" t="inlineStr">
        <is>
          <t>Iodine-based radiopharmaceuticals, imaging agents, media, and tracers</t>
        </is>
      </c>
      <c r="E141" s="64" t="n">
        <v>205561996</v>
      </c>
      <c r="F141" s="15" t="n">
        <v>0.028</v>
      </c>
      <c r="G141" s="62" t="inlineStr">
        <is>
          <t>Antineoplastic agents, antineoplastic agent immunotoxins and antineoplastic keratinocyte growth factors</t>
        </is>
      </c>
      <c r="H141" s="64" t="n">
        <v>4824581566</v>
      </c>
      <c r="I141" s="15" t="n">
        <v>0.13</v>
      </c>
      <c r="J141" s="40" t="inlineStr">
        <is>
          <t>Vaccines and antigens and toxoids</t>
        </is>
      </c>
      <c r="K141" s="64" t="n">
        <v>1129059624.6</v>
      </c>
      <c r="L141" s="15" t="n">
        <v>0.03</v>
      </c>
    </row>
    <row r="142" ht="42.95" customHeight="1">
      <c r="A142" s="93" t="inlineStr">
        <is>
          <t>Antineoplastic agents, antineoplastic agent immunotoxins and antineoplastic keratinocyte growth factors</t>
        </is>
      </c>
      <c r="B142" s="35" t="n">
        <v>635302380</v>
      </c>
      <c r="C142" s="101" t="n">
        <v>0.08799999999999999</v>
      </c>
      <c r="D142" s="93" t="inlineStr">
        <is>
          <t>Vaccines and antigens and toxoids</t>
        </is>
      </c>
      <c r="E142" s="35" t="n">
        <v>193357372.6</v>
      </c>
      <c r="F142" s="101" t="n">
        <v>0.027</v>
      </c>
      <c r="G142" s="63" t="inlineStr">
        <is>
          <t>Immunosupressant antibodies</t>
        </is>
      </c>
      <c r="H142" s="35" t="n">
        <v>3434640512.2</v>
      </c>
      <c r="I142" s="101" t="n">
        <v>0.093</v>
      </c>
      <c r="J142" s="93" t="inlineStr">
        <is>
          <t>Immunosuppressants</t>
        </is>
      </c>
      <c r="K142" s="35" t="n">
        <v>1117615786</v>
      </c>
      <c r="L142" s="101" t="n">
        <v>0.03</v>
      </c>
    </row>
    <row r="143" ht="57.4" customHeight="1">
      <c r="A143" s="40" t="inlineStr">
        <is>
          <t>Immunosupressant antibodies</t>
        </is>
      </c>
      <c r="B143" s="64" t="n">
        <v>493401784</v>
      </c>
      <c r="C143" s="15" t="n">
        <v>0.068</v>
      </c>
      <c r="D143" s="40" t="inlineStr">
        <is>
          <t>Immunosuppressants</t>
        </is>
      </c>
      <c r="E143" s="64" t="n">
        <v>174291164</v>
      </c>
      <c r="F143" s="15" t="n">
        <v>0.024</v>
      </c>
      <c r="G143" s="62" t="inlineStr">
        <is>
          <t>Class Name Not Available</t>
        </is>
      </c>
      <c r="H143" s="64" t="n">
        <v>3382195761.8</v>
      </c>
      <c r="I143" s="15" t="n">
        <v>0.091</v>
      </c>
      <c r="J143" s="40" t="inlineStr">
        <is>
          <t>Iodine-based radiopharmaceuticals, imaging agents, media, and tracers</t>
        </is>
      </c>
      <c r="K143" s="64" t="n">
        <v>1048560428</v>
      </c>
      <c r="L143" s="15" t="n">
        <v>0.028</v>
      </c>
    </row>
    <row r="144" ht="28.7" customHeight="1">
      <c r="A144" s="93" t="inlineStr">
        <is>
          <t>Immunostimulating agents</t>
        </is>
      </c>
      <c r="B144" s="35" t="n">
        <v>385713862</v>
      </c>
      <c r="C144" s="101" t="n">
        <v>0.053</v>
      </c>
      <c r="D144" s="93" t="inlineStr">
        <is>
          <t>Combination antibacterials</t>
        </is>
      </c>
      <c r="E144" s="35" t="n">
        <v>171470059.92</v>
      </c>
      <c r="F144" s="101" t="n">
        <v>0.024</v>
      </c>
      <c r="G144" s="63" t="inlineStr">
        <is>
          <t>Antineoplastic antibiotics</t>
        </is>
      </c>
      <c r="H144" s="35" t="n">
        <v>2564834204</v>
      </c>
      <c r="I144" s="101" t="n">
        <v>0.06900000000000001</v>
      </c>
      <c r="J144" s="93" t="inlineStr">
        <is>
          <t>Combination antibacterials</t>
        </is>
      </c>
      <c r="K144" s="35" t="n">
        <v>745400781.5599999</v>
      </c>
      <c r="L144" s="101" t="n">
        <v>0.02</v>
      </c>
    </row>
    <row r="145" ht="42.95" customHeight="1">
      <c r="A145" s="40" t="inlineStr">
        <is>
          <t>Antineoplastic antibiotics</t>
        </is>
      </c>
      <c r="B145" s="64" t="n">
        <v>381325210</v>
      </c>
      <c r="C145" s="15" t="n">
        <v>0.053</v>
      </c>
      <c r="D145" s="36" t="inlineStr">
        <is>
          <t>All Others</t>
        </is>
      </c>
      <c r="E145" s="69" t="n">
        <v>3145279858.04</v>
      </c>
      <c r="F145" s="39" t="n">
        <v>0.434</v>
      </c>
      <c r="G145" s="62" t="inlineStr">
        <is>
          <t>Immunostimulating agents</t>
        </is>
      </c>
      <c r="H145" s="64" t="n">
        <v>2188622928</v>
      </c>
      <c r="I145" s="15" t="n">
        <v>0.059</v>
      </c>
      <c r="J145" s="36" t="inlineStr">
        <is>
          <t>All Others</t>
        </is>
      </c>
      <c r="K145" s="69" t="n">
        <v>15387152795.88</v>
      </c>
      <c r="L145" s="39" t="n">
        <v>0.415</v>
      </c>
    </row>
    <row r="146" ht="28.7" customHeight="1">
      <c r="A146" s="93" t="inlineStr">
        <is>
          <t>Electrolytes</t>
        </is>
      </c>
      <c r="B146" s="35" t="n">
        <v>283009972</v>
      </c>
      <c r="C146" s="101" t="n">
        <v>0.039</v>
      </c>
      <c r="D146" s="100" t="inlineStr">
        <is>
          <t>Total</t>
        </is>
      </c>
      <c r="E146" s="7">
        <f>SUM(B141:B146,E141:E145)</f>
        <v/>
      </c>
      <c r="F146" s="96" t="n">
        <v>1</v>
      </c>
      <c r="G146" s="63" t="inlineStr">
        <is>
          <t>Electrolytes</t>
        </is>
      </c>
      <c r="H146" s="35" t="n">
        <v>1277062780.6</v>
      </c>
      <c r="I146" s="101" t="n">
        <v>0.034</v>
      </c>
      <c r="J146" s="100" t="inlineStr">
        <is>
          <t>Total</t>
        </is>
      </c>
      <c r="K146" s="7">
        <f>SUM(H141:H146,K141:K145)</f>
        <v/>
      </c>
      <c r="L146" s="96" t="n">
        <v>1</v>
      </c>
    </row>
    <row r="149">
      <c r="B149" t="inlineStr">
        <is>
          <t>`</t>
        </is>
      </c>
    </row>
    <row r="150" ht="25.15" customHeight="1">
      <c r="A150" s="94" t="inlineStr">
        <is>
          <t>Indirect Spend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</row>
    <row r="151" ht="15" customHeight="1">
      <c r="D151" s="56" t="n"/>
      <c r="E151" s="56" t="n"/>
      <c r="F151" s="56" t="n"/>
      <c r="G151" s="56" t="n"/>
    </row>
    <row r="152" ht="15" customHeight="1">
      <c r="A152" s="52" t="n"/>
      <c r="B152" s="178" t="inlineStr">
        <is>
          <t>Total P.O. Spend - MTD</t>
        </is>
      </c>
      <c r="C152" s="217" t="n"/>
      <c r="D152" s="89" t="n"/>
      <c r="E152" s="45" t="inlineStr">
        <is>
          <t>MTD CLP Spend</t>
        </is>
      </c>
      <c r="F152" s="45" t="inlineStr">
        <is>
          <t>YTD CLP Spend</t>
        </is>
      </c>
      <c r="G152" s="183" t="inlineStr">
        <is>
          <t>Total P.O. Spend - YTD Trended</t>
        </is>
      </c>
      <c r="H152" s="205" t="n"/>
      <c r="I152" s="205" t="n"/>
      <c r="J152" s="205" t="n"/>
      <c r="K152" s="205" t="n"/>
      <c r="L152" s="205" t="n"/>
    </row>
    <row r="153">
      <c r="A153" s="52" t="n"/>
      <c r="B153" s="14" t="inlineStr">
        <is>
          <t>May-2023 ( CLP )</t>
        </is>
      </c>
      <c r="C153" s="42" t="inlineStr">
        <is>
          <t>%</t>
        </is>
      </c>
      <c r="D153" s="89" t="n"/>
      <c r="E153" s="51">
        <f>B155</f>
        <v/>
      </c>
      <c r="F153" s="51">
        <f>G155</f>
        <v/>
      </c>
      <c r="G153" s="72" t="inlineStr">
        <is>
          <t>May YTD CLP</t>
        </is>
      </c>
      <c r="H153" s="14" t="inlineStr">
        <is>
          <t>%</t>
        </is>
      </c>
      <c r="I153" s="12" t="inlineStr">
        <is>
          <t>Feb-2023</t>
        </is>
      </c>
      <c r="J153" s="12" t="inlineStr">
        <is>
          <t>Mar-2023</t>
        </is>
      </c>
      <c r="K153" s="12" t="inlineStr">
        <is>
          <t>Apr-2023</t>
        </is>
      </c>
      <c r="L153" s="82" t="inlineStr">
        <is>
          <t>May-2023</t>
        </is>
      </c>
    </row>
    <row r="154">
      <c r="A154" s="97" t="n"/>
      <c r="B154" s="81" t="n"/>
      <c r="C154" s="101" t="n"/>
      <c r="D154" s="101" t="n"/>
      <c r="E154" s="101" t="n"/>
      <c r="F154" s="101" t="n"/>
      <c r="G154" s="81" t="n"/>
      <c r="H154" s="101" t="n"/>
      <c r="I154" s="35" t="n"/>
      <c r="J154" s="35" t="n"/>
      <c r="K154" s="35" t="n"/>
      <c r="L154" s="35" t="n"/>
    </row>
    <row r="155">
      <c r="A155" s="44" t="inlineStr">
        <is>
          <t>Chile</t>
        </is>
      </c>
      <c r="B155" s="19" t="n">
        <v>826754998.52</v>
      </c>
      <c r="C155" s="16" t="n">
        <v>1</v>
      </c>
      <c r="D155" s="11" t="n"/>
      <c r="E155" s="11" t="n"/>
      <c r="F155" s="11" t="n"/>
      <c r="G155" s="73" t="n">
        <v>3724665649.46</v>
      </c>
      <c r="H155" s="16" t="n">
        <v>1</v>
      </c>
      <c r="I155" s="19" t="n">
        <v>623663933.64</v>
      </c>
      <c r="J155" s="19" t="n">
        <v>779212954.5</v>
      </c>
      <c r="K155" s="19" t="n">
        <v>721633536.52</v>
      </c>
      <c r="L155" s="19" t="n">
        <v>826754998.52</v>
      </c>
    </row>
    <row r="156">
      <c r="A156" s="97" t="n"/>
      <c r="B156" s="35" t="n"/>
      <c r="C156" s="95" t="n"/>
      <c r="D156" s="95" t="n"/>
      <c r="E156" s="95" t="n"/>
      <c r="F156" s="95" t="n"/>
      <c r="G156" s="4" t="n"/>
      <c r="H156" s="95" t="n"/>
      <c r="I156" s="35" t="n"/>
      <c r="J156" s="35" t="n"/>
      <c r="K156" s="35" t="n"/>
      <c r="L156" s="35" t="n"/>
    </row>
    <row r="157">
      <c r="A157" s="97" t="n"/>
      <c r="B157" s="81" t="n"/>
      <c r="C157" s="101" t="n"/>
      <c r="D157" s="101" t="n"/>
      <c r="E157" s="101" t="n"/>
      <c r="F157" s="101" t="n"/>
      <c r="G157" s="81" t="n"/>
      <c r="H157" s="101" t="n"/>
      <c r="I157" s="35" t="n"/>
      <c r="J157" s="35" t="n"/>
      <c r="K157" s="35" t="n"/>
      <c r="L157" s="35" t="n"/>
    </row>
    <row r="158">
      <c r="A158" s="97" t="n"/>
      <c r="B158" s="35" t="n"/>
      <c r="C158" s="101" t="n"/>
      <c r="D158" s="101" t="n"/>
      <c r="E158" s="101" t="n"/>
      <c r="F158" s="101" t="n"/>
      <c r="G158" s="81" t="n"/>
      <c r="H158" s="101" t="n"/>
      <c r="I158" s="35" t="n"/>
      <c r="J158" s="35" t="n"/>
      <c r="K158" s="35" t="n"/>
      <c r="L158" s="35" t="n"/>
    </row>
    <row r="159">
      <c r="A159" s="85" t="n"/>
      <c r="B159" s="28" t="n"/>
      <c r="C159" s="11" t="n"/>
      <c r="D159" s="11" t="n"/>
      <c r="E159" s="11" t="n"/>
      <c r="F159" s="11" t="n"/>
      <c r="G159" s="173" t="n"/>
      <c r="H159" s="11" t="n"/>
      <c r="I159" s="28" t="n"/>
      <c r="J159" s="28" t="n"/>
      <c r="K159" s="28" t="n"/>
      <c r="L159" s="28" t="n"/>
    </row>
    <row r="160">
      <c r="A160" s="85" t="n"/>
      <c r="B160" s="28" t="n"/>
      <c r="C160" s="11" t="n"/>
      <c r="D160" s="11" t="n"/>
      <c r="E160" s="11" t="n"/>
      <c r="F160" s="11" t="n"/>
      <c r="G160" s="11" t="n"/>
      <c r="H160" s="28" t="n"/>
      <c r="I160" s="11" t="n"/>
      <c r="J160" s="28" t="n"/>
      <c r="K160" s="28" t="n"/>
      <c r="L160" s="28" t="n"/>
    </row>
    <row r="161">
      <c r="A161" s="85" t="n"/>
      <c r="B161" s="28" t="n"/>
      <c r="C161" s="11" t="n"/>
      <c r="D161" s="11" t="n"/>
      <c r="E161" s="11" t="n"/>
      <c r="F161" s="11" t="n"/>
      <c r="G161" s="11" t="n"/>
      <c r="H161" s="28" t="n"/>
      <c r="I161" s="11" t="n"/>
      <c r="J161" s="28" t="n"/>
      <c r="K161" s="28" t="n"/>
      <c r="L161" s="28" t="n"/>
    </row>
    <row r="162" ht="15" customHeight="1">
      <c r="D162" s="56" t="n"/>
      <c r="E162" s="56" t="n"/>
      <c r="F162" s="56" t="n"/>
      <c r="G162" s="56" t="n"/>
    </row>
    <row r="163" ht="15" customHeight="1">
      <c r="A163" s="216" t="inlineStr">
        <is>
          <t>Top Suppliers May-2023 MTD</t>
        </is>
      </c>
      <c r="B163" s="217" t="n"/>
      <c r="C163" s="218" t="n"/>
      <c r="D163" s="223" t="inlineStr">
        <is>
          <t>Top Suppliers May-2023 YTD</t>
        </is>
      </c>
      <c r="E163" s="205" t="n"/>
      <c r="F163" s="224" t="n"/>
      <c r="G163" s="225" t="inlineStr">
        <is>
          <t>Top Manufacturers May-2023 MTD</t>
        </is>
      </c>
      <c r="H163" s="205" t="n"/>
      <c r="I163" s="226" t="n"/>
      <c r="J163" s="186" t="inlineStr">
        <is>
          <t>Top Manufacturers May-2023 YTD</t>
        </is>
      </c>
      <c r="K163" s="205" t="n"/>
      <c r="L163" s="205" t="n"/>
    </row>
    <row r="164">
      <c r="A164" s="14" t="inlineStr">
        <is>
          <t>Supplier</t>
        </is>
      </c>
      <c r="B164" s="14" t="inlineStr">
        <is>
          <t>CLP</t>
        </is>
      </c>
      <c r="C164" s="14" t="inlineStr">
        <is>
          <t>%</t>
        </is>
      </c>
      <c r="D164" s="14" t="inlineStr">
        <is>
          <t>Supplier</t>
        </is>
      </c>
      <c r="E164" s="14" t="inlineStr">
        <is>
          <t>CLP</t>
        </is>
      </c>
      <c r="F164" s="42" t="inlineStr">
        <is>
          <t>%</t>
        </is>
      </c>
      <c r="G164" s="68" t="inlineStr">
        <is>
          <t>Manufacturer</t>
        </is>
      </c>
      <c r="H164" s="14" t="inlineStr">
        <is>
          <t>CLP</t>
        </is>
      </c>
      <c r="I164" s="14" t="inlineStr">
        <is>
          <t>%</t>
        </is>
      </c>
      <c r="J164" s="14" t="inlineStr">
        <is>
          <t>Manufacturer</t>
        </is>
      </c>
      <c r="K164" s="14" t="inlineStr">
        <is>
          <t>CLP</t>
        </is>
      </c>
      <c r="L164" s="42" t="inlineStr">
        <is>
          <t>%</t>
        </is>
      </c>
    </row>
    <row r="165">
      <c r="A165" s="20" t="inlineStr">
        <is>
          <t>Essity</t>
        </is>
      </c>
      <c r="B165" s="104" t="n">
        <v>126013136</v>
      </c>
      <c r="C165" s="9" t="n">
        <v>0.152</v>
      </c>
      <c r="D165" s="47" t="inlineStr">
        <is>
          <t>Essity</t>
        </is>
      </c>
      <c r="E165" s="104" t="n">
        <v>539672380</v>
      </c>
      <c r="F165" s="9" t="n">
        <v>0.145</v>
      </c>
      <c r="G165" s="70" t="inlineStr">
        <is>
          <t>Unknown</t>
        </is>
      </c>
      <c r="H165" s="104" t="n">
        <v>248365994.84</v>
      </c>
      <c r="I165" s="9" t="n">
        <v>0.3</v>
      </c>
      <c r="J165" s="20" t="inlineStr">
        <is>
          <t>NOT AVAILABLE</t>
        </is>
      </c>
      <c r="K165" s="104" t="n">
        <v>956056092.42</v>
      </c>
      <c r="L165" s="9" t="n">
        <v>0.257</v>
      </c>
    </row>
    <row r="166" ht="28.7" customHeight="1">
      <c r="A166" s="93" t="inlineStr">
        <is>
          <t>DIPISA SA</t>
        </is>
      </c>
      <c r="B166" s="35" t="n">
        <v>57641980</v>
      </c>
      <c r="C166" s="101" t="n">
        <v>0.07000000000000001</v>
      </c>
      <c r="D166" s="97" t="inlineStr">
        <is>
          <t>DIPISA SA</t>
        </is>
      </c>
      <c r="E166" s="35" t="n">
        <v>230897580</v>
      </c>
      <c r="F166" s="101" t="n">
        <v>0.062</v>
      </c>
      <c r="G166" s="63" t="inlineStr">
        <is>
          <t>Essity</t>
        </is>
      </c>
      <c r="H166" s="35" t="n">
        <v>123944400</v>
      </c>
      <c r="I166" s="101" t="n">
        <v>0.15</v>
      </c>
      <c r="J166" s="93" t="inlineStr">
        <is>
          <t>Essity</t>
        </is>
      </c>
      <c r="K166" s="35" t="n">
        <v>523616416.8</v>
      </c>
      <c r="L166" s="101" t="n">
        <v>0.141</v>
      </c>
    </row>
    <row r="167" ht="42.95" customHeight="1">
      <c r="A167" s="20" t="inlineStr">
        <is>
          <t>Prisa Depot</t>
        </is>
      </c>
      <c r="B167" s="104" t="n">
        <v>50284936</v>
      </c>
      <c r="C167" s="9" t="n">
        <v>0.061</v>
      </c>
      <c r="D167" s="47" t="inlineStr">
        <is>
          <t>Prisa Depot</t>
        </is>
      </c>
      <c r="E167" s="104" t="n">
        <v>172042500</v>
      </c>
      <c r="F167" s="9" t="n">
        <v>0.046</v>
      </c>
      <c r="G167" s="70" t="inlineStr">
        <is>
          <t>DIPISA SA</t>
        </is>
      </c>
      <c r="H167" s="104" t="n">
        <v>42202630</v>
      </c>
      <c r="I167" s="9" t="n">
        <v>0.051</v>
      </c>
      <c r="J167" s="20" t="inlineStr">
        <is>
          <t>Unknown</t>
        </is>
      </c>
      <c r="K167" s="104" t="n">
        <v>248413922.84</v>
      </c>
      <c r="L167" s="9" t="n">
        <v>0.067</v>
      </c>
    </row>
    <row r="168" ht="75" customHeight="1">
      <c r="A168" s="93" t="inlineStr">
        <is>
          <t>Diversey</t>
        </is>
      </c>
      <c r="B168" s="35" t="n">
        <v>32990896</v>
      </c>
      <c r="C168" s="101" t="n">
        <v>0.04</v>
      </c>
      <c r="D168" s="97" t="inlineStr">
        <is>
          <t>Dimerc</t>
        </is>
      </c>
      <c r="E168" s="35" t="n">
        <v>153215075</v>
      </c>
      <c r="F168" s="101" t="n">
        <v>0.041</v>
      </c>
      <c r="G168" s="63" t="inlineStr">
        <is>
          <t>Hewlett Packard</t>
        </is>
      </c>
      <c r="H168" s="35" t="n">
        <v>40936107.8</v>
      </c>
      <c r="I168" s="101" t="n">
        <v>0.05</v>
      </c>
      <c r="J168" s="93" t="inlineStr">
        <is>
          <t>Hewlett Packard</t>
        </is>
      </c>
      <c r="K168" s="35" t="n">
        <v>202392195.28</v>
      </c>
      <c r="L168" s="101" t="n">
        <v>0.054</v>
      </c>
    </row>
    <row r="169">
      <c r="A169" s="20" t="inlineStr">
        <is>
          <t>PyP Chile SPA</t>
        </is>
      </c>
      <c r="B169" s="104" t="n">
        <v>31294120</v>
      </c>
      <c r="C169" s="9" t="n">
        <v>0.038</v>
      </c>
      <c r="D169" s="47" t="inlineStr">
        <is>
          <t>PyP Chile SPA</t>
        </is>
      </c>
      <c r="E169" s="104" t="n">
        <v>131863840</v>
      </c>
      <c r="F169" s="9" t="n">
        <v>0.035</v>
      </c>
      <c r="G169" s="70" t="inlineStr">
        <is>
          <t>Diversey</t>
        </is>
      </c>
      <c r="H169" s="104" t="n">
        <v>32990896</v>
      </c>
      <c r="I169" s="9" t="n">
        <v>0.04</v>
      </c>
      <c r="J169" s="20" t="inlineStr">
        <is>
          <t>DIPISA SA</t>
        </is>
      </c>
      <c r="K169" s="104" t="n">
        <v>154481320</v>
      </c>
      <c r="L169" s="9" t="n">
        <v>0.041</v>
      </c>
    </row>
    <row r="170" ht="28.7" customHeight="1">
      <c r="A170" s="93" t="inlineStr">
        <is>
          <t>Dimerc</t>
        </is>
      </c>
      <c r="B170" s="35" t="n">
        <v>26258019.44</v>
      </c>
      <c r="C170" s="101" t="n">
        <v>0.032</v>
      </c>
      <c r="D170" s="97" t="inlineStr">
        <is>
          <t>Diversey</t>
        </is>
      </c>
      <c r="E170" s="35" t="n">
        <v>125503778</v>
      </c>
      <c r="F170" s="101" t="n">
        <v>0.034</v>
      </c>
      <c r="G170" s="63" t="inlineStr">
        <is>
          <t>Printplas Ltda</t>
        </is>
      </c>
      <c r="H170" s="35" t="n">
        <v>22880000</v>
      </c>
      <c r="I170" s="101" t="n">
        <v>0.028</v>
      </c>
      <c r="J170" s="93" t="inlineStr">
        <is>
          <t>Diversey</t>
        </is>
      </c>
      <c r="K170" s="35" t="n">
        <v>125503778</v>
      </c>
      <c r="L170" s="101" t="n">
        <v>0.034</v>
      </c>
    </row>
    <row r="171">
      <c r="A171" s="20" t="inlineStr">
        <is>
          <t>ASYYS SPA</t>
        </is>
      </c>
      <c r="B171" s="104" t="n">
        <v>25275692</v>
      </c>
      <c r="C171" s="9" t="n">
        <v>0.031</v>
      </c>
      <c r="D171" s="47" t="inlineStr">
        <is>
          <t>Printplas Ltda</t>
        </is>
      </c>
      <c r="E171" s="104" t="n">
        <v>110199300</v>
      </c>
      <c r="F171" s="9" t="n">
        <v>0.03</v>
      </c>
      <c r="G171" s="70" t="inlineStr">
        <is>
          <t>Kimberly Clark</t>
        </is>
      </c>
      <c r="H171" s="104" t="n">
        <v>22181968</v>
      </c>
      <c r="I171" s="9" t="n">
        <v>0.027</v>
      </c>
      <c r="J171" s="20" t="inlineStr">
        <is>
          <t>Kimberly Clark</t>
        </is>
      </c>
      <c r="K171" s="104" t="n">
        <v>112159224</v>
      </c>
      <c r="L171" s="9" t="n">
        <v>0.03</v>
      </c>
    </row>
    <row r="172" ht="86.09999999999999" customHeight="1">
      <c r="A172" s="93" t="inlineStr">
        <is>
          <t>Printplas Ltda</t>
        </is>
      </c>
      <c r="B172" s="35" t="n">
        <v>20840000</v>
      </c>
      <c r="C172" s="101" t="n">
        <v>0.025</v>
      </c>
      <c r="D172" s="97" t="inlineStr">
        <is>
          <t>Frutaplas</t>
        </is>
      </c>
      <c r="E172" s="35" t="n">
        <v>85768040</v>
      </c>
      <c r="F172" s="101" t="n">
        <v>0.023</v>
      </c>
      <c r="G172" s="63" t="inlineStr">
        <is>
          <t>Ecolab</t>
        </is>
      </c>
      <c r="H172" s="35" t="n">
        <v>17731770</v>
      </c>
      <c r="I172" s="101" t="n">
        <v>0.021</v>
      </c>
      <c r="J172" s="93" t="inlineStr">
        <is>
          <t>Printplas Ltda</t>
        </is>
      </c>
      <c r="K172" s="35" t="n">
        <v>110997300</v>
      </c>
      <c r="L172" s="101" t="n">
        <v>0.03</v>
      </c>
    </row>
    <row r="173">
      <c r="A173" s="20" t="inlineStr">
        <is>
          <t>Lustingsons</t>
        </is>
      </c>
      <c r="B173" s="104" t="n">
        <v>20611392</v>
      </c>
      <c r="C173" s="9" t="n">
        <v>0.025</v>
      </c>
      <c r="D173" s="47" t="inlineStr">
        <is>
          <t>Diprosur</t>
        </is>
      </c>
      <c r="E173" s="104" t="n">
        <v>84329420</v>
      </c>
      <c r="F173" s="9" t="n">
        <v>0.023</v>
      </c>
      <c r="G173" s="70" t="inlineStr">
        <is>
          <t>3M</t>
        </is>
      </c>
      <c r="H173" s="104" t="n">
        <v>16686680</v>
      </c>
      <c r="I173" s="9" t="n">
        <v>0.02</v>
      </c>
      <c r="J173" s="20" t="inlineStr">
        <is>
          <t>Frutaplas</t>
        </is>
      </c>
      <c r="K173" s="104" t="n">
        <v>85768040</v>
      </c>
      <c r="L173" s="9" t="n">
        <v>0.023</v>
      </c>
    </row>
    <row r="174" ht="28.7" customHeight="1">
      <c r="A174" s="93" t="inlineStr">
        <is>
          <t>Diprosur</t>
        </is>
      </c>
      <c r="B174" s="35" t="n">
        <v>20044000</v>
      </c>
      <c r="C174" s="101" t="n">
        <v>0.024</v>
      </c>
      <c r="D174" s="97" t="inlineStr">
        <is>
          <t>Barron Vieyra</t>
        </is>
      </c>
      <c r="E174" s="35" t="n">
        <v>80793800</v>
      </c>
      <c r="F174" s="101" t="n">
        <v>0.022</v>
      </c>
      <c r="G174" s="76" t="inlineStr">
        <is>
          <t>Frutaplas</t>
        </is>
      </c>
      <c r="H174" s="35" t="n">
        <v>14550000</v>
      </c>
      <c r="I174" s="101" t="n">
        <v>0.018</v>
      </c>
      <c r="J174" s="93" t="inlineStr">
        <is>
          <t>Fortex</t>
        </is>
      </c>
      <c r="K174" s="35" t="n">
        <v>77916800</v>
      </c>
      <c r="L174" s="101" t="n">
        <v>0.021</v>
      </c>
    </row>
    <row r="175">
      <c r="A175" s="47" t="inlineStr">
        <is>
          <t>All Others</t>
        </is>
      </c>
      <c r="B175" s="48" t="n">
        <v>415500827.08</v>
      </c>
      <c r="C175" s="49" t="n">
        <v>0.503</v>
      </c>
      <c r="D175" s="47" t="inlineStr">
        <is>
          <t>All Others</t>
        </is>
      </c>
      <c r="E175" s="48" t="n">
        <v>2010379936.46</v>
      </c>
      <c r="F175" s="49" t="n">
        <v>0.54</v>
      </c>
      <c r="G175" s="47" t="inlineStr">
        <is>
          <t>All Others</t>
        </is>
      </c>
      <c r="H175" s="48" t="n">
        <v>244284551.88</v>
      </c>
      <c r="I175" s="49" t="n">
        <v>0.295</v>
      </c>
      <c r="J175" s="47" t="inlineStr">
        <is>
          <t>All Others</t>
        </is>
      </c>
      <c r="K175" s="48" t="n">
        <v>1127360560.12</v>
      </c>
      <c r="L175" s="49" t="n">
        <v>0.303</v>
      </c>
    </row>
    <row r="176">
      <c r="A176" s="44" t="inlineStr">
        <is>
          <t>Total</t>
        </is>
      </c>
      <c r="B176" s="19">
        <f>SUM(B165:B175)</f>
        <v/>
      </c>
      <c r="C176" s="16" t="n">
        <v>1</v>
      </c>
      <c r="D176" s="44" t="inlineStr">
        <is>
          <t>Total</t>
        </is>
      </c>
      <c r="E176" s="19">
        <f>SUM(E165:E175)</f>
        <v/>
      </c>
      <c r="F176" s="16" t="n">
        <v>1</v>
      </c>
      <c r="G176" s="78" t="inlineStr">
        <is>
          <t>Total</t>
        </is>
      </c>
      <c r="H176" s="19">
        <f>SUM(H165:H175)</f>
        <v/>
      </c>
      <c r="I176" s="16" t="n">
        <v>1</v>
      </c>
      <c r="J176" s="44" t="inlineStr">
        <is>
          <t>Total</t>
        </is>
      </c>
      <c r="K176" s="19">
        <f>SUM(K165:K175)</f>
        <v/>
      </c>
      <c r="L176" s="16" t="n">
        <v>1</v>
      </c>
    </row>
    <row r="177" ht="15" customHeight="1"/>
    <row r="178" ht="15" customHeight="1">
      <c r="A178" s="219" t="inlineStr">
        <is>
          <t>Top Product Categories May-2023 MTD</t>
        </is>
      </c>
      <c r="B178" s="217" t="n"/>
      <c r="C178" s="217" t="n"/>
      <c r="D178" s="217" t="n"/>
      <c r="E178" s="217" t="n"/>
      <c r="F178" s="220" t="n"/>
      <c r="G178" s="181" t="inlineStr">
        <is>
          <t>Top Product Categories May-2023 YTD</t>
        </is>
      </c>
      <c r="H178" s="205" t="n"/>
      <c r="I178" s="205" t="n"/>
      <c r="J178" s="205" t="n"/>
      <c r="K178" s="205" t="n"/>
      <c r="L178" s="205" t="n"/>
    </row>
    <row r="179" ht="16.9" customHeight="1">
      <c r="A179" s="14" t="inlineStr">
        <is>
          <t>Categories</t>
        </is>
      </c>
      <c r="B179" s="14" t="inlineStr">
        <is>
          <t>CLP</t>
        </is>
      </c>
      <c r="C179" s="14" t="inlineStr">
        <is>
          <t>%</t>
        </is>
      </c>
      <c r="D179" s="14" t="inlineStr">
        <is>
          <t>Categories</t>
        </is>
      </c>
      <c r="E179" s="14" t="inlineStr">
        <is>
          <t>CLP</t>
        </is>
      </c>
      <c r="F179" s="42" t="inlineStr">
        <is>
          <t>%</t>
        </is>
      </c>
      <c r="G179" s="68" t="inlineStr">
        <is>
          <t>Categories</t>
        </is>
      </c>
      <c r="H179" s="14" t="inlineStr">
        <is>
          <t>CLP</t>
        </is>
      </c>
      <c r="I179" s="14" t="inlineStr">
        <is>
          <t>%</t>
        </is>
      </c>
      <c r="J179" s="14" t="inlineStr">
        <is>
          <t>Categories</t>
        </is>
      </c>
      <c r="K179" s="14" t="inlineStr">
        <is>
          <t>CLP</t>
        </is>
      </c>
      <c r="L179" s="42" t="inlineStr">
        <is>
          <t>%</t>
        </is>
      </c>
    </row>
    <row r="180" ht="28.7" customHeight="1">
      <c r="A180" s="40" t="inlineStr">
        <is>
          <t>Personal paper products</t>
        </is>
      </c>
      <c r="B180" s="64" t="n">
        <v>130535112</v>
      </c>
      <c r="C180" s="15" t="n">
        <v>0.158</v>
      </c>
      <c r="D180" s="40" t="inlineStr">
        <is>
          <t>Printer and facsimile and photocopier supplies</t>
        </is>
      </c>
      <c r="E180" s="64" t="n">
        <v>33632265.2</v>
      </c>
      <c r="F180" s="15" t="n">
        <v>0.041</v>
      </c>
      <c r="G180" s="62" t="inlineStr">
        <is>
          <t>Personal paper products</t>
        </is>
      </c>
      <c r="H180" s="64" t="n">
        <v>553639982.8</v>
      </c>
      <c r="I180" s="15" t="n">
        <v>0.149</v>
      </c>
      <c r="J180" s="40" t="inlineStr">
        <is>
          <t>Printer and facsimile and photocopier supplies</t>
        </is>
      </c>
      <c r="K180" s="64" t="n">
        <v>156623513.32</v>
      </c>
      <c r="L180" s="15" t="n">
        <v>0.042</v>
      </c>
    </row>
    <row r="181" ht="28.7" customHeight="1">
      <c r="A181" s="93" t="inlineStr">
        <is>
          <t>Printing and writing paper</t>
        </is>
      </c>
      <c r="B181" s="35" t="n">
        <v>64268158</v>
      </c>
      <c r="C181" s="101" t="n">
        <v>0.078</v>
      </c>
      <c r="D181" s="93" t="inlineStr">
        <is>
          <t>Business use papers</t>
        </is>
      </c>
      <c r="E181" s="35" t="n">
        <v>30300336</v>
      </c>
      <c r="F181" s="101" t="n">
        <v>0.037</v>
      </c>
      <c r="G181" s="63" t="inlineStr">
        <is>
          <t>Bags</t>
        </is>
      </c>
      <c r="H181" s="35" t="n">
        <v>279881991</v>
      </c>
      <c r="I181" s="101" t="n">
        <v>0.075</v>
      </c>
      <c r="J181" s="93" t="inlineStr">
        <is>
          <t>Business use papers</t>
        </is>
      </c>
      <c r="K181" s="35" t="n">
        <v>115658139</v>
      </c>
      <c r="L181" s="101" t="n">
        <v>0.031</v>
      </c>
    </row>
    <row r="182" ht="57.4" customHeight="1">
      <c r="A182" s="40" t="inlineStr">
        <is>
          <t>Bags</t>
        </is>
      </c>
      <c r="B182" s="64" t="n">
        <v>55224020</v>
      </c>
      <c r="C182" s="15" t="n">
        <v>0.067</v>
      </c>
      <c r="D182" s="40" t="inlineStr">
        <is>
          <t>Brooms and mops and brushes and accessories</t>
        </is>
      </c>
      <c r="E182" s="64" t="n">
        <v>29563344</v>
      </c>
      <c r="F182" s="15" t="n">
        <v>0.036</v>
      </c>
      <c r="G182" s="62" t="inlineStr">
        <is>
          <t>Printing and writing paper</t>
        </is>
      </c>
      <c r="H182" s="64" t="n">
        <v>261390768</v>
      </c>
      <c r="I182" s="15" t="n">
        <v>0.07000000000000001</v>
      </c>
      <c r="J182" s="40" t="inlineStr">
        <is>
          <t>Domestic disposable kitchenware</t>
        </is>
      </c>
      <c r="K182" s="64" t="n">
        <v>102890792</v>
      </c>
      <c r="L182" s="15" t="n">
        <v>0.028</v>
      </c>
    </row>
    <row r="183" ht="28.7" customHeight="1">
      <c r="A183" s="93" t="inlineStr">
        <is>
          <t>Waste containers and accessories</t>
        </is>
      </c>
      <c r="B183" s="35" t="n">
        <v>50296614</v>
      </c>
      <c r="C183" s="101" t="n">
        <v>0.061</v>
      </c>
      <c r="D183" s="93" t="inlineStr">
        <is>
          <t>Cleaning and disinfecting solutions</t>
        </is>
      </c>
      <c r="E183" s="35" t="n">
        <v>24977172</v>
      </c>
      <c r="F183" s="101" t="n">
        <v>0.03</v>
      </c>
      <c r="G183" s="63" t="inlineStr">
        <is>
          <t>Cleaning rags and cloths and wipes</t>
        </is>
      </c>
      <c r="H183" s="35" t="n">
        <v>225378470</v>
      </c>
      <c r="I183" s="101" t="n">
        <v>0.061</v>
      </c>
      <c r="J183" s="93" t="inlineStr">
        <is>
          <t>Filters</t>
        </is>
      </c>
      <c r="K183" s="35" t="n">
        <v>100255723.8</v>
      </c>
      <c r="L183" s="101" t="n">
        <v>0.027</v>
      </c>
    </row>
    <row r="184" ht="42.95" customHeight="1">
      <c r="A184" s="40" t="inlineStr">
        <is>
          <t>Cleaning rags and cloths and wipes</t>
        </is>
      </c>
      <c r="B184" s="64" t="n">
        <v>45505570</v>
      </c>
      <c r="C184" s="15" t="n">
        <v>0.055</v>
      </c>
      <c r="D184" s="36" t="inlineStr">
        <is>
          <t>All Others</t>
        </is>
      </c>
      <c r="E184" s="69" t="n">
        <v>319716612.8</v>
      </c>
      <c r="F184" s="39" t="n">
        <v>0.387</v>
      </c>
      <c r="G184" s="62" t="inlineStr">
        <is>
          <t>Waste containers and accessories</t>
        </is>
      </c>
      <c r="H184" s="64" t="n">
        <v>216372404</v>
      </c>
      <c r="I184" s="15" t="n">
        <v>0.058</v>
      </c>
      <c r="J184" s="36" t="inlineStr">
        <is>
          <t>All Others</t>
        </is>
      </c>
      <c r="K184" s="69" t="n">
        <v>1533473637.1</v>
      </c>
      <c r="L184" s="39" t="n">
        <v>0.412</v>
      </c>
    </row>
    <row r="185" ht="42.95" customHeight="1">
      <c r="A185" s="93" t="inlineStr">
        <is>
          <t>Bath and body</t>
        </is>
      </c>
      <c r="B185" s="35" t="n">
        <v>42735794.52</v>
      </c>
      <c r="C185" s="101" t="n">
        <v>0.052</v>
      </c>
      <c r="D185" s="100" t="inlineStr">
        <is>
          <t>Total</t>
        </is>
      </c>
      <c r="E185" s="7">
        <f>SUM(B180:B185,E180:E184)</f>
        <v/>
      </c>
      <c r="F185" s="96" t="n">
        <v>1</v>
      </c>
      <c r="G185" s="63" t="inlineStr">
        <is>
          <t>Bath and body</t>
        </is>
      </c>
      <c r="H185" s="35" t="n">
        <v>179100228.44</v>
      </c>
      <c r="I185" s="101" t="n">
        <v>0.048</v>
      </c>
      <c r="J185" s="100" t="inlineStr">
        <is>
          <t>Total</t>
        </is>
      </c>
      <c r="K185" s="7">
        <f>SUM(H180:H185,K180:K184)</f>
        <v/>
      </c>
      <c r="L185" s="96" t="n">
        <v>1</v>
      </c>
    </row>
  </sheetData>
  <mergeCells count="38">
    <mergeCell ref="B47:C47"/>
    <mergeCell ref="H29:L29"/>
    <mergeCell ref="B25:C25"/>
    <mergeCell ref="F16:G16"/>
    <mergeCell ref="D19:E19"/>
    <mergeCell ref="F25:G25"/>
    <mergeCell ref="D163:F163"/>
    <mergeCell ref="A163:C163"/>
    <mergeCell ref="G152:L152"/>
    <mergeCell ref="A139:F139"/>
    <mergeCell ref="G139:L139"/>
    <mergeCell ref="B152:C152"/>
    <mergeCell ref="H25:I25"/>
    <mergeCell ref="A85:F85"/>
    <mergeCell ref="G123:I123"/>
    <mergeCell ref="B98:C98"/>
    <mergeCell ref="H98:L98"/>
    <mergeCell ref="G163:I163"/>
    <mergeCell ref="F35:G35"/>
    <mergeCell ref="J35:K35"/>
    <mergeCell ref="B29:F29"/>
    <mergeCell ref="G85:L85"/>
    <mergeCell ref="B19:C19"/>
    <mergeCell ref="J163:L163"/>
    <mergeCell ref="D123:F123"/>
    <mergeCell ref="A47:A48"/>
    <mergeCell ref="H19:L19"/>
    <mergeCell ref="H47:L47"/>
    <mergeCell ref="B109:G109"/>
    <mergeCell ref="D25:E25"/>
    <mergeCell ref="G178:L178"/>
    <mergeCell ref="A123:C123"/>
    <mergeCell ref="A178:F178"/>
    <mergeCell ref="A70:C70"/>
    <mergeCell ref="B58:G58"/>
    <mergeCell ref="A98:A99"/>
    <mergeCell ref="J123:L123"/>
    <mergeCell ref="B35:C35"/>
  </mergeCells>
  <pageMargins left="0.2" right="0.2" top="0.25" bottom="0.25" header="0.05" footer="0.3"/>
  <pageSetup orientation="landscape" scale="55" fitToHeight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achawla</dc:creator>
  <dcterms:created xsi:type="dcterms:W3CDTF">2021-04-21T09:19:53Z</dcterms:created>
  <dcterms:modified xsi:type="dcterms:W3CDTF">2023-08-10T11:11:52Z</dcterms:modified>
  <cp:lastModifiedBy>NewUser</cp:lastModifiedBy>
  <cp:lastPrinted>2022-02-02T19:17:29Z</cp:lastPrinted>
</cp:coreProperties>
</file>