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Global Exe Sum" sheetId="1" state="visible" r:id="rId1"/>
    <sheet name="Sheet2" sheetId="2" state="visible" r:id="rId2"/>
  </sheets>
  <definedNames>
    <definedName name="_xlnm.Print_Area" localSheetId="0">'Global Exe Sum'!$A$1:$L$200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(&quot;$&quot;* #,##0_);_(&quot;$&quot;* \(#,##0\);_(&quot;$&quot;* &quot;-&quot;??_);_(@_)"/>
    <numFmt numFmtId="165" formatCode="0.0%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_(* #,##0.0_);_(* \(#,##0.0\);_(* &quot;-&quot;??_);_(@_)"/>
  </numFmts>
  <fonts count="19">
    <font>
      <name val="Calibri"/>
      <family val="2"/>
      <color theme="1"/>
      <sz val="11"/>
      <scheme val="minor"/>
    </font>
    <font>
      <name val="Arial"/>
      <family val="2"/>
      <b val="1"/>
      <color rgb="FF003DA1"/>
      <sz val="2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3DA1"/>
      <sz val="15"/>
    </font>
    <font>
      <name val="Calibri"/>
      <family val="2"/>
      <b val="1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i val="1"/>
      <color rgb="FF003DA1"/>
      <sz val="12"/>
    </font>
    <font>
      <name val="Arial"/>
      <family val="2"/>
      <b val="1"/>
      <color theme="0"/>
      <sz val="14"/>
    </font>
    <font>
      <name val="Arial"/>
      <family val="2"/>
      <b val="1"/>
      <i val="1"/>
      <color rgb="FF003DA1"/>
      <sz val="18"/>
    </font>
    <font>
      <name val="Arial"/>
      <family val="2"/>
      <b val="1"/>
      <color rgb="FF003DA1"/>
      <sz val="18"/>
    </font>
    <font>
      <name val="Calibri"/>
      <family val="2"/>
      <i val="1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b val="1"/>
      <color theme="1"/>
      <sz val="11"/>
    </font>
    <font>
      <name val="Arial"/>
      <family val="2"/>
      <b val="1"/>
      <color theme="0"/>
      <sz val="12"/>
    </font>
    <font>
      <name val="Arial"/>
      <family val="2"/>
      <b val="1"/>
      <color rgb="FF595959"/>
      <sz val="10"/>
    </font>
    <font>
      <name val="Calibri"/>
      <family val="2"/>
      <b val="1"/>
      <i val="1"/>
      <color theme="0"/>
      <sz val="16"/>
      <scheme val="minor"/>
    </font>
  </fonts>
  <fills count="12">
    <fill>
      <patternFill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FFFF"/>
      </patternFill>
    </fill>
  </fills>
  <borders count="5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0"/>
      </right>
      <top style="medium">
        <color theme="0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</borders>
  <cellStyleXfs count="1">
    <xf numFmtId="0" fontId="5" fillId="0" borderId="0"/>
  </cellStyleXfs>
  <cellXfs count="171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2" borderId="0" pivotButton="0" quotePrefix="0" xfId="0"/>
    <xf numFmtId="164" fontId="3" fillId="3" borderId="0" applyAlignment="1" pivotButton="0" quotePrefix="0" xfId="0">
      <alignment horizontal="center"/>
    </xf>
    <xf numFmtId="164" fontId="4" fillId="4" borderId="0" applyAlignment="1" pivotButton="0" quotePrefix="0" xfId="0">
      <alignment horizontal="left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left"/>
    </xf>
    <xf numFmtId="0" fontId="6" fillId="0" borderId="0" applyAlignment="1" pivotButton="0" quotePrefix="0" xfId="0">
      <alignment vertical="top"/>
    </xf>
    <xf numFmtId="164" fontId="3" fillId="3" borderId="0" applyAlignment="1" pivotButton="0" quotePrefix="0" xfId="0">
      <alignment horizontal="left"/>
    </xf>
    <xf numFmtId="164" fontId="3" fillId="0" borderId="0" pivotButton="0" quotePrefix="0" xfId="0"/>
    <xf numFmtId="165" fontId="4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7" fontId="7" fillId="5" borderId="1" applyAlignment="1" pivotButton="0" quotePrefix="0" xfId="0">
      <alignment horizontal="center" vertical="center"/>
    </xf>
    <xf numFmtId="17" fontId="8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165" fontId="4" fillId="6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7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top"/>
    </xf>
    <xf numFmtId="164" fontId="3" fillId="7" borderId="0" applyAlignment="1" pivotButton="0" quotePrefix="0" xfId="0">
      <alignment horizontal="center"/>
    </xf>
    <xf numFmtId="0" fontId="4" fillId="4" borderId="0" applyAlignment="1" pivotButton="0" quotePrefix="0" xfId="0">
      <alignment horizontal="left" wrapText="1"/>
    </xf>
    <xf numFmtId="164" fontId="3" fillId="7" borderId="0" applyAlignment="1" pivotButton="0" quotePrefix="0" xfId="0">
      <alignment horizontal="left"/>
    </xf>
    <xf numFmtId="0" fontId="10" fillId="2" borderId="0" pivotButton="0" quotePrefix="0" xfId="0"/>
    <xf numFmtId="0" fontId="11" fillId="0" borderId="0" applyAlignment="1" pivotButton="0" quotePrefix="0" xfId="0">
      <alignment horizontal="right" vertical="top"/>
    </xf>
    <xf numFmtId="166" fontId="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top"/>
    </xf>
    <xf numFmtId="0" fontId="7" fillId="8" borderId="3" applyAlignment="1" pivotButton="0" quotePrefix="0" xfId="0">
      <alignment vertical="center"/>
    </xf>
    <xf numFmtId="0" fontId="7" fillId="8" borderId="4" applyAlignment="1" pivotButton="0" quotePrefix="0" xfId="0">
      <alignment vertical="center"/>
    </xf>
    <xf numFmtId="0" fontId="7" fillId="8" borderId="5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5" fontId="3" fillId="7" borderId="0" pivotButton="0" quotePrefix="0" xfId="0"/>
    <xf numFmtId="0" fontId="8" fillId="0" borderId="0" applyAlignment="1" pivotButton="0" quotePrefix="0" xfId="0">
      <alignment horizontal="center" vertical="center"/>
    </xf>
    <xf numFmtId="164" fontId="4" fillId="9" borderId="0" applyAlignment="1" pivotButton="0" quotePrefix="0" xfId="0">
      <alignment horizontal="center" vertical="center"/>
    </xf>
    <xf numFmtId="0" fontId="13" fillId="0" borderId="0" pivotButton="0" quotePrefix="0" xfId="0"/>
    <xf numFmtId="0" fontId="4" fillId="4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/>
    </xf>
    <xf numFmtId="0" fontId="4" fillId="6" borderId="0" applyAlignment="1" pivotButton="0" quotePrefix="0" xfId="0">
      <alignment horizontal="left"/>
    </xf>
    <xf numFmtId="164" fontId="5" fillId="6" borderId="0" applyAlignment="1" pivotButton="0" quotePrefix="0" xfId="0">
      <alignment horizontal="left"/>
    </xf>
    <xf numFmtId="0" fontId="3" fillId="7" borderId="0" pivotButton="0" quotePrefix="0" xfId="0"/>
    <xf numFmtId="165" fontId="5" fillId="6" borderId="0" applyAlignment="1" pivotButton="0" quotePrefix="0" xfId="0">
      <alignment horizontal="center"/>
    </xf>
    <xf numFmtId="166" fontId="14" fillId="0" borderId="0" applyAlignment="1" pivotButton="0" quotePrefix="0" xfId="0">
      <alignment vertical="center" wrapText="1"/>
    </xf>
    <xf numFmtId="0" fontId="4" fillId="6" borderId="0" applyAlignment="1" pivotButton="0" quotePrefix="0" xfId="0">
      <alignment horizontal="left" wrapText="1"/>
    </xf>
    <xf numFmtId="164" fontId="4" fillId="4" borderId="0" applyAlignment="1" pivotButton="0" quotePrefix="0" xfId="0">
      <alignment horizontal="center" vertical="center"/>
    </xf>
    <xf numFmtId="0" fontId="7" fillId="5" borderId="24" applyAlignment="1" pivotButton="0" quotePrefix="0" xfId="0">
      <alignment horizontal="center" vertical="center"/>
    </xf>
    <xf numFmtId="0" fontId="6" fillId="0" borderId="25" applyAlignment="1" pivotButton="0" quotePrefix="0" xfId="0">
      <alignment vertical="top"/>
    </xf>
    <xf numFmtId="0" fontId="3" fillId="7" borderId="0" applyAlignment="1" pivotButton="0" quotePrefix="0" xfId="0">
      <alignment horizontal="left"/>
    </xf>
    <xf numFmtId="0" fontId="7" fillId="8" borderId="24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5" fontId="5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0" fontId="8" fillId="8" borderId="0" applyAlignment="1" pivotButton="0" quotePrefix="0" xfId="0">
      <alignment vertical="center"/>
    </xf>
    <xf numFmtId="17" fontId="8" fillId="5" borderId="27" applyAlignment="1" pivotButton="0" quotePrefix="0" xfId="0">
      <alignment horizontal="center" vertical="center" wrapText="1"/>
    </xf>
    <xf numFmtId="164" fontId="4" fillId="11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pivotButton="0" quotePrefix="0" xfId="0"/>
    <xf numFmtId="0" fontId="12" fillId="0" borderId="25" applyAlignment="1" pivotButton="0" quotePrefix="0" xfId="0">
      <alignment vertical="top"/>
    </xf>
    <xf numFmtId="0" fontId="7" fillId="8" borderId="2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5" borderId="29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horizontal="left" vertical="center" wrapText="1"/>
    </xf>
    <xf numFmtId="0" fontId="8" fillId="0" borderId="8" applyAlignment="1" pivotButton="0" quotePrefix="0" xfId="0">
      <alignment vertical="center"/>
    </xf>
    <xf numFmtId="0" fontId="4" fillId="6" borderId="30" applyAlignment="1" pivotButton="0" quotePrefix="0" xfId="0">
      <alignment horizontal="left" wrapText="1"/>
    </xf>
    <xf numFmtId="0" fontId="4" fillId="0" borderId="3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6" borderId="30" applyAlignment="1" pivotButton="0" quotePrefix="0" xfId="0">
      <alignment horizontal="left"/>
    </xf>
    <xf numFmtId="0" fontId="3" fillId="3" borderId="30" applyAlignment="1" pivotButton="0" quotePrefix="0" xfId="0">
      <alignment horizontal="left"/>
    </xf>
    <xf numFmtId="0" fontId="7" fillId="5" borderId="31" applyAlignment="1" pivotButton="0" quotePrefix="0" xfId="0">
      <alignment horizontal="center" vertical="center"/>
    </xf>
    <xf numFmtId="164" fontId="5" fillId="6" borderId="0" applyAlignment="1" pivotButton="0" quotePrefix="0" xfId="0">
      <alignment horizontal="center"/>
    </xf>
    <xf numFmtId="0" fontId="4" fillId="4" borderId="30" applyAlignment="1" pivotButton="0" quotePrefix="0" xfId="0">
      <alignment horizontal="left" wrapText="1"/>
    </xf>
    <xf numFmtId="0" fontId="11" fillId="0" borderId="25" applyAlignment="1" pivotButton="0" quotePrefix="0" xfId="0">
      <alignment horizontal="right" vertical="top"/>
    </xf>
    <xf numFmtId="17" fontId="8" fillId="5" borderId="32" applyAlignment="1" pivotButton="0" quotePrefix="0" xfId="0">
      <alignment horizontal="center" vertical="center" wrapText="1"/>
    </xf>
    <xf numFmtId="164" fontId="3" fillId="7" borderId="30" applyAlignment="1" pivotButton="0" quotePrefix="0" xfId="0">
      <alignment horizontal="center"/>
    </xf>
    <xf numFmtId="17" fontId="8" fillId="0" borderId="33" applyAlignment="1" pivotButton="0" quotePrefix="0" xfId="0">
      <alignment horizontal="center" vertical="center" wrapText="1"/>
    </xf>
    <xf numFmtId="164" fontId="4" fillId="6" borderId="0" applyAlignment="1" pivotButton="0" quotePrefix="0" xfId="0">
      <alignment horizontal="left"/>
    </xf>
    <xf numFmtId="0" fontId="4" fillId="0" borderId="30" applyAlignment="1" pivotButton="0" quotePrefix="0" xfId="0">
      <alignment wrapText="1"/>
    </xf>
    <xf numFmtId="167" fontId="4" fillId="0" borderId="0" applyAlignment="1" pivotButton="0" quotePrefix="0" xfId="0">
      <alignment horizontal="center"/>
    </xf>
    <xf numFmtId="0" fontId="3" fillId="7" borderId="30" applyAlignment="1" pivotButton="0" quotePrefix="0" xfId="0">
      <alignment horizontal="left"/>
    </xf>
    <xf numFmtId="17" fontId="8" fillId="5" borderId="34" applyAlignment="1" pivotButton="0" quotePrefix="0" xfId="0">
      <alignment horizontal="center" vertical="center" wrapText="1"/>
    </xf>
    <xf numFmtId="164" fontId="15" fillId="7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7" fontId="7" fillId="5" borderId="24" applyAlignment="1" pivotButton="0" quotePrefix="0" xfId="0">
      <alignment horizontal="center" vertical="center"/>
    </xf>
    <xf numFmtId="165" fontId="4" fillId="4" borderId="0" pivotButton="0" quotePrefix="0" xfId="0"/>
    <xf numFmtId="9" fontId="5" fillId="4" borderId="0" applyAlignment="1" pivotButton="0" quotePrefix="0" xfId="0">
      <alignment horizontal="center"/>
    </xf>
    <xf numFmtId="9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16" fillId="2" borderId="0" pivotButton="0" quotePrefix="0" xfId="0"/>
    <xf numFmtId="0" fontId="7" fillId="0" borderId="0" pivotButton="0" quotePrefix="0" xfId="0"/>
    <xf numFmtId="165" fontId="4" fillId="0" borderId="0" pivotButton="0" quotePrefix="0" xfId="0"/>
    <xf numFmtId="0" fontId="7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8" fontId="17" fillId="0" borderId="0" pivotButton="0" quotePrefix="0" xfId="0"/>
    <xf numFmtId="3" fontId="4" fillId="4" borderId="0" applyAlignment="1" pivotButton="0" quotePrefix="0" xfId="0">
      <alignment horizontal="center"/>
    </xf>
    <xf numFmtId="9" fontId="4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left" wrapText="1"/>
    </xf>
    <xf numFmtId="0" fontId="18" fillId="2" borderId="0" pivotButton="0" quotePrefix="0" xfId="0"/>
    <xf numFmtId="3" fontId="4" fillId="0" borderId="0" applyAlignment="1" pivotButton="0" quotePrefix="0" xfId="0">
      <alignment horizontal="center"/>
    </xf>
    <xf numFmtId="9" fontId="3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9" fillId="0" borderId="25" applyAlignment="1" pivotButton="0" quotePrefix="0" xfId="0">
      <alignment vertical="top"/>
    </xf>
    <xf numFmtId="164" fontId="3" fillId="3" borderId="0" pivotButton="0" quotePrefix="0" xfId="0"/>
    <xf numFmtId="0" fontId="3" fillId="3" borderId="0" applyAlignment="1" pivotButton="0" quotePrefix="0" xfId="0">
      <alignment horizontal="left"/>
    </xf>
    <xf numFmtId="165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wrapText="1"/>
    </xf>
    <xf numFmtId="0" fontId="7" fillId="8" borderId="3" applyAlignment="1" pivotButton="0" quotePrefix="0" xfId="0">
      <alignment horizontal="center" vertical="center"/>
    </xf>
    <xf numFmtId="0" fontId="7" fillId="8" borderId="4" applyAlignment="1" pivotButton="0" quotePrefix="0" xfId="0">
      <alignment horizontal="center" vertical="center"/>
    </xf>
    <xf numFmtId="0" fontId="7" fillId="8" borderId="6" applyAlignment="1" pivotButton="0" quotePrefix="0" xfId="0">
      <alignment horizontal="center" vertical="center"/>
    </xf>
    <xf numFmtId="0" fontId="7" fillId="8" borderId="21" applyAlignment="1" pivotButton="0" quotePrefix="0" xfId="0">
      <alignment horizontal="center" vertical="center"/>
    </xf>
    <xf numFmtId="0" fontId="7" fillId="8" borderId="8" applyAlignment="1" pivotButton="0" quotePrefix="0" xfId="0">
      <alignment horizontal="center" vertical="center"/>
    </xf>
    <xf numFmtId="0" fontId="8" fillId="8" borderId="21" applyAlignment="1" pivotButton="0" quotePrefix="0" xfId="0">
      <alignment horizontal="center" vertical="center"/>
    </xf>
    <xf numFmtId="0" fontId="8" fillId="8" borderId="8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23" applyAlignment="1" pivotButton="0" quotePrefix="0" xfId="0">
      <alignment horizontal="center" vertical="center"/>
    </xf>
    <xf numFmtId="0" fontId="7" fillId="10" borderId="9" applyAlignment="1" pivotButton="0" quotePrefix="0" xfId="0">
      <alignment horizontal="center"/>
    </xf>
    <xf numFmtId="0" fontId="7" fillId="10" borderId="12" applyAlignment="1" pivotButton="0" quotePrefix="0" xfId="0">
      <alignment horizontal="center"/>
    </xf>
    <xf numFmtId="0" fontId="7" fillId="10" borderId="17" applyAlignment="1" pivotButton="0" quotePrefix="0" xfId="0">
      <alignment horizontal="center"/>
    </xf>
    <xf numFmtId="0" fontId="7" fillId="10" borderId="18" applyAlignment="1" pivotButton="0" quotePrefix="0" xfId="0">
      <alignment horizontal="center"/>
    </xf>
    <xf numFmtId="0" fontId="7" fillId="10" borderId="13" applyAlignment="1" pivotButton="0" quotePrefix="0" xfId="0">
      <alignment horizontal="center"/>
    </xf>
    <xf numFmtId="0" fontId="7" fillId="10" borderId="14" applyAlignment="1" pivotButton="0" quotePrefix="0" xfId="0">
      <alignment horizontal="center"/>
    </xf>
    <xf numFmtId="0" fontId="7" fillId="8" borderId="19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10" borderId="10" applyAlignment="1" pivotButton="0" quotePrefix="0" xfId="0">
      <alignment horizontal="center"/>
    </xf>
    <xf numFmtId="0" fontId="7" fillId="10" borderId="11" applyAlignment="1" pivotButton="0" quotePrefix="0" xfId="0">
      <alignment horizontal="center"/>
    </xf>
    <xf numFmtId="0" fontId="7" fillId="0" borderId="1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 vertical="center"/>
    </xf>
    <xf numFmtId="0" fontId="7" fillId="10" borderId="16" applyAlignment="1" pivotButton="0" quotePrefix="0" xfId="0">
      <alignment horizontal="center"/>
    </xf>
    <xf numFmtId="0" fontId="0" fillId="0" borderId="8" pivotButton="0" quotePrefix="0" xfId="0"/>
    <xf numFmtId="168" fontId="17" fillId="0" borderId="0" pivotButton="0" quotePrefix="0" xfId="0"/>
    <xf numFmtId="0" fontId="7" fillId="10" borderId="43" applyAlignment="1" pivotButton="0" quotePrefix="0" xfId="0">
      <alignment horizontal="center"/>
    </xf>
    <xf numFmtId="0" fontId="0" fillId="0" borderId="16" pivotButton="0" quotePrefix="0" xfId="0"/>
    <xf numFmtId="0" fontId="7" fillId="10" borderId="38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166" fontId="4" fillId="0" borderId="0" applyAlignment="1" pivotButton="0" quotePrefix="0" xfId="0">
      <alignment horizontal="center" vertical="center"/>
    </xf>
    <xf numFmtId="0" fontId="7" fillId="10" borderId="45" applyAlignment="1" pivotButton="0" quotePrefix="0" xfId="0">
      <alignment horizontal="center"/>
    </xf>
    <xf numFmtId="0" fontId="0" fillId="0" borderId="18" pivotButton="0" quotePrefix="0" xfId="0"/>
    <xf numFmtId="0" fontId="0" fillId="0" borderId="14" pivotButton="0" quotePrefix="0" xfId="0"/>
    <xf numFmtId="167" fontId="4" fillId="0" borderId="0" applyAlignment="1" pivotButton="0" quotePrefix="0" xfId="0">
      <alignment horizontal="center"/>
    </xf>
    <xf numFmtId="0" fontId="7" fillId="0" borderId="41" applyAlignment="1" pivotButton="0" quotePrefix="0" xfId="0">
      <alignment horizontal="left" vertical="center"/>
    </xf>
    <xf numFmtId="0" fontId="0" fillId="0" borderId="15" pivotButton="0" quotePrefix="0" xfId="0"/>
    <xf numFmtId="166" fontId="14" fillId="0" borderId="0" applyAlignment="1" pivotButton="0" quotePrefix="0" xfId="0">
      <alignment vertical="center" wrapText="1"/>
    </xf>
    <xf numFmtId="0" fontId="7" fillId="8" borderId="4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8" borderId="35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7" fillId="8" borderId="46" applyAlignment="1" pivotButton="0" quotePrefix="0" xfId="0">
      <alignment horizontal="center" vertical="center"/>
    </xf>
    <xf numFmtId="0" fontId="7" fillId="8" borderId="50" applyAlignment="1" pivotButton="0" quotePrefix="0" xfId="0">
      <alignment horizontal="center" vertical="center"/>
    </xf>
    <xf numFmtId="0" fontId="0" fillId="0" borderId="23" pivotButton="0" quotePrefix="0" xfId="0"/>
    <xf numFmtId="0" fontId="7" fillId="8" borderId="48" applyAlignment="1" pivotButton="0" quotePrefix="0" xfId="0">
      <alignment horizontal="center" vertical="center"/>
    </xf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Sum'!$D$75:$G$75</f>
              <numCache>
                <formatCode>_("$"* #,##0_);_("$"* \(#,##0\);_("$"* "-"??_);_(@_)</formatCode>
                <ptCount val="4"/>
                <pt idx="0">
                  <v>35941090.19</v>
                </pt>
                <pt idx="1">
                  <v>43748344.52</v>
                </pt>
                <pt idx="2">
                  <v>43759824.7</v>
                </pt>
                <pt idx="3">
                  <v>55368874.96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Sum'!$I$170:$L$170</f>
              <numCache>
                <formatCode>_("$"* #,##0_);_("$"* \(#,##0\);_("$"* "-"??_);_(@_)</formatCode>
                <ptCount val="4"/>
                <pt idx="0">
                  <v>468939.63</v>
                </pt>
                <pt idx="1">
                  <v>390005.14</v>
                </pt>
                <pt idx="2">
                  <v>481725.02</v>
                </pt>
                <pt idx="3">
                  <v>448488.01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Sum'!$I$172:$L$172</f>
              <numCache>
                <formatCode>_("$"* #,##0_);_("$"* \(#,##0\);_("$"* "-"??_);_(@_)</formatCode>
                <ptCount val="4"/>
                <pt idx="0">
                  <v>112158.05</v>
                </pt>
                <pt idx="1">
                  <v>307367.04</v>
                </pt>
                <pt idx="2">
                  <v>303461.46</v>
                </pt>
                <pt idx="3">
                  <v>230432.46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Sum'!$I$173:$L$173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Sum'!$I$174:$L$174</f>
              <numCache>
                <formatCode>_("$"* #,##0_);_("$"* \(#,##0\);_("$"* "-"??_);_(@_)</formatCode>
                <ptCount val="4"/>
                <pt idx="0">
                  <v>32075665.52</v>
                </pt>
                <pt idx="1">
                  <v>30739396.24</v>
                </pt>
                <pt idx="2">
                  <v>38611129.12</v>
                </pt>
                <pt idx="3">
                  <v>40649371.76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Sheet2!$E$2:$E$6</f>
              <numCache>
                <formatCode>General</formatCode>
                <ptCount val="5"/>
                <pt idx="0">
                  <v>112910750.023589</v>
                </pt>
                <pt idx="1">
                  <v>13501866.8836702</v>
                </pt>
                <pt idx="2">
                  <v>3215575.9684381</v>
                </pt>
                <pt idx="3">
                  <v>6696955.3432339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Sheet2!$D$2:$D$6</f>
              <numCache>
                <formatCode>General</formatCode>
                <ptCount val="5"/>
                <pt idx="0">
                  <v>48011</v>
                </pt>
                <pt idx="1">
                  <v>13334</v>
                </pt>
                <pt idx="2">
                  <v>5435</v>
                </pt>
                <pt idx="3">
                  <v>11887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Sheet2!$B$2:$B$6</f>
              <numCache>
                <formatCode>General</formatCode>
                <ptCount val="5"/>
                <pt idx="0">
                  <v>3780</v>
                </pt>
                <pt idx="1">
                  <v>939</v>
                </pt>
                <pt idx="2">
                  <v>509</v>
                </pt>
                <pt idx="3">
                  <v>560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Sheet2!$C$2:$C$6</f>
              <numCache>
                <formatCode>General</formatCode>
                <ptCount val="5"/>
                <pt idx="0">
                  <v>2925</v>
                </pt>
                <pt idx="1">
                  <v>562</v>
                </pt>
                <pt idx="2">
                  <v>215</v>
                </pt>
                <pt idx="3">
                  <v>416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Sheet2!$F$2:$F$6</f>
              <numCache>
                <formatCode>General</formatCode>
                <ptCount val="5"/>
                <pt idx="0">
                  <v>394329917.082597</v>
                </pt>
                <pt idx="1">
                  <v>50614005.3886852</v>
                </pt>
                <pt idx="2">
                  <v>11152060.4536282</v>
                </pt>
                <pt idx="3">
                  <v>23676862.9263513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'Global Exe Sum'!$B$75:$B$79</f>
              <numCache>
                <formatCode>_("$"* #,##0_);_("$"* \(#,##0\);_("$"* "-"??_);_(@_)</formatCode>
                <ptCount val="5"/>
                <pt idx="0">
                  <v>178818134.37</v>
                </pt>
                <pt idx="1">
                  <v>30379702.1</v>
                </pt>
                <pt idx="2">
                  <v>6083123.47</v>
                </pt>
                <pt idx="3">
                  <v>6181297.82</v>
                </pt>
                <pt idx="4">
                  <v>0</v>
                </pt>
              </numCache>
            </numRef>
          </cat>
          <val>
            <numRef>
              <f>'Global Exe Sum'!$B$75:$B$79</f>
              <numCache>
                <formatCode>_("$"* #,##0_);_("$"* \(#,##0\);_("$"* "-"??_);_(@_)</formatCode>
                <ptCount val="5"/>
                <pt idx="0">
                  <v>178818134.37</v>
                </pt>
                <pt idx="1">
                  <v>30379702.1</v>
                </pt>
                <pt idx="2">
                  <v>6083123.47</v>
                </pt>
                <pt idx="3">
                  <v>6181297.82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Sum'!$D$76:$G$76</f>
              <numCache>
                <formatCode>_("$"* #,##0_);_("$"* \(#,##0\);_("$"* "-"??_);_(@_)</formatCode>
                <ptCount val="4"/>
                <pt idx="0">
                  <v>7714523.24</v>
                </pt>
                <pt idx="1">
                  <v>5991977.15</v>
                </pt>
                <pt idx="2">
                  <v>8510145.029999999</v>
                </pt>
                <pt idx="3">
                  <v>8163056.68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'Global Exe Sum'!$B$115:$B$119</f>
              <numCache>
                <formatCode>_("$"* #,##0_);_("$"* \(#,##0\);_("$"* "-"??_);_(@_)</formatCode>
                <ptCount val="5"/>
                <pt idx="0">
                  <v>18023023.33</v>
                </pt>
                <pt idx="1">
                  <v>4890322.19</v>
                </pt>
                <pt idx="2">
                  <v>991977.74</v>
                </pt>
                <pt idx="3">
                  <v>4809487.3</v>
                </pt>
                <pt idx="4">
                  <v>0</v>
                </pt>
              </numCache>
            </numRef>
          </cat>
          <val>
            <numRef>
              <f>'Global Exe Sum'!$B$115:$B$119</f>
              <numCache>
                <formatCode>_("$"* #,##0_);_("$"* \(#,##0\);_("$"* "-"??_);_(@_)</formatCode>
                <ptCount val="5"/>
                <pt idx="0">
                  <v>18023023.33</v>
                </pt>
                <pt idx="1">
                  <v>4890322.19</v>
                </pt>
                <pt idx="2">
                  <v>991977.74</v>
                </pt>
                <pt idx="3">
                  <v>4809487.3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'Global Exe Sum'!$B$126:$B$130</f>
              <numCache>
                <formatCode>_("$"* #,##0_);_("$"* \(#,##0\);_("$"* "-"??_);_(@_)</formatCode>
                <ptCount val="5"/>
                <pt idx="0">
                  <v>77400548.89</v>
                </pt>
                <pt idx="1">
                  <v>18445145.48</v>
                </pt>
                <pt idx="2">
                  <v>3847184.99</v>
                </pt>
                <pt idx="3">
                  <v>16542146.1</v>
                </pt>
                <pt idx="4">
                  <v>0</v>
                </pt>
              </numCache>
            </numRef>
          </cat>
          <val>
            <numRef>
              <f>'Global Exe Sum'!$B$126:$B$130</f>
              <numCache>
                <formatCode>_("$"* #,##0_);_("$"* \(#,##0\);_("$"* "-"??_);_(@_)</formatCode>
                <ptCount val="5"/>
                <pt idx="0">
                  <v>77400548.89</v>
                </pt>
                <pt idx="1">
                  <v>18445145.48</v>
                </pt>
                <pt idx="2">
                  <v>3847184.99</v>
                </pt>
                <pt idx="3">
                  <v>16542146.1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08694771984401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'Global Exe Sum'!$G$169:$G$173</f>
              <numCache>
                <formatCode>_("$"* #,##0_);_("$"* \(#,##0\);_("$"* "-"??_);_(@_)</formatCode>
                <ptCount val="5"/>
                <pt idx="0">
                  <v>138111233.82</v>
                </pt>
                <pt idx="1">
                  <v>1789157.8</v>
                </pt>
                <pt idx="2">
                  <v>1221752</v>
                </pt>
                <pt idx="3">
                  <v>953419.01</v>
                </pt>
                <pt idx="4">
                  <v>0</v>
                </pt>
              </numCache>
            </numRef>
          </cat>
          <val>
            <numRef>
              <f>'Global Exe Sum'!$G$169:$G$173</f>
              <numCache>
                <formatCode>_("$"* #,##0_);_("$"* \(#,##0\);_("$"* "-"??_);_(@_)</formatCode>
                <ptCount val="5"/>
                <pt idx="0">
                  <v>138111233.82</v>
                </pt>
                <pt idx="1">
                  <v>1789157.8</v>
                </pt>
                <pt idx="2">
                  <v>1221752</v>
                </pt>
                <pt idx="3">
                  <v>953419.01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'Global Exe Sum'!$A$64:$A$68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Sum'!$B$64:$B$68</f>
              <numCache>
                <formatCode>_("$"* #,##0_);_("$"* \(#,##0\);_("$"* "-"??_);_(@_)</formatCode>
                <ptCount val="5"/>
                <pt idx="0">
                  <v>55368874.96</v>
                </pt>
                <pt idx="1">
                  <v>8163056.68</v>
                </pt>
                <pt idx="2">
                  <v>1771998.68</v>
                </pt>
                <pt idx="3">
                  <v>1657035.58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'Global Exe Sum'!$H$63</f>
              <strCache>
                <ptCount val="1"/>
                <pt idx="0">
                  <v>2020 (  USD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'Global Exe Sum'!$G$64:$G$68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Sum'!$H$64:$H$68</f>
              <numCache>
                <formatCode>_("$"* #,##0_);_("$"* \(#,##0\);_("$"* "-"??_);_(@_)</formatCode>
                <ptCount val="5"/>
                <pt idx="0">
                  <v>0</v>
                </pt>
                <pt idx="1">
                  <v>74816931.56999999</v>
                </pt>
                <pt idx="2">
                  <v>14169885.33</v>
                </pt>
                <pt idx="3">
                  <v>17259180.81</v>
                </pt>
                <pt idx="4">
                  <v>41354358.74</v>
                </pt>
              </numCache>
            </numRef>
          </val>
        </ser>
        <ser>
          <idx val="1"/>
          <order val="1"/>
          <tx>
            <strRef>
              <f>'Global Exe Sum'!$J$63</f>
              <strCache>
                <ptCount val="1"/>
                <pt idx="0">
                  <v>2021 (  USD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'Global Exe Sum'!$G$64:$G$68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Sum'!$J$64:$J$68</f>
              <numCache>
                <formatCode>_("$"* #,##0_);_("$"* \(#,##0\);_("$"* "-"??_);_(@_)</formatCode>
                <ptCount val="5"/>
                <pt idx="0">
                  <v>463136976.07</v>
                </pt>
                <pt idx="1">
                  <v>96552838.78</v>
                </pt>
                <pt idx="2">
                  <v>16275949.38</v>
                </pt>
                <pt idx="3">
                  <v>19111155.32</v>
                </pt>
                <pt idx="4">
                  <v>41293116.02</v>
                </pt>
              </numCache>
            </numRef>
          </val>
        </ser>
        <ser>
          <idx val="2"/>
          <order val="2"/>
          <tx>
            <strRef>
              <f>'Global Exe Sum'!$L$63</f>
              <strCache>
                <ptCount val="1"/>
                <pt idx="0">
                  <v>2022 (  USD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'Global Exe Sum'!$G$64:$G$68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Sum'!$L$64:$L$68</f>
              <numCache>
                <formatCode>_("$"* #,##0_);_("$"* \(#,##0\);_("$"* "-"??_);_(@_)</formatCode>
                <ptCount val="5"/>
                <pt idx="0">
                  <v>146005762.98</v>
                </pt>
                <pt idx="1">
                  <v>31012012.01</v>
                </pt>
                <pt idx="2">
                  <v>5951963.7</v>
                </pt>
                <pt idx="3">
                  <v>5562248.58</v>
                </pt>
                <pt idx="4">
                  <v>9801924.189999999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2657290923289033"/>
          <y val="0.1616376785468811"/>
          <w val="0.9582425712054581"/>
          <h val="0.6169183064936459"/>
        </manualLayout>
      </layout>
      <barChart>
        <barDir val="col"/>
        <grouping val="clustered"/>
        <varyColors val="0"/>
        <ser>
          <idx val="0"/>
          <order val="0"/>
          <tx>
            <strRef>
              <f>'Global Exe Sum'!$H$114</f>
              <strCache>
                <ptCount val="1"/>
                <pt idx="0">
                  <v>2020 (  USD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'Global Exe Sum'!$G$115:$G$119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Sum'!$H$115:$H$119</f>
              <numCache>
                <formatCode>_("$"* #,##0_);_("$"* \(#,##0\);_("$"* "-"??_);_(@_)</formatCode>
                <ptCount val="5"/>
                <pt idx="0">
                  <v>0</v>
                </pt>
                <pt idx="1">
                  <v>46307311.15</v>
                </pt>
                <pt idx="2">
                  <v>10883527.27</v>
                </pt>
                <pt idx="3">
                  <v>41298081.35</v>
                </pt>
                <pt idx="4">
                  <v>31469833.51</v>
                </pt>
              </numCache>
            </numRef>
          </val>
        </ser>
        <ser>
          <idx val="1"/>
          <order val="1"/>
          <tx>
            <strRef>
              <f>'Global Exe Sum'!$J$114</f>
              <strCache>
                <ptCount val="1"/>
                <pt idx="0">
                  <v>2021 (  USD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'Global Exe Sum'!$G$115:$G$119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Sum'!$J$115:$J$119</f>
              <numCache>
                <formatCode>_("$"* #,##0_);_("$"* \(#,##0\);_("$"* "-"??_);_(@_)</formatCode>
                <ptCount val="5"/>
                <pt idx="0">
                  <v>258056519.49</v>
                </pt>
                <pt idx="1">
                  <v>60846214.27</v>
                </pt>
                <pt idx="2">
                  <v>12906161.52</v>
                </pt>
                <pt idx="3">
                  <v>45196271.97</v>
                </pt>
                <pt idx="4">
                  <v>32462221.54</v>
                </pt>
              </numCache>
            </numRef>
          </val>
        </ser>
        <ser>
          <idx val="2"/>
          <order val="2"/>
          <tx>
            <strRef>
              <f>'Global Exe Sum'!$L$114</f>
              <strCache>
                <ptCount val="1"/>
                <pt idx="0">
                  <v>2022 (  USD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'Global Exe Sum'!$G$115:$G$119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Sum'!$L$115:$L$119</f>
              <numCache>
                <formatCode>_("$"* #,##0_);_("$"* \(#,##0\);_("$"* "-"??_);_(@_)</formatCode>
                <ptCount val="5"/>
                <pt idx="0">
                  <v>76813407.08</v>
                </pt>
                <pt idx="1">
                  <v>19086307.83</v>
                </pt>
                <pt idx="2">
                  <v>3919820.11</v>
                </pt>
                <pt idx="3">
                  <v>14762554.94</v>
                </pt>
                <pt idx="4">
                  <v>7859378.17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280452799121406"/>
          <y val="0.8699311920577919"/>
          <w val="0.360132229810851"/>
          <h val="0.11043589699987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Sum'!$D$127:$G$127</f>
              <numCache>
                <formatCode>_("$"* #,##0_);_("$"* \(#,##0\);_("$"* "-"??_);_(@_)</formatCode>
                <ptCount val="4"/>
                <pt idx="0">
                  <v>4554573.68</v>
                </pt>
                <pt idx="1">
                  <v>4253189.07</v>
                </pt>
                <pt idx="2">
                  <v>4747060.54</v>
                </pt>
                <pt idx="3">
                  <v>4890322.19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'Global Exe Sum'!$A$169:$A$173</f>
              <strCache>
                <ptCount val="5"/>
                <pt idx="0">
                  <v>Brazil</v>
                </pt>
                <pt idx="1">
                  <v>Chile</v>
                </pt>
                <pt idx="2">
                  <v>Colombia</v>
                </pt>
                <pt idx="3">
                  <v>Peru</v>
                </pt>
                <pt idx="4">
                  <v>Portugal</v>
                </pt>
              </strCache>
            </strRef>
          </cat>
          <val>
            <numRef>
              <f>'Global Exe Sum'!$B$169:$B$173</f>
              <numCache>
                <formatCode>_("$"* #,##0_);_("$"* \(#,##0\);_("$"* "-"??_);_(@_)</formatCode>
                <ptCount val="5"/>
                <pt idx="0">
                  <v>39518851.74</v>
                </pt>
                <pt idx="1">
                  <v>448488.01</v>
                </pt>
                <pt idx="2">
                  <v>451599.55</v>
                </pt>
                <pt idx="3">
                  <v>230432.46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Sum'!$D$75:$G$75</f>
              <numCache>
                <formatCode>_("$"* #,##0_);_("$"* \(#,##0\);_("$"* "-"??_);_(@_)</formatCode>
                <ptCount val="4"/>
                <pt idx="0">
                  <v>35941090.19</v>
                </pt>
                <pt idx="1">
                  <v>43748344.52</v>
                </pt>
                <pt idx="2">
                  <v>43759824.7</v>
                </pt>
                <pt idx="3">
                  <v>55368874.96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Sum'!$D$76:$G$76</f>
              <numCache>
                <formatCode>_("$"* #,##0_);_("$"* \(#,##0\);_("$"* "-"??_);_(@_)</formatCode>
                <ptCount val="4"/>
                <pt idx="0">
                  <v>7714523.24</v>
                </pt>
                <pt idx="1">
                  <v>5991977.15</v>
                </pt>
                <pt idx="2">
                  <v>8510145.029999999</v>
                </pt>
                <pt idx="3">
                  <v>8163056.68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Sum'!$D$78:$G$78</f>
              <numCache>
                <formatCode>_("$"* #,##0_);_("$"* \(#,##0\);_("$"* "-"??_);_(@_)</formatCode>
                <ptCount val="4"/>
                <pt idx="0">
                  <v>1262957.58</v>
                </pt>
                <pt idx="1">
                  <v>1549282.69</v>
                </pt>
                <pt idx="2">
                  <v>1712021.96</v>
                </pt>
                <pt idx="3">
                  <v>1657035.58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Sum'!$D$78:$G$78</f>
              <numCache>
                <formatCode>_("$"* #,##0_);_("$"* \(#,##0\);_("$"* "-"??_);_(@_)</formatCode>
                <ptCount val="4"/>
                <pt idx="0">
                  <v>1262957.58</v>
                </pt>
                <pt idx="1">
                  <v>1549282.69</v>
                </pt>
                <pt idx="2">
                  <v>1712021.96</v>
                </pt>
                <pt idx="3">
                  <v>1657035.58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Sum'!$D$79:$G$79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Sum'!$D$80:$G$80</f>
              <numCache>
                <formatCode>_("$"* #,##0_);_("$"* \(#,##0\);_("$"* "-"??_);_(@_)</formatCode>
                <ptCount val="4"/>
                <pt idx="0">
                  <v>46188534.98999999</v>
                </pt>
                <pt idx="1">
                  <v>52640735.79</v>
                </pt>
                <pt idx="2">
                  <v>55672021.07000001</v>
                </pt>
                <pt idx="3">
                  <v>66960965.9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Sum'!$D$127:$G$127</f>
              <numCache>
                <formatCode>_("$"* #,##0_);_("$"* \(#,##0\);_("$"* "-"??_);_(@_)</formatCode>
                <ptCount val="4"/>
                <pt idx="0">
                  <v>4554573.68</v>
                </pt>
                <pt idx="1">
                  <v>4253189.07</v>
                </pt>
                <pt idx="2">
                  <v>4747060.54</v>
                </pt>
                <pt idx="3">
                  <v>4890322.19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Sum'!$D$130:$G$130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Sum'!$D$129:$G$129</f>
              <numCache>
                <formatCode>_("$"* #,##0_);_("$"* \(#,##0\);_("$"* "-"??_);_(@_)</formatCode>
                <ptCount val="4"/>
                <pt idx="0">
                  <v>3098962.08</v>
                </pt>
                <pt idx="1">
                  <v>4375393.18</v>
                </pt>
                <pt idx="2">
                  <v>4258303.53</v>
                </pt>
                <pt idx="3">
                  <v>4809487.3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Sum'!$D$131:$G$131</f>
              <numCache>
                <formatCode>_("$"* #,##0_);_("$"* \(#,##0\);_("$"* "-"??_);_(@_)</formatCode>
                <ptCount val="4"/>
                <pt idx="0">
                  <v>24444401.16</v>
                </pt>
                <pt idx="1">
                  <v>28297772.22</v>
                </pt>
                <pt idx="2">
                  <v>34778041.51</v>
                </pt>
                <pt idx="3">
                  <v>28714810.56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Sum'!$D$127:$G$127</f>
              <numCache>
                <formatCode>_("$"* #,##0_);_("$"* \(#,##0\);_("$"* "-"??_);_(@_)</formatCode>
                <ptCount val="4"/>
                <pt idx="0">
                  <v>4554573.68</v>
                </pt>
                <pt idx="1">
                  <v>4253189.07</v>
                </pt>
                <pt idx="2">
                  <v>4747060.54</v>
                </pt>
                <pt idx="3">
                  <v>4890322.19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Sum'!$D$75:$G$75</f>
              <numCache>
                <formatCode>_("$"* #,##0_);_("$"* \(#,##0\);_("$"* "-"??_);_(@_)</formatCode>
                <ptCount val="4"/>
                <pt idx="0">
                  <v>35941090.19</v>
                </pt>
                <pt idx="1">
                  <v>43748344.52</v>
                </pt>
                <pt idx="2">
                  <v>43759824.7</v>
                </pt>
                <pt idx="3">
                  <v>55368874.96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Sum'!$D$76:$G$76</f>
              <numCache>
                <formatCode>_("$"* #,##0_);_("$"* \(#,##0\);_("$"* "-"??_);_(@_)</formatCode>
                <ptCount val="4"/>
                <pt idx="0">
                  <v>7714523.24</v>
                </pt>
                <pt idx="1">
                  <v>5991977.15</v>
                </pt>
                <pt idx="2">
                  <v>8510145.029999999</v>
                </pt>
                <pt idx="3">
                  <v>8163056.68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Sum'!$D$79:$G$79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Sum'!$D$78:$G$78</f>
              <numCache>
                <formatCode>_("$"* #,##0_);_("$"* \(#,##0\);_("$"* "-"??_);_(@_)</formatCode>
                <ptCount val="4"/>
                <pt idx="0">
                  <v>1262957.58</v>
                </pt>
                <pt idx="1">
                  <v>1549282.69</v>
                </pt>
                <pt idx="2">
                  <v>1712021.96</v>
                </pt>
                <pt idx="3">
                  <v>1657035.58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Sum'!$D$79:$G$79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Sum'!$D$80:$G$80</f>
              <numCache>
                <formatCode>_("$"* #,##0_);_("$"* \(#,##0\);_("$"* "-"??_);_(@_)</formatCode>
                <ptCount val="4"/>
                <pt idx="0">
                  <v>46188534.98999999</v>
                </pt>
                <pt idx="1">
                  <v>52640735.79</v>
                </pt>
                <pt idx="2">
                  <v>55672021.07000001</v>
                </pt>
                <pt idx="3">
                  <v>66960965.9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Sum'!$D$80:$G$80</f>
              <numCache>
                <formatCode>_("$"* #,##0_);_("$"* \(#,##0\);_("$"* "-"??_);_(@_)</formatCode>
                <ptCount val="4"/>
                <pt idx="0">
                  <v>46188534.98999999</v>
                </pt>
                <pt idx="1">
                  <v>52640735.79</v>
                </pt>
                <pt idx="2">
                  <v>55672021.07000001</v>
                </pt>
                <pt idx="3">
                  <v>66960965.9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Sum'!$D$127:$G$127</f>
              <numCache>
                <formatCode>_("$"* #,##0_);_("$"* \(#,##0\);_("$"* "-"??_);_(@_)</formatCode>
                <ptCount val="4"/>
                <pt idx="0">
                  <v>4554573.68</v>
                </pt>
                <pt idx="1">
                  <v>4253189.07</v>
                </pt>
                <pt idx="2">
                  <v>4747060.54</v>
                </pt>
                <pt idx="3">
                  <v>4890322.19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Sum'!$D$130:$G$130</f>
              <numCache>
                <formatCode>_("$"* #,##0_);_("$"* \(#,##0\);_("$"* "-"??_);_(@_)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Sum'!$D$129:$G$129</f>
              <numCache>
                <formatCode>_("$"* #,##0_);_("$"* \(#,##0\);_("$"* "-"??_);_(@_)</formatCode>
                <ptCount val="4"/>
                <pt idx="0">
                  <v>3098962.08</v>
                </pt>
                <pt idx="1">
                  <v>4375393.18</v>
                </pt>
                <pt idx="2">
                  <v>4258303.53</v>
                </pt>
                <pt idx="3">
                  <v>4809487.3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'Global Exe Sum'!$D$131:$G$131</f>
              <numCache>
                <formatCode>_("$"* #,##0_);_("$"* \(#,##0\);_("$"* "-"??_);_(@_)</formatCode>
                <ptCount val="4"/>
                <pt idx="0">
                  <v>24444401.16</v>
                </pt>
                <pt idx="1">
                  <v>28297772.22</v>
                </pt>
                <pt idx="2">
                  <v>34778041.51</v>
                </pt>
                <pt idx="3">
                  <v>28714810.56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chart" Target="/xl/charts/chart38.xml" Id="rId38" /><Relationship Type="http://schemas.openxmlformats.org/officeDocument/2006/relationships/chart" Target="/xl/charts/chart39.xml" Id="rId39" /><Relationship Type="http://schemas.openxmlformats.org/officeDocument/2006/relationships/chart" Target="/xl/charts/chart40.xml" Id="rId40" /><Relationship Type="http://schemas.openxmlformats.org/officeDocument/2006/relationships/chart" Target="/xl/charts/chart41.xml" Id="rId41" /><Relationship Type="http://schemas.openxmlformats.org/officeDocument/2006/relationships/chart" Target="/xl/charts/chart42.xml" Id="rId42" /><Relationship Type="http://schemas.openxmlformats.org/officeDocument/2006/relationships/image" Target="/xl/media/image1.png" Id="rId43" /><Relationship Type="http://schemas.openxmlformats.org/officeDocument/2006/relationships/image" Target="/xl/media/image2.png" Id="rId44" /><Relationship Type="http://schemas.openxmlformats.org/officeDocument/2006/relationships/image" Target="/xl/media/image3.png" Id="rId45" /><Relationship Type="http://schemas.openxmlformats.org/officeDocument/2006/relationships/image" Target="/xl/media/image4.png" Id="rId4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101</row>
      <rowOff>0</rowOff>
    </from>
    <to>
      <col>0</col>
      <colOff>1483</colOff>
      <row>101</row>
      <rowOff>179705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102</row>
      <rowOff>9525</rowOff>
    </from>
    <to>
      <col>0</col>
      <colOff>1483</colOff>
      <row>103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104</row>
      <rowOff>0</rowOff>
    </from>
    <to>
      <col>0</col>
      <colOff>1483</colOff>
      <row>104</row>
      <rowOff>179705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105</row>
      <rowOff>0</rowOff>
    </from>
    <to>
      <col>0</col>
      <colOff>1483</colOff>
      <row>105</row>
      <rowOff>179705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106</row>
      <rowOff>0</rowOff>
    </from>
    <to>
      <col>0</col>
      <colOff>1483</colOff>
      <row>106</row>
      <rowOff>179705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154</row>
      <rowOff>0</rowOff>
    </from>
    <to>
      <col>0</col>
      <colOff>1483</colOff>
      <row>154</row>
      <rowOff>179705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157</row>
      <rowOff>0</rowOff>
    </from>
    <to>
      <col>0</col>
      <colOff>1483</colOff>
      <row>157</row>
      <rowOff>179705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156</row>
      <rowOff>0</rowOff>
    </from>
    <to>
      <col>0</col>
      <colOff>1483</colOff>
      <row>156</row>
      <rowOff>179705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158</row>
      <rowOff>0</rowOff>
    </from>
    <to>
      <col>0</col>
      <colOff>1483</colOff>
      <row>158</row>
      <rowOff>179705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0</colOff>
      <row>194</row>
      <rowOff>0</rowOff>
    </from>
    <to>
      <col>0</col>
      <colOff>1483</colOff>
      <row>194</row>
      <rowOff>179705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0</colOff>
      <row>196</row>
      <rowOff>0</rowOff>
    </from>
    <to>
      <col>0</col>
      <colOff>1483</colOff>
      <row>196</row>
      <rowOff>179705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0</col>
      <colOff>0</colOff>
      <row>197</row>
      <rowOff>0</rowOff>
    </from>
    <to>
      <col>0</col>
      <colOff>1483</colOff>
      <row>197</row>
      <rowOff>179705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0</col>
      <colOff>0</colOff>
      <row>198</row>
      <rowOff>0</rowOff>
    </from>
    <to>
      <col>0</col>
      <colOff>1483</colOff>
      <row>198</row>
      <rowOff>179705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0</col>
      <colOff>1468818</colOff>
      <row>6</row>
      <rowOff>154607</rowOff>
    </from>
    <to>
      <col>2</col>
      <colOff>229415</colOff>
      <row>12</row>
      <rowOff>94500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8</col>
      <colOff>1396940</colOff>
      <row>7</row>
      <rowOff>54671</rowOff>
    </from>
    <to>
      <col>10</col>
      <colOff>225266</colOff>
      <row>12</row>
      <rowOff>167647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6</col>
      <colOff>1451489</colOff>
      <row>7</row>
      <rowOff>75626</rowOff>
    </from>
    <to>
      <col>8</col>
      <colOff>294450</colOff>
      <row>13</row>
      <rowOff>30759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</col>
      <colOff>848813</colOff>
      <row>7</row>
      <rowOff>25944</rowOff>
    </from>
    <to>
      <col>6</col>
      <colOff>788509</colOff>
      <row>12</row>
      <rowOff>145905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2</col>
      <colOff>1109858</colOff>
      <row>6</row>
      <rowOff>159566</rowOff>
    </from>
    <to>
      <col>4</col>
      <colOff>212988</colOff>
      <row>12</row>
      <rowOff>107079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4</col>
      <colOff>1469059</colOff>
      <row>63</row>
      <rowOff>1</rowOff>
    </from>
    <to>
      <col>5</col>
      <colOff>1333501</colOff>
      <row>68</row>
      <rowOff>169395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4</col>
      <colOff>17416</colOff>
      <row>114</row>
      <rowOff>17689</rowOff>
    </from>
    <to>
      <col>4</col>
      <colOff>1510392</colOff>
      <row>121</row>
      <rowOff>105048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4</col>
      <colOff>1520735</colOff>
      <row>114</row>
      <rowOff>57423</rowOff>
    </from>
    <to>
      <col>6</col>
      <colOff>34291</colOff>
      <row>121</row>
      <rowOff>57152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4</col>
      <colOff>1402215</colOff>
      <row>168</row>
      <rowOff>133896</rowOff>
    </from>
    <to>
      <col>5</col>
      <colOff>1415823</colOff>
      <row>174</row>
      <rowOff>17418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4</col>
      <colOff>190500</colOff>
      <row>63</row>
      <rowOff>27213</rowOff>
    </from>
    <to>
      <col>4</col>
      <colOff>1501321</colOff>
      <row>68</row>
      <rowOff>136402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7</col>
      <colOff>411811</colOff>
      <row>71</row>
      <rowOff>63379</rowOff>
    </from>
    <to>
      <col>11</col>
      <colOff>926283</colOff>
      <row>82</row>
      <rowOff>168941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7</col>
      <colOff>171450</colOff>
      <row>122</row>
      <rowOff>108313</rowOff>
    </from>
    <to>
      <col>11</col>
      <colOff>401683</colOff>
      <row>135</row>
      <rowOff>42332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3</col>
      <colOff>0</colOff>
      <row>154</row>
      <rowOff>0</rowOff>
    </from>
    <to>
      <col>3</col>
      <colOff>1483</colOff>
      <row>154</row>
      <rowOff>179705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4</col>
      <colOff>55110</colOff>
      <row>168</row>
      <rowOff>58239</rowOff>
    </from>
    <to>
      <col>4</col>
      <colOff>1398407</colOff>
      <row>174</row>
      <rowOff>64226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0</col>
      <colOff>0</colOff>
      <row>155</row>
      <rowOff>0</rowOff>
    </from>
    <to>
      <col>0</col>
      <colOff>1483</colOff>
      <row>155</row>
      <rowOff>179705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0</col>
      <colOff>0</colOff>
      <row>156</row>
      <rowOff>9525</rowOff>
    </from>
    <to>
      <col>0</col>
      <colOff>1483</colOff>
      <row>157</row>
      <rowOff>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0</col>
      <colOff>0</colOff>
      <row>158</row>
      <rowOff>0</rowOff>
    </from>
    <to>
      <col>0</col>
      <colOff>1483</colOff>
      <row>158</row>
      <rowOff>179705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0</col>
      <colOff>0</colOff>
      <row>159</row>
      <rowOff>0</rowOff>
    </from>
    <to>
      <col>0</col>
      <colOff>1483</colOff>
      <row>159</row>
      <rowOff>179705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0</col>
      <colOff>0</colOff>
      <row>160</row>
      <rowOff>0</rowOff>
    </from>
    <to>
      <col>0</col>
      <colOff>1483</colOff>
      <row>160</row>
      <rowOff>179705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>
    <from>
      <col>0</col>
      <colOff>0</colOff>
      <row>193</row>
      <rowOff>0</rowOff>
    </from>
    <to>
      <col>0</col>
      <colOff>1483</colOff>
      <row>193</row>
      <rowOff>179705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>
    <from>
      <col>0</col>
      <colOff>0</colOff>
      <row>196</row>
      <rowOff>0</rowOff>
    </from>
    <to>
      <col>0</col>
      <colOff>1483</colOff>
      <row>196</row>
      <rowOff>179705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>
    <from>
      <col>0</col>
      <colOff>0</colOff>
      <row>195</row>
      <rowOff>0</rowOff>
    </from>
    <to>
      <col>0</col>
      <colOff>1483</colOff>
      <row>195</row>
      <rowOff>179705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>
    <from>
      <col>0</col>
      <colOff>0</colOff>
      <row>197</row>
      <rowOff>0</rowOff>
    </from>
    <to>
      <col>0</col>
      <colOff>1483</colOff>
      <row>197</row>
      <rowOff>179705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>
    <from>
      <col>3</col>
      <colOff>0</colOff>
      <row>193</row>
      <rowOff>0</rowOff>
    </from>
    <to>
      <col>3</col>
      <colOff>1483</colOff>
      <row>193</row>
      <rowOff>179705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>
    <from>
      <col>0</col>
      <colOff>0</colOff>
      <row>194</row>
      <rowOff>0</rowOff>
    </from>
    <to>
      <col>0</col>
      <colOff>1483</colOff>
      <row>194</row>
      <rowOff>179705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>
    <from>
      <col>0</col>
      <colOff>0</colOff>
      <row>195</row>
      <rowOff>9525</rowOff>
    </from>
    <to>
      <col>0</col>
      <colOff>1483</colOff>
      <row>196</row>
      <rowOff>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>
    <from>
      <col>0</col>
      <colOff>0</colOff>
      <row>197</row>
      <rowOff>0</rowOff>
    </from>
    <to>
      <col>0</col>
      <colOff>1483</colOff>
      <row>197</row>
      <rowOff>179705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>
    <from>
      <col>0</col>
      <colOff>0</colOff>
      <row>198</row>
      <rowOff>0</rowOff>
    </from>
    <to>
      <col>0</col>
      <colOff>1483</colOff>
      <row>198</row>
      <rowOff>179705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>
    <from>
      <col>0</col>
      <colOff>0</colOff>
      <row>199</row>
      <rowOff>0</rowOff>
    </from>
    <to>
      <col>0</col>
      <colOff>1483</colOff>
      <row>199</row>
      <rowOff>179705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4</col>
      <colOff>130356</colOff>
      <row>69</row>
      <rowOff>56666</rowOff>
    </from>
    <to>
      <col>6</col>
      <colOff>907</colOff>
      <row>71</row>
      <rowOff>56606</rowOff>
    </to>
    <pic>
      <nvPicPr>
        <cNvPr id="7" name="Picture 6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5565956" y="13455166"/>
          <a:ext cx="2883777" cy="36400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217713</colOff>
      <row>121</row>
      <rowOff>0</rowOff>
    </from>
    <to>
      <col>5</col>
      <colOff>1193799</colOff>
      <row>122</row>
      <rowOff>169214</rowOff>
    </to>
    <pic>
      <nvPicPr>
        <cNvPr id="38" name="Picture 37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5653313" y="23058967"/>
          <a:ext cx="2669419" cy="35124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149679</colOff>
      <row>174</row>
      <rowOff>0</rowOff>
    </from>
    <to>
      <col>6</col>
      <colOff>8316</colOff>
      <row>175</row>
      <rowOff>173024</rowOff>
    </to>
    <pic>
      <nvPicPr>
        <cNvPr id="44" name="Picture 43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5586489" y="42913904"/>
          <a:ext cx="2919488" cy="35445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679976</colOff>
      <row>13</row>
      <rowOff>105313</rowOff>
    </from>
    <to>
      <col>6</col>
      <colOff>1047656</colOff>
      <row>15</row>
      <rowOff>96302</rowOff>
    </to>
    <pic>
      <nvPicPr>
        <cNvPr id="45" name="Picture 44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6115961" y="2876222"/>
          <a:ext cx="3489763" cy="35659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200"/>
  <sheetViews>
    <sheetView showGridLines="0" tabSelected="1" topLeftCell="A163" zoomScale="70" zoomScaleNormal="70" workbookViewId="0">
      <selection activeCell="G167" sqref="G167:L167"/>
    </sheetView>
  </sheetViews>
  <sheetFormatPr baseColWidth="8" defaultColWidth="11.140625" defaultRowHeight="15"/>
  <cols>
    <col width="17.42578125" customWidth="1" min="1" max="1"/>
    <col width="18.42578125" customWidth="1" min="2" max="2"/>
    <col width="18.5703125" customWidth="1" min="3" max="3"/>
    <col width="21.28515625" customWidth="1" min="4" max="4"/>
    <col width="23.5703125" customWidth="1" min="5" max="5"/>
    <col width="19.85546875" customWidth="1" min="6" max="6"/>
    <col width="19" customWidth="1" min="7" max="7"/>
    <col width="20.42578125" customWidth="1" min="8" max="8"/>
    <col width="23.28515625" customWidth="1" min="9" max="9"/>
    <col width="21.5703125" customWidth="1" min="10" max="10"/>
    <col width="18.5703125" customWidth="1" min="11" max="11"/>
    <col width="21" customWidth="1" min="12" max="12"/>
    <col width="50.28515625" customWidth="1" min="14" max="14"/>
  </cols>
  <sheetData>
    <row r="1" ht="21.75" customHeight="1">
      <c r="A1" s="1" t="inlineStr">
        <is>
          <t>UNITEDHEALTHCARE GLOBAL</t>
        </is>
      </c>
      <c r="B1" s="1" t="n"/>
    </row>
    <row r="2" ht="21" customHeight="1">
      <c r="A2" s="47" t="inlineStr">
        <is>
          <t>Global Supply Chain Analytics - May 2023</t>
        </is>
      </c>
      <c r="B2" s="47" t="n"/>
      <c r="C2" s="62" t="n"/>
      <c r="D2" s="62" t="n"/>
      <c r="E2" s="62" t="n"/>
      <c r="F2" s="62" t="n"/>
      <c r="G2" s="62" t="n"/>
      <c r="H2" s="62" t="n"/>
      <c r="I2" s="62" t="n"/>
      <c r="J2" s="62" t="n"/>
      <c r="K2" s="107" t="n"/>
      <c r="L2" s="77" t="n"/>
    </row>
    <row r="3" ht="16.7" customHeight="1">
      <c r="A3" s="19" t="n"/>
      <c r="B3" s="7" t="n"/>
      <c r="C3" s="26" t="n"/>
      <c r="D3" s="26" t="n"/>
      <c r="E3" s="26" t="n"/>
      <c r="F3" s="26" t="n"/>
      <c r="G3" s="26" t="n"/>
      <c r="H3" s="26" t="n"/>
      <c r="I3" s="26" t="n"/>
      <c r="J3" s="26" t="n"/>
      <c r="K3" s="19" t="n"/>
      <c r="L3" s="24" t="n"/>
    </row>
    <row r="4" ht="25.15" customHeight="1">
      <c r="A4" s="23" t="inlineStr">
        <is>
          <t>Executive Summary</t>
        </is>
      </c>
      <c r="B4" s="93" t="n"/>
      <c r="C4" s="93" t="n"/>
      <c r="D4" s="93" t="n"/>
      <c r="E4" s="93" t="n"/>
      <c r="F4" s="93" t="n"/>
      <c r="G4" s="93" t="n"/>
      <c r="H4" s="93" t="n"/>
      <c r="I4" s="93" t="n"/>
      <c r="J4" s="93" t="n"/>
      <c r="K4" s="93" t="n"/>
      <c r="L4" s="93" t="n"/>
    </row>
    <row r="5" ht="15" customHeight="1"/>
    <row r="6">
      <c r="B6" s="57" t="inlineStr">
        <is>
          <t>USD Spend MTD</t>
        </is>
      </c>
      <c r="C6" s="60" t="n"/>
      <c r="D6" s="57" t="inlineStr">
        <is>
          <t>USD Spend YTD</t>
        </is>
      </c>
      <c r="F6" s="57" t="inlineStr">
        <is>
          <t>Unique Suppliers</t>
        </is>
      </c>
      <c r="H6" s="63" t="inlineStr">
        <is>
          <t>Unique Manufacturers</t>
        </is>
      </c>
      <c r="I6" s="60" t="n"/>
      <c r="J6" s="63" t="inlineStr">
        <is>
          <t>Unique SKU's</t>
        </is>
      </c>
      <c r="K6" s="64" t="n"/>
    </row>
    <row r="7">
      <c r="B7" s="11" t="inlineStr">
        <is>
          <t>$299.80M</t>
        </is>
      </c>
      <c r="D7" s="11" t="inlineStr">
        <is>
          <t>$1.25B</t>
        </is>
      </c>
      <c r="E7" s="98" t="n"/>
      <c r="F7" s="11" t="n">
        <v>4156</v>
      </c>
      <c r="H7" s="11" t="n">
        <v>5011</v>
      </c>
      <c r="J7" s="11" t="n">
        <v>73378</v>
      </c>
    </row>
    <row r="16">
      <c r="F16" s="139" t="n"/>
    </row>
    <row r="17" ht="25.15" customHeight="1">
      <c r="A17" s="103" t="inlineStr">
        <is>
          <t>Total Purchase Order Spend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D18" s="61" t="n"/>
      <c r="E18" s="61" t="n"/>
      <c r="F18" s="61" t="n"/>
      <c r="G18" s="61" t="n"/>
    </row>
    <row r="19" ht="15" customHeight="1">
      <c r="A19" s="111" t="inlineStr">
        <is>
          <t>Market</t>
        </is>
      </c>
      <c r="B19" s="124" t="inlineStr">
        <is>
          <t>Total P.O. Spend - MTD</t>
        </is>
      </c>
      <c r="C19" s="145" t="n"/>
      <c r="D19" s="124" t="inlineStr">
        <is>
          <t>Total P.O. Spend - YTD</t>
        </is>
      </c>
      <c r="E19" s="145" t="n"/>
      <c r="F19" s="139" t="n"/>
      <c r="G19" s="139" t="n"/>
      <c r="H19" s="138" t="inlineStr">
        <is>
          <t>Total P.O. Spend - YoY Trend</t>
        </is>
      </c>
      <c r="I19" s="145" t="n"/>
      <c r="J19" s="145" t="n"/>
      <c r="K19" s="145" t="n"/>
      <c r="L19" s="145" t="n"/>
    </row>
    <row r="20">
      <c r="A20" s="139" t="n"/>
      <c r="B20" s="14" t="inlineStr">
        <is>
          <t>May-2023 ( USD )</t>
        </is>
      </c>
      <c r="C20" s="14" t="inlineStr">
        <is>
          <t>%</t>
        </is>
      </c>
      <c r="D20" s="14" t="inlineStr">
        <is>
          <t>May-2023 ( USD )</t>
        </is>
      </c>
      <c r="E20" s="14" t="inlineStr">
        <is>
          <t>%</t>
        </is>
      </c>
      <c r="F20" s="18" t="n"/>
      <c r="G20" s="146" t="n"/>
      <c r="H20" s="65" t="inlineStr">
        <is>
          <t>2020 (  USD  )</t>
        </is>
      </c>
      <c r="I20" s="14" t="inlineStr">
        <is>
          <t>% Variance</t>
        </is>
      </c>
      <c r="J20" s="14" t="inlineStr">
        <is>
          <t>2021 (  USD  )</t>
        </is>
      </c>
      <c r="K20" s="14" t="inlineStr">
        <is>
          <t>% Variance</t>
        </is>
      </c>
      <c r="L20" s="65" t="inlineStr">
        <is>
          <t>2022 (  USD  )</t>
        </is>
      </c>
    </row>
    <row r="21">
      <c r="A21" s="51" t="inlineStr">
        <is>
          <t>Brazil</t>
        </is>
      </c>
      <c r="B21" s="45" t="n">
        <v>252243206.25</v>
      </c>
      <c r="C21" s="101" t="n">
        <v>0.841</v>
      </c>
      <c r="D21" s="45" t="n">
        <v>1031986586.31</v>
      </c>
      <c r="E21" s="101" t="n">
        <v>0.826</v>
      </c>
      <c r="F21" s="91" t="n"/>
      <c r="G21" s="146" t="n"/>
      <c r="H21" s="45" t="n">
        <v>0</v>
      </c>
      <c r="I21" s="101">
        <f>IFERROR((J21-H21)/H21,"-")</f>
        <v/>
      </c>
      <c r="J21" s="45" t="n">
        <v>2349445989.41908</v>
      </c>
      <c r="K21" s="101">
        <f>IFERROR((L21-J21)/J21,"-")</f>
        <v/>
      </c>
      <c r="L21" s="113" t="n">
        <v>2432767999.77817</v>
      </c>
    </row>
    <row r="22">
      <c r="A22" s="106" t="inlineStr">
        <is>
          <t>Chile</t>
        </is>
      </c>
      <c r="B22" s="87" t="n">
        <v>27720364.62</v>
      </c>
      <c r="C22" s="91" t="n">
        <v>0.092</v>
      </c>
      <c r="D22" s="87" t="n">
        <v>128948375.4</v>
      </c>
      <c r="E22" s="91" t="n">
        <v>0.103</v>
      </c>
      <c r="F22" s="91" t="n"/>
      <c r="G22" s="91" t="n"/>
      <c r="H22" s="6" t="n">
        <v>128579126</v>
      </c>
      <c r="I22" s="91">
        <f>IFERROR((J22-H22)/H22,"-")</f>
        <v/>
      </c>
      <c r="J22" s="87" t="n">
        <v>328718424.880828</v>
      </c>
      <c r="K22" s="91">
        <f>IFERROR((L22-J22)/J22,"-")</f>
        <v/>
      </c>
      <c r="L22" s="38" t="n">
        <v>296525368.892233</v>
      </c>
    </row>
    <row r="23">
      <c r="A23" s="51" t="inlineStr">
        <is>
          <t>Colombia</t>
        </is>
      </c>
      <c r="B23" s="113" t="n">
        <v>6537872.15</v>
      </c>
      <c r="C23" s="101" t="n">
        <v>0.022</v>
      </c>
      <c r="D23" s="113" t="n">
        <v>28758783.42</v>
      </c>
      <c r="E23" s="101" t="n">
        <v>0.023</v>
      </c>
      <c r="F23" s="104" t="n"/>
      <c r="G23" s="91" t="n"/>
      <c r="H23" s="4" t="n">
        <v>27898261</v>
      </c>
      <c r="I23" s="101">
        <f>IFERROR((J23-H23)/H23,"-")</f>
        <v/>
      </c>
      <c r="J23" s="113" t="n">
        <v>64387704.407698</v>
      </c>
      <c r="K23" s="101">
        <f>IFERROR((L23-J23)/J23,"-")</f>
        <v/>
      </c>
      <c r="L23" s="4" t="n">
        <v>72735883.2546358</v>
      </c>
    </row>
    <row r="24">
      <c r="A24" s="106" t="inlineStr">
        <is>
          <t>Peru</t>
        </is>
      </c>
      <c r="B24" s="59" t="n">
        <v>13300097.65</v>
      </c>
      <c r="C24" s="91" t="n">
        <v>0.044</v>
      </c>
      <c r="D24" s="59" t="n">
        <v>60155817.89</v>
      </c>
      <c r="E24" s="91" t="n">
        <v>0.048</v>
      </c>
      <c r="F24" s="91" t="n"/>
      <c r="G24" s="91" t="n"/>
      <c r="H24" s="6" t="n">
        <v>63617695</v>
      </c>
      <c r="I24" s="91">
        <f>IFERROR((J24-H24)/H24,"-")</f>
        <v/>
      </c>
      <c r="J24" s="59" t="n">
        <v>138248530.414124</v>
      </c>
      <c r="K24" s="91">
        <f>IFERROR((L24-J24)/J24,"-")</f>
        <v/>
      </c>
      <c r="L24" s="6" t="n">
        <v>137158208.467267</v>
      </c>
    </row>
    <row r="25">
      <c r="A25" s="51" t="inlineStr">
        <is>
          <t>Portugal</t>
        </is>
      </c>
      <c r="B25" s="33" t="n">
        <v>0</v>
      </c>
      <c r="C25" s="101" t="n">
        <v>0</v>
      </c>
      <c r="D25" s="33" t="n">
        <v>0</v>
      </c>
      <c r="E25" s="101" t="n">
        <v>0</v>
      </c>
      <c r="F25" s="91" t="n"/>
      <c r="G25" s="91" t="n"/>
      <c r="H25" s="4" t="n">
        <v>0</v>
      </c>
      <c r="I25" s="101">
        <f>IFERROR((J25-H25)/H25,"-")</f>
        <v/>
      </c>
      <c r="J25" s="33" t="n">
        <v>151997531.594254</v>
      </c>
      <c r="K25" s="101">
        <f>IFERROR((L25-J25)/J25,"-")</f>
        <v/>
      </c>
      <c r="L25" s="4" t="n">
        <v>51071471.5009449</v>
      </c>
    </row>
    <row r="26">
      <c r="A26" s="109" t="inlineStr">
        <is>
          <t>Total</t>
        </is>
      </c>
      <c r="B26" s="8">
        <f>SUM(B21:B25)</f>
        <v/>
      </c>
      <c r="C26" s="105" t="n">
        <v>1</v>
      </c>
      <c r="D26" s="8">
        <f>SUM(D21:D25)</f>
        <v/>
      </c>
      <c r="E26" s="105" t="n">
        <v>1</v>
      </c>
      <c r="F26" s="97" t="n"/>
      <c r="G26" s="97" t="n"/>
      <c r="H26" s="8">
        <f>SUM(H21:H25)</f>
        <v/>
      </c>
      <c r="I26" s="105">
        <f>IFERROR((J26-H26)/H26,"-")</f>
        <v/>
      </c>
      <c r="J26" s="8">
        <f>SUM(J21:J25)</f>
        <v/>
      </c>
      <c r="K26" s="105">
        <f>IFERROR((L26-J26)/J26,"-")</f>
        <v/>
      </c>
      <c r="L26" s="8">
        <f>SUM(L21:L25)</f>
        <v/>
      </c>
    </row>
    <row r="27">
      <c r="D27" s="61" t="n"/>
      <c r="E27" s="61" t="n"/>
      <c r="F27" s="61" t="n"/>
      <c r="G27" s="61" t="n"/>
    </row>
    <row r="28" ht="21" customHeight="1">
      <c r="A28" s="103" t="inlineStr">
        <is>
          <t>Total Category Spend by Market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</row>
    <row r="29">
      <c r="D29" s="61" t="n"/>
      <c r="E29" s="61" t="n"/>
      <c r="F29" s="61" t="n"/>
      <c r="G29" s="61" t="n"/>
    </row>
    <row r="30">
      <c r="B30" s="147" t="inlineStr">
        <is>
          <t>Non-Pharma</t>
        </is>
      </c>
      <c r="C30" s="148" t="n"/>
      <c r="D30" s="147" t="inlineStr">
        <is>
          <t>Pharma</t>
        </is>
      </c>
      <c r="E30" s="148" t="n"/>
      <c r="F30" s="149" t="inlineStr">
        <is>
          <t>Indirect Spend</t>
        </is>
      </c>
      <c r="G30" s="150" t="n"/>
      <c r="H30" s="141" t="inlineStr">
        <is>
          <t>Total PO Spend</t>
        </is>
      </c>
      <c r="I30" s="151" t="n"/>
      <c r="J30" s="94" t="n"/>
    </row>
    <row r="31">
      <c r="A31" s="61" t="n"/>
      <c r="B31" s="14" t="inlineStr">
        <is>
          <t>YTD 2023 ( USD )</t>
        </is>
      </c>
      <c r="C31" s="14" t="inlineStr">
        <is>
          <t>%</t>
        </is>
      </c>
      <c r="D31" s="14" t="inlineStr">
        <is>
          <t>YTD 2023 ( USD )</t>
        </is>
      </c>
      <c r="E31" s="14" t="inlineStr">
        <is>
          <t>%</t>
        </is>
      </c>
      <c r="F31" s="14" t="inlineStr">
        <is>
          <t>YTD 2023 ( USD )</t>
        </is>
      </c>
      <c r="G31" s="65" t="inlineStr">
        <is>
          <t>%</t>
        </is>
      </c>
      <c r="H31" s="85" t="inlineStr">
        <is>
          <t>YTD 2023 ( USD )</t>
        </is>
      </c>
      <c r="I31" s="14" t="inlineStr">
        <is>
          <t>%</t>
        </is>
      </c>
      <c r="J31" s="80" t="n"/>
      <c r="K31" s="61" t="n"/>
    </row>
    <row r="32">
      <c r="A32" s="51" t="inlineStr">
        <is>
          <t>Brazil</t>
        </is>
      </c>
      <c r="B32" s="45" t="n">
        <v>457333398.53</v>
      </c>
      <c r="C32" s="90" t="n">
        <v>0.8070000000000001</v>
      </c>
      <c r="D32" s="45" t="n">
        <v>205590301.81</v>
      </c>
      <c r="E32" s="90" t="n">
        <v>0.677</v>
      </c>
      <c r="F32" s="45" t="n">
        <v>369062885.97</v>
      </c>
      <c r="G32" s="90" t="n">
        <v>0.974</v>
      </c>
      <c r="H32" s="45" t="n">
        <v>1031986586.31</v>
      </c>
      <c r="I32" s="90" t="n">
        <v>0.826</v>
      </c>
      <c r="J32" s="95" t="n"/>
    </row>
    <row r="33">
      <c r="A33" s="106" t="inlineStr">
        <is>
          <t>Chile</t>
        </is>
      </c>
      <c r="B33" s="87" t="n">
        <v>78364285.20999999</v>
      </c>
      <c r="C33" s="91" t="n">
        <v>0.138</v>
      </c>
      <c r="D33" s="87" t="n">
        <v>45968974.2</v>
      </c>
      <c r="E33" s="91" t="n">
        <v>0.151</v>
      </c>
      <c r="F33" s="87" t="n">
        <v>4615115.99</v>
      </c>
      <c r="G33" s="91" t="n">
        <v>0.012</v>
      </c>
      <c r="H33" s="87" t="n">
        <v>128948375.4</v>
      </c>
      <c r="I33" s="91" t="n">
        <v>0.103</v>
      </c>
      <c r="J33" s="95" t="n"/>
    </row>
    <row r="34">
      <c r="A34" s="51" t="inlineStr">
        <is>
          <t>Colombia</t>
        </is>
      </c>
      <c r="B34" s="70" t="n">
        <v>15896028.72</v>
      </c>
      <c r="C34" s="90" t="n">
        <v>0.028</v>
      </c>
      <c r="D34" s="70" t="n">
        <v>9865807.550000001</v>
      </c>
      <c r="E34" s="90" t="n">
        <v>0.032</v>
      </c>
      <c r="F34" s="75" t="n">
        <v>2996947.16</v>
      </c>
      <c r="G34" s="90" t="n">
        <v>0.008</v>
      </c>
      <c r="H34" s="113" t="n">
        <v>28758783.42</v>
      </c>
      <c r="I34" s="90" t="n">
        <v>0.023</v>
      </c>
      <c r="J34" s="95" t="n"/>
    </row>
    <row r="35">
      <c r="A35" s="106" t="inlineStr">
        <is>
          <t>Peru</t>
        </is>
      </c>
      <c r="B35" s="87" t="n">
        <v>15422748.91</v>
      </c>
      <c r="C35" s="91" t="n">
        <v>0.027</v>
      </c>
      <c r="D35" s="87" t="n">
        <v>42361840.77</v>
      </c>
      <c r="E35" s="91" t="n">
        <v>0.139</v>
      </c>
      <c r="F35" s="87" t="n">
        <v>2371228.21</v>
      </c>
      <c r="G35" s="91" t="n">
        <v>0.006</v>
      </c>
      <c r="H35" s="87" t="n">
        <v>60155817.89</v>
      </c>
      <c r="I35" s="91" t="n">
        <v>0.048</v>
      </c>
      <c r="J35" s="95" t="n"/>
    </row>
    <row r="36">
      <c r="A36" s="51" t="inlineStr">
        <is>
          <t>Portugal</t>
        </is>
      </c>
      <c r="B36" s="45" t="n">
        <v>0</v>
      </c>
      <c r="C36" s="101" t="n">
        <v>0</v>
      </c>
      <c r="D36" s="45" t="n">
        <v>0</v>
      </c>
      <c r="E36" s="101" t="n">
        <v>0</v>
      </c>
      <c r="F36" s="45" t="n">
        <v>0</v>
      </c>
      <c r="G36" s="101" t="n">
        <v>0</v>
      </c>
      <c r="H36" s="45" t="n">
        <v>0</v>
      </c>
      <c r="I36" s="101" t="n">
        <v>0</v>
      </c>
      <c r="J36" s="95" t="n"/>
    </row>
    <row r="37">
      <c r="A37" s="109" t="inlineStr">
        <is>
          <t>Total</t>
        </is>
      </c>
      <c r="B37" s="108">
        <f>SUM(B32:B36)</f>
        <v/>
      </c>
      <c r="C37" s="105" t="n">
        <v>1</v>
      </c>
      <c r="D37" s="108">
        <f>SUM(D32:D36)</f>
        <v/>
      </c>
      <c r="E37" s="105" t="n">
        <v>1</v>
      </c>
      <c r="F37" s="108">
        <f>SUM(F32:F36)</f>
        <v/>
      </c>
      <c r="G37" s="105" t="n">
        <v>1</v>
      </c>
      <c r="H37" s="8">
        <f>SUM(H32:H36)</f>
        <v/>
      </c>
      <c r="I37" s="105" t="n">
        <v>1</v>
      </c>
      <c r="J37" s="95" t="n"/>
    </row>
    <row r="38">
      <c r="A38" s="92" t="n"/>
      <c r="B38" s="9" t="n"/>
      <c r="C38" s="12" t="n"/>
      <c r="D38" s="9" t="n"/>
      <c r="E38" s="12" t="n"/>
      <c r="F38" s="9" t="n"/>
      <c r="G38" s="12" t="n"/>
      <c r="H38" s="9" t="n"/>
      <c r="I38" s="97" t="n"/>
      <c r="J38" s="95" t="n"/>
      <c r="K38" s="61" t="n"/>
      <c r="L38" s="61" t="n"/>
    </row>
    <row r="39">
      <c r="B39" s="129" t="inlineStr">
        <is>
          <t>Non-Pharma Spend YoY Trend</t>
        </is>
      </c>
      <c r="C39" s="151" t="n"/>
      <c r="D39" s="151" t="n"/>
      <c r="E39" s="151" t="n"/>
      <c r="F39" s="151" t="n"/>
      <c r="G39" s="71" t="n"/>
      <c r="H39" s="130" t="inlineStr">
        <is>
          <t>Pharma Spend YoY Trend</t>
        </is>
      </c>
      <c r="I39" s="151" t="n"/>
      <c r="J39" s="151" t="n"/>
      <c r="K39" s="151" t="n"/>
      <c r="L39" s="151" t="n"/>
    </row>
    <row r="40">
      <c r="A40" s="61" t="n"/>
      <c r="B40" s="14" t="inlineStr">
        <is>
          <t>2020 (  USD  )</t>
        </is>
      </c>
      <c r="C40" s="14" t="inlineStr">
        <is>
          <t>% Variance</t>
        </is>
      </c>
      <c r="D40" s="14" t="inlineStr">
        <is>
          <t>2021 (  USD  )</t>
        </is>
      </c>
      <c r="E40" s="14" t="inlineStr">
        <is>
          <t>% Variance</t>
        </is>
      </c>
      <c r="F40" s="14" t="inlineStr">
        <is>
          <t>2022 (  USD  )</t>
        </is>
      </c>
      <c r="G40" s="80" t="n"/>
      <c r="H40" s="65" t="inlineStr">
        <is>
          <t>2020 (  USD  )</t>
        </is>
      </c>
      <c r="I40" s="14" t="inlineStr">
        <is>
          <t>% Variance</t>
        </is>
      </c>
      <c r="J40" s="14" t="inlineStr">
        <is>
          <t>2021 (  USD  )</t>
        </is>
      </c>
      <c r="K40" s="14" t="inlineStr">
        <is>
          <t>% Variance</t>
        </is>
      </c>
      <c r="L40" s="65" t="inlineStr">
        <is>
          <t>2022 (  USD  )</t>
        </is>
      </c>
    </row>
    <row r="41">
      <c r="A41" s="51" t="inlineStr">
        <is>
          <t>Brazil</t>
        </is>
      </c>
      <c r="B41" s="45" t="n">
        <v>0</v>
      </c>
      <c r="C41" s="101">
        <f>IFERROR((D41-B41)/B41,"-")</f>
        <v/>
      </c>
      <c r="D41" s="45" t="n">
        <v>926277546.314513</v>
      </c>
      <c r="E41" s="101">
        <f>IFERROR((F41-D41)/D41,"-")</f>
        <v/>
      </c>
      <c r="F41" s="113" t="n">
        <v>956858614.799327</v>
      </c>
      <c r="G41" s="152" t="n"/>
      <c r="H41" s="113" t="n">
        <v>0</v>
      </c>
      <c r="I41" s="90">
        <f>IFERROR((J41-H41)/H41,"-")</f>
        <v/>
      </c>
      <c r="J41" s="45" t="n">
        <v>516113038.150226</v>
      </c>
      <c r="K41" s="101">
        <f>IFERROR((L41-J41)/J41,"-")</f>
        <v/>
      </c>
      <c r="L41" s="113" t="n">
        <v>518783575.063147</v>
      </c>
    </row>
    <row r="42">
      <c r="A42" s="106" t="inlineStr">
        <is>
          <t>Chile</t>
        </is>
      </c>
      <c r="B42" s="87" t="n">
        <v>74816931</v>
      </c>
      <c r="C42" s="91">
        <f>IFERROR((D42-B42)/B42,"-")</f>
        <v/>
      </c>
      <c r="D42" s="87" t="n">
        <v>193105677.719481</v>
      </c>
      <c r="E42" s="91">
        <f>IFERROR((F42-D42)/D42,"-")</f>
        <v/>
      </c>
      <c r="F42" s="38" t="n">
        <v>178443643.540923</v>
      </c>
      <c r="G42" s="152" t="n"/>
      <c r="H42" s="38" t="n">
        <v>46307311</v>
      </c>
      <c r="I42" s="91">
        <f>IFERROR((J42-H42)/H42,"-")</f>
        <v/>
      </c>
      <c r="J42" s="87" t="n">
        <v>121692428.984795</v>
      </c>
      <c r="K42" s="91">
        <f>IFERROR((L42-J42)/J42,"-")</f>
        <v/>
      </c>
      <c r="L42" s="38" t="n">
        <v>106689195.327692</v>
      </c>
    </row>
    <row r="43">
      <c r="A43" s="51" t="inlineStr">
        <is>
          <t>Colombia</t>
        </is>
      </c>
      <c r="B43" s="45" t="n">
        <v>14169885</v>
      </c>
      <c r="C43" s="101">
        <f>IFERROR((D43-B43)/B43,"-")</f>
        <v/>
      </c>
      <c r="D43" s="70" t="n">
        <v>32551898.7262415</v>
      </c>
      <c r="E43" s="101">
        <f>IFERROR((F43-D43)/D43,"-")</f>
        <v/>
      </c>
      <c r="F43" s="4" t="n">
        <v>42357454.6892274</v>
      </c>
      <c r="G43" s="152" t="n"/>
      <c r="H43" s="4" t="n">
        <v>10883527</v>
      </c>
      <c r="I43" s="90">
        <f>IFERROR((J43-H43)/H43,"-")</f>
        <v/>
      </c>
      <c r="J43" s="70" t="n">
        <v>25812323.0421928</v>
      </c>
      <c r="K43" s="101">
        <f>IFERROR((L43-J43)/J43,"-")</f>
        <v/>
      </c>
      <c r="L43" s="45" t="n">
        <v>23357034.7210925</v>
      </c>
    </row>
    <row r="44">
      <c r="A44" s="106" t="inlineStr">
        <is>
          <t>Peru</t>
        </is>
      </c>
      <c r="B44" s="87" t="n">
        <v>17259181</v>
      </c>
      <c r="C44" s="91">
        <f>IFERROR((D44-B44)/B44,"-")</f>
        <v/>
      </c>
      <c r="D44" s="87" t="n">
        <v>38222310.4139539</v>
      </c>
      <c r="E44" s="91">
        <f>IFERROR((F44-D44)/D44,"-")</f>
        <v/>
      </c>
      <c r="F44" s="87" t="n">
        <v>38273356.1830481</v>
      </c>
      <c r="G44" s="152" t="n"/>
      <c r="H44" s="87" t="n">
        <v>41298081</v>
      </c>
      <c r="I44" s="91">
        <f>IFERROR((J44-H44)/H44,"-")</f>
        <v/>
      </c>
      <c r="J44" s="59" t="n">
        <v>90392543.58654501</v>
      </c>
      <c r="K44" s="91">
        <f>IFERROR((L44-J44)/J44,"-")</f>
        <v/>
      </c>
      <c r="L44" s="59" t="n">
        <v>94498792.9182124</v>
      </c>
    </row>
    <row r="45">
      <c r="A45" s="51" t="inlineStr">
        <is>
          <t>Portugal</t>
        </is>
      </c>
      <c r="B45" s="45" t="n">
        <v>0</v>
      </c>
      <c r="C45" s="101">
        <f>IFERROR((D45-B45)/B45,"-")</f>
        <v/>
      </c>
      <c r="D45" s="45" t="n">
        <v>76269484.091988</v>
      </c>
      <c r="E45" s="101">
        <f>IFERROR((F45-D45)/D45,"-")</f>
        <v/>
      </c>
      <c r="F45" s="4" t="n">
        <v>27227850.5160158</v>
      </c>
      <c r="G45" s="152" t="n"/>
      <c r="H45" s="4" t="n">
        <v>0</v>
      </c>
      <c r="I45" s="101">
        <f>IFERROR((J45-H45)/H45,"-")</f>
        <v/>
      </c>
      <c r="J45" s="33" t="n">
        <v>61328755.6204711</v>
      </c>
      <c r="K45" s="101">
        <f>IFERROR((L45-J45)/J45,"-")</f>
        <v/>
      </c>
      <c r="L45" s="45" t="n">
        <v>22656855.4703756</v>
      </c>
    </row>
    <row r="46">
      <c r="A46" s="109" t="inlineStr">
        <is>
          <t>Total</t>
        </is>
      </c>
      <c r="B46" s="3">
        <f>SUM(B41:B45)</f>
        <v/>
      </c>
      <c r="C46" s="105">
        <f>IFERROR((D46-B46)/B46,"-")</f>
        <v/>
      </c>
      <c r="D46" s="108">
        <f>SUM(D41:D45)</f>
        <v/>
      </c>
      <c r="E46" s="105">
        <f>IFERROR((F46-D46)/D46,"-")</f>
        <v/>
      </c>
      <c r="F46" s="108">
        <f>SUM(F41:F45)</f>
        <v/>
      </c>
      <c r="G46" s="30" t="n"/>
      <c r="H46" s="108">
        <f>SUM(H41:H45)</f>
        <v/>
      </c>
      <c r="I46" s="105">
        <f>IFERROR((J46-H46)/H46,"-")</f>
        <v/>
      </c>
      <c r="J46" s="108">
        <f>SUM(J41:J45)</f>
        <v/>
      </c>
      <c r="K46" s="105">
        <f>IFERROR((L46-J46)/J46,"-")</f>
        <v/>
      </c>
      <c r="L46" s="108">
        <f>SUM(L41:L45)</f>
        <v/>
      </c>
    </row>
    <row r="47">
      <c r="A47" s="92" t="n"/>
      <c r="B47" s="9" t="n"/>
      <c r="C47" s="12" t="n"/>
      <c r="D47" s="12" t="n"/>
      <c r="E47" s="12" t="n"/>
      <c r="F47" s="12" t="n"/>
      <c r="G47" s="12" t="n"/>
      <c r="H47" s="9" t="n"/>
      <c r="I47" s="12" t="n"/>
      <c r="J47" s="9" t="n"/>
      <c r="K47" s="12" t="n"/>
      <c r="L47" s="9" t="n"/>
    </row>
    <row r="48" ht="21" customHeight="1">
      <c r="A48" s="103" t="inlineStr">
        <is>
          <t>Top Manufacturers by Category Spend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</row>
    <row r="49">
      <c r="D49" s="61" t="n"/>
      <c r="E49" s="61" t="n"/>
      <c r="F49" s="61" t="n"/>
      <c r="G49" s="61" t="n"/>
    </row>
    <row r="50">
      <c r="B50" s="153" t="inlineStr">
        <is>
          <t>Non-Pharma</t>
        </is>
      </c>
      <c r="C50" s="154" t="n"/>
      <c r="F50" s="133" t="inlineStr">
        <is>
          <t>Pharma</t>
        </is>
      </c>
      <c r="G50" s="155" t="n"/>
      <c r="H50" s="94" t="n"/>
      <c r="J50" s="133" t="inlineStr">
        <is>
          <t>Indirect - IT</t>
        </is>
      </c>
      <c r="K50" s="155" t="n"/>
    </row>
    <row r="51">
      <c r="B51" s="58" t="inlineStr">
        <is>
          <t>YTD 2023 ( USD )</t>
        </is>
      </c>
      <c r="C51" s="58" t="inlineStr">
        <is>
          <t>%</t>
        </is>
      </c>
      <c r="F51" s="58" t="inlineStr">
        <is>
          <t>YTD 2023 ( USD )</t>
        </is>
      </c>
      <c r="G51" s="58" t="inlineStr">
        <is>
          <t>%</t>
        </is>
      </c>
      <c r="H51" s="94" t="n"/>
      <c r="I51" s="61" t="n"/>
      <c r="J51" s="58" t="inlineStr">
        <is>
          <t>YTD 2023 ( USD )</t>
        </is>
      </c>
      <c r="K51" s="58" t="inlineStr">
        <is>
          <t>%</t>
        </is>
      </c>
      <c r="L51" s="71" t="n"/>
    </row>
    <row r="52">
      <c r="A52" s="39" t="inlineStr">
        <is>
          <t>Amil Assistencia</t>
        </is>
      </c>
      <c r="B52" s="70" t="n">
        <v>49496332.85</v>
      </c>
      <c r="C52" s="16" t="n">
        <v>0.08699999999999999</v>
      </c>
      <c r="D52" s="61" t="n"/>
      <c r="E52" s="51" t="inlineStr">
        <is>
          <t>Janssen</t>
        </is>
      </c>
      <c r="F52" s="113" t="n">
        <v>31037845.62</v>
      </c>
      <c r="G52" s="10" t="n">
        <v>0.102</v>
      </c>
      <c r="H52" s="95" t="n"/>
      <c r="I52" s="35" t="inlineStr">
        <is>
          <t>Sodexo</t>
        </is>
      </c>
      <c r="J52" s="45" t="n">
        <v>22686710.77</v>
      </c>
      <c r="K52" s="89" t="n">
        <v>0.06</v>
      </c>
      <c r="L52" s="98" t="n"/>
    </row>
    <row r="53">
      <c r="A53" s="106" t="inlineStr">
        <is>
          <t>Medtronic</t>
        </is>
      </c>
      <c r="B53" s="38" t="n">
        <v>30307200.27</v>
      </c>
      <c r="C53" s="110" t="n">
        <v>0.053</v>
      </c>
      <c r="D53" s="61" t="n"/>
      <c r="E53" s="106" t="inlineStr">
        <is>
          <t>Roche</t>
        </is>
      </c>
      <c r="F53" s="38" t="n">
        <v>28323956.59</v>
      </c>
      <c r="G53" s="110" t="n">
        <v>0.093</v>
      </c>
      <c r="H53" s="95" t="n"/>
      <c r="I53" s="36" t="inlineStr">
        <is>
          <t>Ben Beneficios e Servicos</t>
        </is>
      </c>
      <c r="J53" s="87" t="n">
        <v>21539057.19</v>
      </c>
      <c r="K53" s="95" t="n">
        <v>0.057</v>
      </c>
      <c r="L53" s="98" t="n"/>
    </row>
    <row r="54">
      <c r="A54" s="39" t="inlineStr">
        <is>
          <t>NOT AVAILABLE</t>
        </is>
      </c>
      <c r="B54" s="70" t="n">
        <v>17598071.81</v>
      </c>
      <c r="C54" s="16" t="n">
        <v>0.031</v>
      </c>
      <c r="D54" s="61" t="n"/>
      <c r="E54" s="51" t="inlineStr">
        <is>
          <t>Merck &amp; Co (MSD)</t>
        </is>
      </c>
      <c r="F54" s="113" t="n">
        <v>23795654.17</v>
      </c>
      <c r="G54" s="10" t="n">
        <v>0.078</v>
      </c>
      <c r="H54" s="95" t="n"/>
      <c r="I54" s="35" t="inlineStr">
        <is>
          <t>Apoio Ecolimp</t>
        </is>
      </c>
      <c r="J54" s="45" t="n">
        <v>16172080.55</v>
      </c>
      <c r="K54" s="89" t="n">
        <v>0.043</v>
      </c>
      <c r="L54" s="98" t="n"/>
    </row>
    <row r="55">
      <c r="A55" s="106" t="inlineStr">
        <is>
          <t>Evereast Medical Products Co Ltd</t>
        </is>
      </c>
      <c r="B55" s="38" t="n">
        <v>14904585.64</v>
      </c>
      <c r="C55" s="110" t="n">
        <v>0.026</v>
      </c>
      <c r="D55" s="61" t="n"/>
      <c r="E55" s="106" t="inlineStr">
        <is>
          <t>Novartis</t>
        </is>
      </c>
      <c r="F55" s="38" t="n">
        <v>13887020.65</v>
      </c>
      <c r="G55" s="110" t="n">
        <v>0.046</v>
      </c>
      <c r="H55" s="95" t="n"/>
      <c r="I55" s="36" t="inlineStr">
        <is>
          <t>Brasoftware Ltda</t>
        </is>
      </c>
      <c r="J55" s="87" t="n">
        <v>12229613.46</v>
      </c>
      <c r="K55" s="95" t="n">
        <v>0.032</v>
      </c>
      <c r="L55" s="98" t="n"/>
    </row>
    <row r="56">
      <c r="A56" s="39" t="inlineStr">
        <is>
          <t>Ethicon</t>
        </is>
      </c>
      <c r="B56" s="70" t="n">
        <v>13438913.44</v>
      </c>
      <c r="C56" s="16" t="n">
        <v>0.024</v>
      </c>
      <c r="D56" s="61" t="n"/>
      <c r="E56" s="51" t="inlineStr">
        <is>
          <t>Biogen</t>
        </is>
      </c>
      <c r="F56" s="113" t="n">
        <v>12208197.62</v>
      </c>
      <c r="G56" s="10" t="n">
        <v>0.04</v>
      </c>
      <c r="H56" s="95" t="n"/>
      <c r="I56" s="35" t="inlineStr">
        <is>
          <t>G4S Ltda</t>
        </is>
      </c>
      <c r="J56" s="45" t="n">
        <v>11068835.73</v>
      </c>
      <c r="K56" s="89" t="n">
        <v>0.029</v>
      </c>
      <c r="L56" s="156" t="n"/>
    </row>
    <row r="57">
      <c r="A57" s="102" t="inlineStr">
        <is>
          <t>All Others</t>
        </is>
      </c>
      <c r="B57" s="5" t="n">
        <v>441271357.35</v>
      </c>
      <c r="C57" s="110" t="n">
        <v>0.778</v>
      </c>
      <c r="D57" s="61" t="n"/>
      <c r="E57" s="102" t="inlineStr">
        <is>
          <t>All Others</t>
        </is>
      </c>
      <c r="F57" s="5" t="n">
        <v>194534249.68</v>
      </c>
      <c r="G57" s="110" t="n">
        <v>0.64</v>
      </c>
      <c r="H57" s="95" t="n"/>
      <c r="I57" s="102" t="inlineStr">
        <is>
          <t>All Others</t>
        </is>
      </c>
      <c r="J57" s="5" t="n">
        <v>295349879.63</v>
      </c>
      <c r="K57" s="95" t="n">
        <v>0.779</v>
      </c>
      <c r="L57" s="156" t="n"/>
    </row>
    <row r="58">
      <c r="A58" s="41" t="inlineStr">
        <is>
          <t>Total</t>
        </is>
      </c>
      <c r="B58" s="22">
        <f>SUM(B52:B57)</f>
        <v/>
      </c>
      <c r="C58" s="17" t="n">
        <v>1</v>
      </c>
      <c r="D58" s="61" t="n"/>
      <c r="E58" s="41" t="inlineStr">
        <is>
          <t>Total</t>
        </is>
      </c>
      <c r="F58" s="20">
        <f>SUM(F52:F57)</f>
        <v/>
      </c>
      <c r="G58" s="17" t="n">
        <v>1</v>
      </c>
      <c r="H58" s="95" t="n"/>
      <c r="I58" s="41" t="inlineStr">
        <is>
          <t>Total</t>
        </is>
      </c>
      <c r="J58" s="86">
        <f>SUM(J52:J57)</f>
        <v/>
      </c>
      <c r="K58" s="31" t="n">
        <v>1</v>
      </c>
      <c r="L58" s="156" t="n"/>
    </row>
    <row r="59">
      <c r="A59" s="34" t="inlineStr">
        <is>
          <t>*Total unique mfg 3322</t>
        </is>
      </c>
      <c r="D59" s="61" t="n"/>
      <c r="E59" s="34" t="inlineStr">
        <is>
          <t>*Total unique mfg 716</t>
        </is>
      </c>
      <c r="F59" s="61" t="n"/>
      <c r="G59" s="61" t="n"/>
      <c r="I59" s="34" t="inlineStr">
        <is>
          <t>*Total unique mfg 3828</t>
        </is>
      </c>
    </row>
    <row r="60" ht="25.15" customHeight="1">
      <c r="A60" s="103" t="inlineStr">
        <is>
          <t>Direct (Non-pharma) Spend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</row>
    <row r="61" ht="15" customHeight="1">
      <c r="D61" s="61" t="n"/>
      <c r="E61" s="61" t="n"/>
      <c r="F61" s="61" t="n"/>
    </row>
    <row r="62" ht="15" customHeight="1">
      <c r="A62" s="157" t="inlineStr">
        <is>
          <t>Market</t>
        </is>
      </c>
      <c r="B62" s="138" t="inlineStr">
        <is>
          <t>Total P.O. Spend - MTD</t>
        </is>
      </c>
      <c r="C62" s="145" t="n"/>
      <c r="E62" s="49" t="inlineStr">
        <is>
          <t>MTD USD Spend</t>
        </is>
      </c>
      <c r="F62" s="49" t="inlineStr">
        <is>
          <t>YTD USD Spend</t>
        </is>
      </c>
      <c r="G62" s="61" t="n"/>
      <c r="H62" s="129" t="inlineStr">
        <is>
          <t>Non-Pharma Spend YoY Trend</t>
        </is>
      </c>
      <c r="I62" s="151" t="n"/>
      <c r="J62" s="151" t="n"/>
      <c r="K62" s="151" t="n"/>
      <c r="L62" s="151" t="n"/>
    </row>
    <row r="63" ht="13.9" customHeight="1">
      <c r="A63" s="158" t="n"/>
      <c r="B63" s="14" t="inlineStr">
        <is>
          <t>May-2023 ( USD )</t>
        </is>
      </c>
      <c r="C63" s="14" t="inlineStr">
        <is>
          <t>%</t>
        </is>
      </c>
      <c r="E63" s="66">
        <f>B69</f>
        <v/>
      </c>
      <c r="F63" s="159">
        <f>B80</f>
        <v/>
      </c>
      <c r="G63" s="61" t="n"/>
      <c r="H63" s="14" t="inlineStr">
        <is>
          <t>2020 (  USD  )</t>
        </is>
      </c>
      <c r="I63" s="14" t="inlineStr">
        <is>
          <t>% Variance</t>
        </is>
      </c>
      <c r="J63" s="14" t="inlineStr">
        <is>
          <t>2021 (  USD  )</t>
        </is>
      </c>
      <c r="K63" s="14" t="inlineStr">
        <is>
          <t>% Variance</t>
        </is>
      </c>
      <c r="L63" s="65" t="inlineStr">
        <is>
          <t>2022 (  USD  )</t>
        </is>
      </c>
    </row>
    <row r="64">
      <c r="A64" s="51" t="inlineStr">
        <is>
          <t>Brazil</t>
        </is>
      </c>
      <c r="B64" s="113" t="n">
        <v>106400091.05</v>
      </c>
      <c r="C64" s="90" t="n">
        <v>0.8120000000000001</v>
      </c>
      <c r="D64" s="110" t="n"/>
      <c r="G64" s="51" t="inlineStr">
        <is>
          <t>Brazil</t>
        </is>
      </c>
      <c r="H64" s="45" t="n">
        <v>0</v>
      </c>
      <c r="I64" s="101">
        <f>IFERROR((J64-H64)/H64,"-")</f>
        <v/>
      </c>
      <c r="J64" s="45" t="n">
        <v>926277546.314513</v>
      </c>
      <c r="K64" s="101">
        <f>IFERROR((L64-J64)/J64,"-")</f>
        <v/>
      </c>
      <c r="L64" s="113" t="n">
        <v>956858614.799327</v>
      </c>
    </row>
    <row r="65">
      <c r="A65" s="106" t="inlineStr">
        <is>
          <t>Chile</t>
        </is>
      </c>
      <c r="B65" s="38" t="n">
        <v>17604881</v>
      </c>
      <c r="C65" s="91" t="n">
        <v>0.134</v>
      </c>
      <c r="D65" s="110" t="n"/>
      <c r="E65" s="110" t="n"/>
      <c r="F65" s="110" t="n"/>
      <c r="G65" s="106" t="inlineStr">
        <is>
          <t>Chile</t>
        </is>
      </c>
      <c r="H65" s="87" t="n">
        <v>74816931</v>
      </c>
      <c r="I65" s="91">
        <f>IFERROR((J65-H65)/H65,"-")</f>
        <v/>
      </c>
      <c r="J65" s="87" t="n">
        <v>193105677.719481</v>
      </c>
      <c r="K65" s="91">
        <f>IFERROR((L65-J65)/J65,"-")</f>
        <v/>
      </c>
      <c r="L65" s="38" t="n">
        <v>178443643.540923</v>
      </c>
    </row>
    <row r="66">
      <c r="A66" s="51" t="inlineStr">
        <is>
          <t>Colombia</t>
        </is>
      </c>
      <c r="B66" s="113" t="n">
        <v>3777958.75</v>
      </c>
      <c r="C66" s="90" t="n">
        <v>0.029</v>
      </c>
      <c r="D66" s="104" t="n"/>
      <c r="E66" s="104" t="n"/>
      <c r="F66" s="104" t="n"/>
      <c r="G66" s="51" t="inlineStr">
        <is>
          <t>Colombia</t>
        </is>
      </c>
      <c r="H66" s="45" t="n">
        <v>14169885</v>
      </c>
      <c r="I66" s="101">
        <f>IFERROR((J66-H66)/H66,"-")</f>
        <v/>
      </c>
      <c r="J66" s="70" t="n">
        <v>32551898.7262415</v>
      </c>
      <c r="K66" s="101">
        <f>IFERROR((L66-J66)/J66,"-")</f>
        <v/>
      </c>
      <c r="L66" s="4" t="n">
        <v>42357454.6892274</v>
      </c>
    </row>
    <row r="67">
      <c r="A67" s="106" t="inlineStr">
        <is>
          <t>Peru</t>
        </is>
      </c>
      <c r="B67" s="38" t="n">
        <v>3198673.36</v>
      </c>
      <c r="C67" s="91" t="n">
        <v>0.024</v>
      </c>
      <c r="D67" s="110" t="n"/>
      <c r="E67" s="110" t="n"/>
      <c r="F67" s="110" t="n"/>
      <c r="G67" s="106" t="inlineStr">
        <is>
          <t>Peru</t>
        </is>
      </c>
      <c r="H67" s="87" t="n">
        <v>17259181</v>
      </c>
      <c r="I67" s="91">
        <f>IFERROR((J67-H67)/H67,"-")</f>
        <v/>
      </c>
      <c r="J67" s="87" t="n">
        <v>38222310.4139539</v>
      </c>
      <c r="K67" s="91">
        <f>IFERROR((L67-J67)/J67,"-")</f>
        <v/>
      </c>
      <c r="L67" s="87" t="n">
        <v>38273356.1830481</v>
      </c>
    </row>
    <row r="68">
      <c r="A68" s="51" t="inlineStr">
        <is>
          <t>Portugal</t>
        </is>
      </c>
      <c r="B68" s="113" t="n">
        <v>0</v>
      </c>
      <c r="C68" s="101" t="n">
        <v>0</v>
      </c>
      <c r="D68" s="110" t="n"/>
      <c r="E68" s="110" t="n"/>
      <c r="F68" s="110" t="n"/>
      <c r="G68" s="51" t="inlineStr">
        <is>
          <t>Portugal</t>
        </is>
      </c>
      <c r="H68" s="45" t="n">
        <v>0</v>
      </c>
      <c r="I68" s="101">
        <f>IFERROR((J68-H68)/H68,"-")</f>
        <v/>
      </c>
      <c r="J68" s="45" t="n">
        <v>76269484.091988</v>
      </c>
      <c r="K68" s="101">
        <f>IFERROR((L68-J68)/J68,"-")</f>
        <v/>
      </c>
      <c r="L68" s="4" t="n">
        <v>27227850.5160158</v>
      </c>
    </row>
    <row r="69">
      <c r="A69" s="109" t="inlineStr">
        <is>
          <t>Total</t>
        </is>
      </c>
      <c r="B69" s="3">
        <f>SUM(B64:B68)</f>
        <v/>
      </c>
      <c r="C69" s="105" t="n">
        <v>1</v>
      </c>
      <c r="D69" s="12" t="n"/>
      <c r="E69" s="12" t="n"/>
      <c r="F69" s="12" t="n"/>
      <c r="G69" s="109" t="inlineStr">
        <is>
          <t>Total</t>
        </is>
      </c>
      <c r="H69" s="3">
        <f>SUM(H64:H68)</f>
        <v/>
      </c>
      <c r="I69" s="105">
        <f>IFERROR((J69-H69)/H69,"-")</f>
        <v/>
      </c>
      <c r="J69" s="108">
        <f>SUM(J64:J68)</f>
        <v/>
      </c>
      <c r="K69" s="105">
        <f>IFERROR((L69-J69)/J69,"-")</f>
        <v/>
      </c>
      <c r="L69" s="108">
        <f>SUM(L64:L68)</f>
        <v/>
      </c>
    </row>
    <row r="70">
      <c r="A70" s="92" t="n"/>
      <c r="B70" s="30" t="n"/>
      <c r="C70" s="12" t="n"/>
      <c r="D70" s="12" t="n"/>
      <c r="E70" s="12" t="n"/>
      <c r="F70" s="12" t="n"/>
      <c r="G70" s="12" t="n"/>
      <c r="H70" s="30" t="n"/>
      <c r="I70" s="12" t="n"/>
      <c r="J70" s="30" t="n"/>
      <c r="K70" s="30" t="n"/>
      <c r="L70" s="30" t="n"/>
    </row>
    <row r="71">
      <c r="A71" s="112" t="n"/>
      <c r="B71" s="11" t="n"/>
      <c r="C71" s="12" t="n"/>
      <c r="D71" s="12" t="n"/>
      <c r="E71" s="12" t="n"/>
      <c r="F71" s="12" t="n"/>
      <c r="G71" s="11" t="n"/>
      <c r="H71" s="11" t="n"/>
      <c r="I71" s="11" t="n"/>
      <c r="J71" s="11" t="n"/>
      <c r="K71" s="98" t="n"/>
    </row>
    <row r="72">
      <c r="A72" s="12" t="n"/>
      <c r="B72" s="11" t="n"/>
      <c r="C72" s="11" t="n"/>
      <c r="D72" s="11" t="n"/>
      <c r="E72" s="11" t="n"/>
      <c r="F72" s="98" t="n"/>
    </row>
    <row r="73" ht="15" customHeight="1">
      <c r="B73" s="124" t="inlineStr">
        <is>
          <t>Total P.O. Spend - YTD Trended</t>
        </is>
      </c>
      <c r="C73" s="145" t="n"/>
      <c r="D73" s="145" t="n"/>
      <c r="E73" s="145" t="n"/>
      <c r="F73" s="145" t="n"/>
      <c r="G73" s="145" t="n"/>
      <c r="H73" s="67" t="n"/>
      <c r="J73" s="11" t="n"/>
      <c r="K73" s="11" t="n"/>
      <c r="L73" s="98" t="n"/>
    </row>
    <row r="74">
      <c r="B74" s="14" t="inlineStr">
        <is>
          <t>May YTD USD</t>
        </is>
      </c>
      <c r="C74" s="14" t="inlineStr">
        <is>
          <t>%</t>
        </is>
      </c>
      <c r="D74" s="14" t="inlineStr">
        <is>
          <t>Feb-2023</t>
        </is>
      </c>
      <c r="E74" s="14" t="inlineStr">
        <is>
          <t>Mar-2023</t>
        </is>
      </c>
      <c r="F74" s="14" t="inlineStr">
        <is>
          <t>Apr-2023</t>
        </is>
      </c>
      <c r="G74" s="14" t="inlineStr">
        <is>
          <t>May-2023</t>
        </is>
      </c>
      <c r="I74" s="11" t="n"/>
      <c r="J74" s="11" t="n"/>
      <c r="K74" s="98" t="n"/>
    </row>
    <row r="75">
      <c r="A75" s="51" t="inlineStr">
        <is>
          <t>Brazil</t>
        </is>
      </c>
      <c r="B75" s="113" t="n">
        <v>457333398.53</v>
      </c>
      <c r="C75" s="90" t="n">
        <v>0.8070000000000001</v>
      </c>
      <c r="D75" s="113" t="n">
        <v>83632714.51000001</v>
      </c>
      <c r="E75" s="113" t="n">
        <v>85228470.90000001</v>
      </c>
      <c r="F75" s="113" t="n">
        <v>106404500.08</v>
      </c>
      <c r="G75" s="113" t="n">
        <v>106400091.05</v>
      </c>
      <c r="I75" s="11" t="n"/>
      <c r="J75" s="11" t="n"/>
      <c r="K75" s="98" t="n"/>
    </row>
    <row r="76">
      <c r="A76" s="106" t="inlineStr">
        <is>
          <t>Chile</t>
        </is>
      </c>
      <c r="B76" s="38" t="n">
        <v>78364285.20999999</v>
      </c>
      <c r="C76" s="91" t="n">
        <v>0.138</v>
      </c>
      <c r="D76" s="38" t="n">
        <v>11983954.31</v>
      </c>
      <c r="E76" s="38" t="n">
        <v>17020290.07</v>
      </c>
      <c r="F76" s="38" t="n">
        <v>16326113.36</v>
      </c>
      <c r="G76" s="38" t="n">
        <v>17604881</v>
      </c>
      <c r="I76" s="11" t="n"/>
      <c r="J76" s="11" t="n"/>
      <c r="K76" s="98" t="n"/>
    </row>
    <row r="77">
      <c r="A77" s="51" t="inlineStr">
        <is>
          <t>Colombia</t>
        </is>
      </c>
      <c r="B77" s="113" t="n">
        <v>15896028.72</v>
      </c>
      <c r="C77" s="90" t="n">
        <v>0.028</v>
      </c>
      <c r="D77" s="113" t="n">
        <v>2698854.8</v>
      </c>
      <c r="E77" s="113" t="n">
        <v>3379240.99</v>
      </c>
      <c r="F77" s="113" t="n">
        <v>3338343.3</v>
      </c>
      <c r="G77" s="113" t="n">
        <v>3777958.75</v>
      </c>
      <c r="I77" s="11" t="n"/>
      <c r="J77" s="11" t="n"/>
      <c r="K77" s="98" t="n"/>
    </row>
    <row r="78">
      <c r="A78" s="106" t="inlineStr">
        <is>
          <t>Peru</t>
        </is>
      </c>
      <c r="B78" s="38" t="n">
        <v>15422748.91</v>
      </c>
      <c r="C78" s="91" t="n">
        <v>0.027</v>
      </c>
      <c r="D78" s="38" t="n">
        <v>2906003.62</v>
      </c>
      <c r="E78" s="38" t="n">
        <v>3541262.87</v>
      </c>
      <c r="F78" s="38" t="n">
        <v>2862265.12</v>
      </c>
      <c r="G78" s="38" t="n">
        <v>3198673.36</v>
      </c>
      <c r="I78" s="11" t="n"/>
      <c r="J78" s="11" t="n"/>
      <c r="K78" s="98" t="n"/>
    </row>
    <row r="79">
      <c r="A79" s="51" t="inlineStr">
        <is>
          <t>Portugal</t>
        </is>
      </c>
      <c r="B79" s="113" t="n">
        <v>0</v>
      </c>
      <c r="C79" s="101" t="n">
        <v>0</v>
      </c>
      <c r="D79" s="113" t="n">
        <v>0</v>
      </c>
      <c r="E79" s="113" t="n">
        <v>0</v>
      </c>
      <c r="F79" s="113" t="n">
        <v>0</v>
      </c>
      <c r="G79" s="113" t="n">
        <v>0</v>
      </c>
      <c r="I79" s="11" t="n"/>
      <c r="J79" s="11" t="n"/>
      <c r="K79" s="98" t="n"/>
    </row>
    <row r="80">
      <c r="A80" s="109" t="inlineStr">
        <is>
          <t>Total</t>
        </is>
      </c>
      <c r="B80" s="3">
        <f>SUM(B75:B79)</f>
        <v/>
      </c>
      <c r="C80" s="105" t="n">
        <v>1</v>
      </c>
      <c r="D80" s="3">
        <f>SUM(D75:D79)</f>
        <v/>
      </c>
      <c r="E80" s="3">
        <f>SUM(E75:E79)</f>
        <v/>
      </c>
      <c r="F80" s="3">
        <f>SUM(F75:F79)</f>
        <v/>
      </c>
      <c r="G80" s="3">
        <f>SUM(G75:G79)</f>
        <v/>
      </c>
      <c r="I80" s="11" t="n"/>
      <c r="J80" s="11" t="n"/>
      <c r="K80" s="98" t="n"/>
    </row>
    <row r="81">
      <c r="H81" s="61" t="n"/>
      <c r="J81" s="11" t="n"/>
      <c r="K81" s="11" t="n"/>
      <c r="L81" s="98" t="n"/>
    </row>
    <row r="82">
      <c r="B82" s="92" t="n"/>
      <c r="C82" s="9" t="n"/>
      <c r="D82" s="97" t="n"/>
      <c r="E82" s="30" t="n"/>
      <c r="F82" s="97" t="n"/>
      <c r="G82" s="30" t="n"/>
      <c r="H82" s="11" t="n"/>
      <c r="I82" s="11" t="n"/>
      <c r="J82" s="11" t="n"/>
      <c r="K82" s="11" t="n"/>
      <c r="L82" s="98" t="n"/>
    </row>
    <row r="83">
      <c r="B83" s="92" t="n"/>
      <c r="C83" s="9" t="n"/>
      <c r="D83" s="97" t="n"/>
      <c r="E83" s="30" t="n"/>
      <c r="F83" s="97" t="n"/>
      <c r="G83" s="30" t="n"/>
      <c r="H83" s="11" t="n"/>
      <c r="I83" s="11" t="n"/>
      <c r="J83" s="11" t="n"/>
      <c r="K83" s="11" t="n"/>
      <c r="L83" s="98" t="n"/>
    </row>
    <row r="84" ht="15" customHeight="1">
      <c r="A84" s="112" t="n"/>
      <c r="B84" s="11" t="n"/>
      <c r="C84" s="12" t="n"/>
      <c r="D84" s="12" t="n"/>
      <c r="E84" s="12" t="n"/>
      <c r="F84" s="12" t="n"/>
      <c r="G84" s="11" t="n"/>
      <c r="H84" s="11" t="n"/>
      <c r="I84" s="11" t="n"/>
      <c r="J84" s="11" t="n"/>
      <c r="K84" s="98" t="n"/>
    </row>
    <row r="85" ht="15" customHeight="1">
      <c r="A85" s="160" t="inlineStr">
        <is>
          <t>Top Suppliers May-2023 MTD</t>
        </is>
      </c>
      <c r="B85" s="161" t="n"/>
      <c r="C85" s="162" t="n"/>
      <c r="D85" s="27" t="inlineStr">
        <is>
          <t>Top Suppliers May-2023 YTD</t>
        </is>
      </c>
      <c r="E85" s="28" t="n"/>
      <c r="F85" s="29" t="n"/>
      <c r="G85" s="27" t="inlineStr">
        <is>
          <t>Top Manufacturers May-2023 MTD</t>
        </is>
      </c>
      <c r="H85" s="28" t="n"/>
      <c r="I85" s="29" t="n"/>
      <c r="J85" s="27" t="inlineStr">
        <is>
          <t>Top Manufacturers May-2023 YTD</t>
        </is>
      </c>
      <c r="K85" s="28" t="n"/>
      <c r="L85" s="29" t="n"/>
    </row>
    <row r="86">
      <c r="A86" s="15" t="inlineStr">
        <is>
          <t>Supplier</t>
        </is>
      </c>
      <c r="B86" s="15" t="inlineStr">
        <is>
          <t>USD</t>
        </is>
      </c>
      <c r="C86" s="15" t="inlineStr">
        <is>
          <t>%</t>
        </is>
      </c>
      <c r="D86" s="15" t="inlineStr">
        <is>
          <t>Supplier</t>
        </is>
      </c>
      <c r="E86" s="15" t="inlineStr">
        <is>
          <t>USD</t>
        </is>
      </c>
      <c r="F86" s="15" t="inlineStr">
        <is>
          <t>%</t>
        </is>
      </c>
      <c r="G86" s="15" t="inlineStr">
        <is>
          <t>Manufacturer</t>
        </is>
      </c>
      <c r="H86" s="15" t="inlineStr">
        <is>
          <t>USD</t>
        </is>
      </c>
      <c r="I86" s="15" t="inlineStr">
        <is>
          <t>%</t>
        </is>
      </c>
      <c r="J86" s="15" t="inlineStr">
        <is>
          <t>Manufacturer</t>
        </is>
      </c>
      <c r="K86" s="15" t="inlineStr">
        <is>
          <t>USD</t>
        </is>
      </c>
      <c r="L86" s="46" t="inlineStr">
        <is>
          <t>%</t>
        </is>
      </c>
    </row>
    <row r="87">
      <c r="A87" s="21" t="inlineStr">
        <is>
          <t>Amil Assistencia</t>
        </is>
      </c>
      <c r="B87" s="81" t="n">
        <v>6167751.78</v>
      </c>
      <c r="C87" s="16" t="n">
        <v>0.047</v>
      </c>
      <c r="D87" s="39" t="inlineStr">
        <is>
          <t>Amil Assistencia</t>
        </is>
      </c>
      <c r="E87" s="70" t="n">
        <v>49496332.85</v>
      </c>
      <c r="F87" s="16" t="n">
        <v>0.08699999999999999</v>
      </c>
      <c r="G87" s="68" t="inlineStr">
        <is>
          <t>Medtronic</t>
        </is>
      </c>
      <c r="H87" s="70" t="n">
        <v>6429372.51</v>
      </c>
      <c r="I87" s="16" t="n">
        <v>0.049</v>
      </c>
      <c r="J87" s="39" t="inlineStr">
        <is>
          <t>Amil Assistencia</t>
        </is>
      </c>
      <c r="K87" s="70" t="n">
        <v>49496332.85</v>
      </c>
      <c r="L87" s="16" t="n">
        <v>0.08699999999999999</v>
      </c>
    </row>
    <row r="88" ht="28.7" customHeight="1">
      <c r="A88" s="102" t="inlineStr">
        <is>
          <t>Medtronic</t>
        </is>
      </c>
      <c r="B88" s="6" t="n">
        <v>4478232.08</v>
      </c>
      <c r="C88" s="110" t="n">
        <v>0.034</v>
      </c>
      <c r="D88" s="106" t="inlineStr">
        <is>
          <t>Medtronic</t>
        </is>
      </c>
      <c r="E88" s="38" t="n">
        <v>22012228.12</v>
      </c>
      <c r="F88" s="110" t="n">
        <v>0.039</v>
      </c>
      <c r="G88" s="69" t="inlineStr">
        <is>
          <t>Amil Assistencia</t>
        </is>
      </c>
      <c r="H88" s="38" t="n">
        <v>6167751.78</v>
      </c>
      <c r="I88" s="110" t="n">
        <v>0.047</v>
      </c>
      <c r="J88" s="106" t="inlineStr">
        <is>
          <t>Medtronic</t>
        </is>
      </c>
      <c r="K88" s="38" t="n">
        <v>30307200.27</v>
      </c>
      <c r="L88" s="110" t="n">
        <v>0.053</v>
      </c>
    </row>
    <row r="89" ht="30" customHeight="1">
      <c r="A89" s="44" t="inlineStr">
        <is>
          <t>Johnson &amp; Johnson</t>
        </is>
      </c>
      <c r="B89" s="81" t="n">
        <v>3535955.6</v>
      </c>
      <c r="C89" s="16" t="n">
        <v>0.027</v>
      </c>
      <c r="D89" s="39" t="inlineStr">
        <is>
          <t>Johnson &amp; Johnson</t>
        </is>
      </c>
      <c r="E89" s="70" t="n">
        <v>16360827.98</v>
      </c>
      <c r="F89" s="16" t="n">
        <v>0.029</v>
      </c>
      <c r="G89" s="68" t="inlineStr">
        <is>
          <t>NOT AVAILABLE</t>
        </is>
      </c>
      <c r="H89" s="70" t="n">
        <v>4162388.54</v>
      </c>
      <c r="I89" s="16" t="n">
        <v>0.032</v>
      </c>
      <c r="J89" s="39" t="inlineStr">
        <is>
          <t>NOT AVAILABLE</t>
        </is>
      </c>
      <c r="K89" s="70" t="n">
        <v>17598071.81</v>
      </c>
      <c r="L89" s="16" t="n">
        <v>0.031</v>
      </c>
    </row>
    <row r="90" ht="42.95" customHeight="1">
      <c r="A90" s="102" t="inlineStr">
        <is>
          <t>CBS Medico Cientifica</t>
        </is>
      </c>
      <c r="B90" s="6" t="n">
        <v>2366746.43</v>
      </c>
      <c r="C90" s="110" t="n">
        <v>0.018</v>
      </c>
      <c r="D90" s="106" t="inlineStr">
        <is>
          <t>CBS Medico Cientifica</t>
        </is>
      </c>
      <c r="E90" s="38" t="n">
        <v>10749642.96</v>
      </c>
      <c r="F90" s="110" t="n">
        <v>0.019</v>
      </c>
      <c r="G90" s="69" t="inlineStr">
        <is>
          <t>Evereast Medical Products Co Ltd</t>
        </is>
      </c>
      <c r="H90" s="38" t="n">
        <v>3477041.72</v>
      </c>
      <c r="I90" s="110" t="n">
        <v>0.027</v>
      </c>
      <c r="J90" s="106" t="inlineStr">
        <is>
          <t>Evereast Medical Products Co Ltd</t>
        </is>
      </c>
      <c r="K90" s="38" t="n">
        <v>14904585.64</v>
      </c>
      <c r="L90" s="110" t="n">
        <v>0.026</v>
      </c>
    </row>
    <row r="91" ht="30" customHeight="1">
      <c r="A91" s="44" t="inlineStr">
        <is>
          <t>Fixen Med</t>
        </is>
      </c>
      <c r="B91" s="81" t="n">
        <v>1531153.41</v>
      </c>
      <c r="C91" s="16" t="n">
        <v>0.012</v>
      </c>
      <c r="D91" s="39" t="inlineStr">
        <is>
          <t>Novatech Comercio</t>
        </is>
      </c>
      <c r="E91" s="70" t="n">
        <v>6519986.04</v>
      </c>
      <c r="F91" s="16" t="n">
        <v>0.011</v>
      </c>
      <c r="G91" s="68" t="inlineStr">
        <is>
          <t>Ethicon</t>
        </is>
      </c>
      <c r="H91" s="70" t="n">
        <v>2978943.02</v>
      </c>
      <c r="I91" s="16" t="n">
        <v>0.023</v>
      </c>
      <c r="J91" s="39" t="inlineStr">
        <is>
          <t>Ethicon</t>
        </is>
      </c>
      <c r="K91" s="70" t="n">
        <v>13438913.44</v>
      </c>
      <c r="L91" s="16" t="n">
        <v>0.024</v>
      </c>
    </row>
    <row r="92" ht="28.7" customHeight="1">
      <c r="A92" s="102" t="inlineStr">
        <is>
          <t>Steel Surgical Comercio Ltda</t>
        </is>
      </c>
      <c r="B92" s="6" t="n">
        <v>1293800.74</v>
      </c>
      <c r="C92" s="110" t="n">
        <v>0.01</v>
      </c>
      <c r="D92" s="106" t="inlineStr">
        <is>
          <t>B. Braun</t>
        </is>
      </c>
      <c r="E92" s="38" t="n">
        <v>6266391.07</v>
      </c>
      <c r="F92" s="110" t="n">
        <v>0.011</v>
      </c>
      <c r="G92" s="69" t="inlineStr">
        <is>
          <t>Razek Equipamentos</t>
        </is>
      </c>
      <c r="H92" s="38" t="n">
        <v>2867018.58</v>
      </c>
      <c r="I92" s="110" t="n">
        <v>0.022</v>
      </c>
      <c r="J92" s="106" t="inlineStr">
        <is>
          <t>Surgitec Brasil</t>
        </is>
      </c>
      <c r="K92" s="38" t="n">
        <v>10600218.02</v>
      </c>
      <c r="L92" s="110" t="n">
        <v>0.019</v>
      </c>
    </row>
    <row r="93" ht="75" customHeight="1">
      <c r="A93" s="44" t="inlineStr">
        <is>
          <t>Novatech Comercio</t>
        </is>
      </c>
      <c r="B93" s="81" t="n">
        <v>1238112.96</v>
      </c>
      <c r="C93" s="16" t="n">
        <v>0.008999999999999999</v>
      </c>
      <c r="D93" s="39" t="inlineStr">
        <is>
          <t>Samarim Assistencia Nefrologica</t>
        </is>
      </c>
      <c r="E93" s="70" t="n">
        <v>5280681.08</v>
      </c>
      <c r="F93" s="16" t="n">
        <v>0.008999999999999999</v>
      </c>
      <c r="G93" s="68" t="inlineStr">
        <is>
          <t>Surgitec Brasil</t>
        </is>
      </c>
      <c r="H93" s="70" t="n">
        <v>2432471.25</v>
      </c>
      <c r="I93" s="16" t="n">
        <v>0.019</v>
      </c>
      <c r="J93" s="39" t="inlineStr">
        <is>
          <t>Razek Equipamentos</t>
        </is>
      </c>
      <c r="K93" s="70" t="n">
        <v>9729069.23</v>
      </c>
      <c r="L93" s="16" t="n">
        <v>0.017</v>
      </c>
    </row>
    <row r="94">
      <c r="A94" s="102" t="inlineStr">
        <is>
          <t>Samarim Assistencia Nefrologica</t>
        </is>
      </c>
      <c r="B94" s="6" t="n">
        <v>1201203.8</v>
      </c>
      <c r="C94" s="110" t="n">
        <v>0.008999999999999999</v>
      </c>
      <c r="D94" s="106" t="inlineStr">
        <is>
          <t>Cruz Verde</t>
        </is>
      </c>
      <c r="E94" s="38" t="n">
        <v>5242552.47</v>
      </c>
      <c r="F94" s="110" t="n">
        <v>0.008999999999999999</v>
      </c>
      <c r="G94" s="69" t="inlineStr">
        <is>
          <t>Abbott</t>
        </is>
      </c>
      <c r="H94" s="38" t="n">
        <v>2372308.07</v>
      </c>
      <c r="I94" s="110" t="n">
        <v>0.018</v>
      </c>
      <c r="J94" s="106" t="inlineStr">
        <is>
          <t>BD</t>
        </is>
      </c>
      <c r="K94" s="38" t="n">
        <v>9230062.99</v>
      </c>
      <c r="L94" s="110" t="n">
        <v>0.016</v>
      </c>
    </row>
    <row r="95" ht="60" customHeight="1">
      <c r="A95" s="44" t="inlineStr">
        <is>
          <t>Cruz Verde</t>
        </is>
      </c>
      <c r="B95" s="81" t="n">
        <v>1187506.71</v>
      </c>
      <c r="C95" s="16" t="n">
        <v>0.008999999999999999</v>
      </c>
      <c r="D95" s="39" t="inlineStr">
        <is>
          <t>Fixen Med</t>
        </is>
      </c>
      <c r="E95" s="70" t="n">
        <v>5184748.66</v>
      </c>
      <c r="F95" s="16" t="n">
        <v>0.008999999999999999</v>
      </c>
      <c r="G95" s="68" t="inlineStr">
        <is>
          <t>Smith &amp; Nephew</t>
        </is>
      </c>
      <c r="H95" s="70" t="n">
        <v>2314283.94</v>
      </c>
      <c r="I95" s="16" t="n">
        <v>0.018</v>
      </c>
      <c r="J95" s="39" t="inlineStr">
        <is>
          <t>Abbott</t>
        </is>
      </c>
      <c r="K95" s="70" t="n">
        <v>9202257.16</v>
      </c>
      <c r="L95" s="16" t="n">
        <v>0.016</v>
      </c>
    </row>
    <row r="96">
      <c r="A96" s="102" t="inlineStr">
        <is>
          <t>B. Braun</t>
        </is>
      </c>
      <c r="B96" s="6" t="n">
        <v>1167376.66</v>
      </c>
      <c r="C96" s="110" t="n">
        <v>0.008999999999999999</v>
      </c>
      <c r="D96" s="106" t="inlineStr">
        <is>
          <t>Roche</t>
        </is>
      </c>
      <c r="E96" s="38" t="n">
        <v>4822734.21</v>
      </c>
      <c r="F96" s="110" t="n">
        <v>0.008999999999999999</v>
      </c>
      <c r="G96" s="69" t="inlineStr">
        <is>
          <t>BD</t>
        </is>
      </c>
      <c r="H96" s="38" t="n">
        <v>2206204.58</v>
      </c>
      <c r="I96" s="110" t="n">
        <v>0.017</v>
      </c>
      <c r="J96" s="106" t="inlineStr">
        <is>
          <t>Smith &amp; Nephew</t>
        </is>
      </c>
      <c r="K96" s="38" t="n">
        <v>9155316.560000001</v>
      </c>
      <c r="L96" s="110" t="n">
        <v>0.016</v>
      </c>
    </row>
    <row r="97">
      <c r="A97" s="39" t="inlineStr">
        <is>
          <t>All Others</t>
        </is>
      </c>
      <c r="B97" s="40" t="n">
        <v>106813764</v>
      </c>
      <c r="C97" s="42" t="n">
        <v>0.8149999999999999</v>
      </c>
      <c r="D97" s="72" t="inlineStr">
        <is>
          <t>All Others</t>
        </is>
      </c>
      <c r="E97" s="75" t="n">
        <v>435080335.92</v>
      </c>
      <c r="F97" s="42" t="n">
        <v>0.767</v>
      </c>
      <c r="G97" s="72" t="inlineStr">
        <is>
          <t>All Others</t>
        </is>
      </c>
      <c r="H97" s="75" t="n">
        <v>95573820.18000001</v>
      </c>
      <c r="I97" s="42" t="n">
        <v>0.73</v>
      </c>
      <c r="J97" s="72" t="inlineStr">
        <is>
          <t>All Others</t>
        </is>
      </c>
      <c r="K97" s="75" t="n">
        <v>393354433.39</v>
      </c>
      <c r="L97" s="42" t="n">
        <v>0.694</v>
      </c>
    </row>
    <row r="98">
      <c r="A98" s="109" t="inlineStr">
        <is>
          <t>Total</t>
        </is>
      </c>
      <c r="B98" s="8">
        <f>SUM(B87:B97)</f>
        <v/>
      </c>
      <c r="C98" s="105" t="n">
        <v>1</v>
      </c>
      <c r="D98" s="73" t="inlineStr">
        <is>
          <t>Total</t>
        </is>
      </c>
      <c r="E98" s="8">
        <f>SUM(E87:E97)</f>
        <v/>
      </c>
      <c r="F98" s="105" t="n">
        <v>1</v>
      </c>
      <c r="G98" s="73" t="inlineStr">
        <is>
          <t>Total</t>
        </is>
      </c>
      <c r="H98" s="8">
        <f>SUM(H87:H97)</f>
        <v/>
      </c>
      <c r="I98" s="105" t="n">
        <v>1</v>
      </c>
      <c r="J98" s="73" t="inlineStr">
        <is>
          <t>Total</t>
        </is>
      </c>
      <c r="K98" s="8">
        <f>SUM(K87:K97)</f>
        <v/>
      </c>
      <c r="L98" s="105" t="n">
        <v>1</v>
      </c>
    </row>
    <row r="99" ht="15" customHeight="1">
      <c r="A99" s="112" t="n"/>
      <c r="B99" s="11" t="n"/>
      <c r="C99" s="12" t="n"/>
      <c r="D99" s="11" t="n"/>
      <c r="E99" s="12" t="n"/>
      <c r="F99" s="11" t="n"/>
      <c r="G99" s="11" t="n"/>
      <c r="H99" s="11" t="n"/>
      <c r="I99" s="11" t="n"/>
      <c r="J99" s="98" t="n"/>
    </row>
    <row r="100" ht="15" customHeight="1">
      <c r="A100" s="163" t="inlineStr">
        <is>
          <t>Top Product Categories May-2023 MTD</t>
        </is>
      </c>
      <c r="B100" s="161" t="n"/>
      <c r="C100" s="161" t="n"/>
      <c r="D100" s="161" t="n"/>
      <c r="E100" s="161" t="n"/>
      <c r="F100" s="164" t="n"/>
      <c r="G100" s="121" t="inlineStr">
        <is>
          <t>Top Product Categories May-2023 YTD</t>
        </is>
      </c>
      <c r="H100" s="145" t="n"/>
      <c r="I100" s="145" t="n"/>
      <c r="J100" s="145" t="n"/>
      <c r="K100" s="145" t="n"/>
      <c r="L100" s="145" t="n"/>
    </row>
    <row r="101" ht="16.9" customHeight="1">
      <c r="A101" s="15" t="inlineStr">
        <is>
          <t>Categories</t>
        </is>
      </c>
      <c r="B101" s="15" t="inlineStr">
        <is>
          <t>USD</t>
        </is>
      </c>
      <c r="C101" s="15" t="inlineStr">
        <is>
          <t>%</t>
        </is>
      </c>
      <c r="D101" s="15" t="inlineStr">
        <is>
          <t>Categories</t>
        </is>
      </c>
      <c r="E101" s="15" t="inlineStr">
        <is>
          <t>USD</t>
        </is>
      </c>
      <c r="F101" s="46" t="inlineStr">
        <is>
          <t>%</t>
        </is>
      </c>
      <c r="G101" s="74" t="inlineStr">
        <is>
          <t>Categories</t>
        </is>
      </c>
      <c r="H101" s="15" t="inlineStr">
        <is>
          <t>USD</t>
        </is>
      </c>
      <c r="I101" s="15" t="inlineStr">
        <is>
          <t>%</t>
        </is>
      </c>
      <c r="J101" s="15" t="inlineStr">
        <is>
          <t>Categories</t>
        </is>
      </c>
      <c r="K101" s="15" t="inlineStr">
        <is>
          <t>USD</t>
        </is>
      </c>
      <c r="L101" s="46" t="inlineStr">
        <is>
          <t>%</t>
        </is>
      </c>
    </row>
    <row r="102" ht="57.4" customHeight="1">
      <c r="A102" s="44" t="inlineStr">
        <is>
          <t>Injection and aspiration needles and accessories</t>
        </is>
      </c>
      <c r="B102" s="70" t="n">
        <v>9616150.390000001</v>
      </c>
      <c r="C102" s="16" t="n">
        <v>0.073</v>
      </c>
      <c r="D102" s="44" t="inlineStr">
        <is>
          <t>Spinal implants</t>
        </is>
      </c>
      <c r="E102" s="70" t="n">
        <v>6610308.48</v>
      </c>
      <c r="F102" s="16" t="n">
        <v>0.05</v>
      </c>
      <c r="G102" s="68" t="inlineStr">
        <is>
          <t>Life and health and accident insurance</t>
        </is>
      </c>
      <c r="H102" s="70" t="n">
        <v>52694205.38</v>
      </c>
      <c r="I102" s="16" t="n">
        <v>0.093</v>
      </c>
      <c r="J102" s="44" t="inlineStr">
        <is>
          <t>Spinal implants</t>
        </is>
      </c>
      <c r="K102" s="70" t="n">
        <v>26209012.84</v>
      </c>
      <c r="L102" s="16" t="n">
        <v>0.046</v>
      </c>
    </row>
    <row r="103" ht="57.4" customHeight="1">
      <c r="A103" s="102" t="inlineStr">
        <is>
          <t>Endoscopic instruments</t>
        </is>
      </c>
      <c r="B103" s="38" t="n">
        <v>8850092.140000001</v>
      </c>
      <c r="C103" s="110" t="n">
        <v>0.068</v>
      </c>
      <c r="D103" s="102" t="inlineStr">
        <is>
          <t>Medical or surgical equipment repair</t>
        </is>
      </c>
      <c r="E103" s="38" t="n">
        <v>5963115.58</v>
      </c>
      <c r="F103" s="110" t="n">
        <v>0.046</v>
      </c>
      <c r="G103" s="69" t="inlineStr">
        <is>
          <t>Injection and aspiration needles and accessories</t>
        </is>
      </c>
      <c r="H103" s="38" t="n">
        <v>41820332.63</v>
      </c>
      <c r="I103" s="110" t="n">
        <v>0.074</v>
      </c>
      <c r="J103" s="102" t="inlineStr">
        <is>
          <t>Medical or surgical equipment repair</t>
        </is>
      </c>
      <c r="K103" s="38" t="n">
        <v>23596548.58</v>
      </c>
      <c r="L103" s="110" t="n">
        <v>0.042</v>
      </c>
    </row>
    <row r="104" ht="42.95" customHeight="1">
      <c r="A104" s="44" t="inlineStr">
        <is>
          <t>Orthopedic trauma implants</t>
        </is>
      </c>
      <c r="B104" s="70" t="n">
        <v>7687577.65</v>
      </c>
      <c r="C104" s="16" t="n">
        <v>0.059</v>
      </c>
      <c r="D104" s="44" t="inlineStr">
        <is>
          <t>Surgical equipment and accessories and related products</t>
        </is>
      </c>
      <c r="E104" s="70" t="n">
        <v>4535993.88</v>
      </c>
      <c r="F104" s="16" t="n">
        <v>0.035</v>
      </c>
      <c r="G104" s="68" t="inlineStr">
        <is>
          <t>Endoscopic instruments</t>
        </is>
      </c>
      <c r="H104" s="70" t="n">
        <v>35518847.6</v>
      </c>
      <c r="I104" s="16" t="n">
        <v>0.063</v>
      </c>
      <c r="J104" s="44" t="inlineStr">
        <is>
          <t>Surgical instrument sets and systems</t>
        </is>
      </c>
      <c r="K104" s="70" t="n">
        <v>19726046.4</v>
      </c>
      <c r="L104" s="16" t="n">
        <v>0.035</v>
      </c>
    </row>
    <row r="105" ht="71.65000000000001" customHeight="1">
      <c r="A105" s="102" t="inlineStr">
        <is>
          <t>Vascular imaging and interventional cardiology and cardiac catheterization lab products</t>
        </is>
      </c>
      <c r="B105" s="38" t="n">
        <v>7220691.23</v>
      </c>
      <c r="C105" s="110" t="n">
        <v>0.055</v>
      </c>
      <c r="D105" s="102" t="inlineStr">
        <is>
          <t>Surgical instrument sets and systems</t>
        </is>
      </c>
      <c r="E105" s="38" t="n">
        <v>4119510.05</v>
      </c>
      <c r="F105" s="110" t="n">
        <v>0.031</v>
      </c>
      <c r="G105" s="69" t="inlineStr">
        <is>
          <t>Orthopedic trauma implants</t>
        </is>
      </c>
      <c r="H105" s="38" t="n">
        <v>30382278.31</v>
      </c>
      <c r="I105" s="110" t="n">
        <v>0.054</v>
      </c>
      <c r="J105" s="102" t="inlineStr">
        <is>
          <t>Surgical equipment and accessories and related products</t>
        </is>
      </c>
      <c r="K105" s="38" t="n">
        <v>17939921.78</v>
      </c>
      <c r="L105" s="110" t="n">
        <v>0.032</v>
      </c>
    </row>
    <row r="106" ht="42.95" customHeight="1">
      <c r="A106" s="44" t="inlineStr">
        <is>
          <t>Surgical implants and expanders and extenders and Surgical wires and related products</t>
        </is>
      </c>
      <c r="B106" s="70" t="n">
        <v>7201717.37</v>
      </c>
      <c r="C106" s="16" t="n">
        <v>0.055</v>
      </c>
      <c r="D106" s="39" t="inlineStr">
        <is>
          <t>All Others</t>
        </is>
      </c>
      <c r="E106" s="75" t="n">
        <v>62096281.11</v>
      </c>
      <c r="F106" s="42" t="n">
        <v>0.474</v>
      </c>
      <c r="G106" s="68" t="inlineStr">
        <is>
          <t>Vascular imaging and interventional cardiology and cardiac catheterization lab products</t>
        </is>
      </c>
      <c r="H106" s="70" t="n">
        <v>29382296.24</v>
      </c>
      <c r="I106" s="16" t="n">
        <v>0.052</v>
      </c>
      <c r="J106" s="39" t="inlineStr">
        <is>
          <t>All Others</t>
        </is>
      </c>
      <c r="K106" s="75" t="n">
        <v>260551413.39</v>
      </c>
      <c r="L106" s="42" t="n">
        <v>0.46</v>
      </c>
    </row>
    <row r="107" ht="57.4" customHeight="1">
      <c r="A107" s="102" t="inlineStr">
        <is>
          <t>Life and health and accident insurance</t>
        </is>
      </c>
      <c r="B107" s="38" t="n">
        <v>7080166.29</v>
      </c>
      <c r="C107" s="110" t="n">
        <v>0.054</v>
      </c>
      <c r="D107" s="109" t="inlineStr">
        <is>
          <t>Total</t>
        </is>
      </c>
      <c r="E107" s="8">
        <f>SUM(B102:B107,E102:E106)</f>
        <v/>
      </c>
      <c r="F107" s="105" t="n">
        <v>1</v>
      </c>
      <c r="G107" s="69" t="inlineStr">
        <is>
          <t>Surgical implants and expanders and extenders and Surgical wires and related products</t>
        </is>
      </c>
      <c r="H107" s="38" t="n">
        <v>29195558.21</v>
      </c>
      <c r="I107" s="110" t="n">
        <v>0.051</v>
      </c>
      <c r="J107" s="109" t="inlineStr">
        <is>
          <t>Total</t>
        </is>
      </c>
      <c r="K107" s="8">
        <f>SUM(H102:H107,K102:K106)</f>
        <v/>
      </c>
      <c r="L107" s="105" t="n">
        <v>1</v>
      </c>
    </row>
    <row r="108">
      <c r="A108" s="102" t="n"/>
      <c r="B108" s="38" t="n"/>
      <c r="C108" s="110" t="n"/>
      <c r="D108" s="92" t="n"/>
      <c r="E108" s="54" t="n"/>
      <c r="F108" s="97" t="n"/>
      <c r="G108" s="11" t="n"/>
      <c r="H108" s="102" t="n"/>
      <c r="I108" s="38" t="n"/>
      <c r="J108" s="110" t="n"/>
    </row>
    <row r="109">
      <c r="A109" s="102" t="n"/>
      <c r="B109" s="38" t="n"/>
      <c r="C109" s="110" t="n"/>
      <c r="D109" s="102" t="n"/>
      <c r="E109" s="38" t="n"/>
      <c r="F109" s="110" t="n"/>
      <c r="G109" s="11" t="n"/>
      <c r="H109" s="102" t="n"/>
      <c r="I109" s="38" t="n"/>
      <c r="J109" s="110" t="n"/>
    </row>
    <row r="110">
      <c r="G110" s="11" t="n"/>
      <c r="H110" s="11" t="n"/>
      <c r="I110" s="11" t="n"/>
      <c r="J110" s="98" t="n"/>
    </row>
    <row r="111" ht="25.15" customHeight="1">
      <c r="A111" s="103" t="inlineStr">
        <is>
          <t>Direct (Pharma) Spend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</row>
    <row r="112" ht="15" customHeight="1">
      <c r="D112" s="61" t="n"/>
      <c r="E112" s="61" t="n"/>
      <c r="F112" s="61" t="n"/>
      <c r="G112" s="61" t="n"/>
    </row>
    <row r="113" ht="15" customHeight="1">
      <c r="A113" s="136" t="n"/>
      <c r="B113" s="160" t="inlineStr">
        <is>
          <t>Total P.O. Spend - MTD</t>
        </is>
      </c>
      <c r="C113" s="162" t="n"/>
      <c r="D113" s="96" t="n"/>
      <c r="E113" s="49" t="inlineStr">
        <is>
          <t>MTD USD Spend</t>
        </is>
      </c>
      <c r="F113" s="49" t="inlineStr">
        <is>
          <t>YTD USD Spend</t>
        </is>
      </c>
      <c r="G113" s="61" t="n"/>
      <c r="H113" s="130" t="inlineStr">
        <is>
          <t>Pharma Spend YoY Trend</t>
        </is>
      </c>
      <c r="I113" s="151" t="n"/>
      <c r="J113" s="151" t="n"/>
      <c r="K113" s="151" t="n"/>
      <c r="L113" s="151" t="n"/>
    </row>
    <row r="114">
      <c r="A114" s="165" t="n"/>
      <c r="B114" s="15" t="inlineStr">
        <is>
          <t>May-2023 ( USD )</t>
        </is>
      </c>
      <c r="C114" s="15" t="inlineStr">
        <is>
          <t>%</t>
        </is>
      </c>
      <c r="D114" s="136" t="n"/>
      <c r="E114" s="50">
        <f>B120</f>
        <v/>
      </c>
      <c r="F114" s="50">
        <f>B131</f>
        <v/>
      </c>
      <c r="G114" s="61" t="n"/>
      <c r="H114" s="14" t="inlineStr">
        <is>
          <t>2020 (  USD  )</t>
        </is>
      </c>
      <c r="I114" s="14" t="inlineStr">
        <is>
          <t>% Variance</t>
        </is>
      </c>
      <c r="J114" s="14" t="inlineStr">
        <is>
          <t>2021 (  USD  )</t>
        </is>
      </c>
      <c r="K114" s="14" t="inlineStr">
        <is>
          <t>% Variance</t>
        </is>
      </c>
      <c r="L114" s="65" t="inlineStr">
        <is>
          <t>2022 (  USD  )</t>
        </is>
      </c>
    </row>
    <row r="115">
      <c r="A115" s="51" t="inlineStr">
        <is>
          <t>Brazil</t>
        </is>
      </c>
      <c r="B115" s="113" t="n">
        <v>51767411.27</v>
      </c>
      <c r="C115" s="90" t="n">
        <v>0.712</v>
      </c>
      <c r="D115" s="110" t="n"/>
      <c r="E115" s="110" t="n"/>
      <c r="F115" s="110" t="n"/>
      <c r="G115" s="51" t="inlineStr">
        <is>
          <t>Brazil</t>
        </is>
      </c>
      <c r="H115" s="113" t="n">
        <v>0</v>
      </c>
      <c r="I115" s="90">
        <f>IFERROR((J115-H115)/H115,"-")</f>
        <v/>
      </c>
      <c r="J115" s="113" t="n">
        <v>516113038.150226</v>
      </c>
      <c r="K115" s="101">
        <f>IFERROR((L115-J115)/J115,"-")</f>
        <v/>
      </c>
      <c r="L115" s="113" t="n">
        <v>518783575.063147</v>
      </c>
    </row>
    <row r="116">
      <c r="A116" s="106" t="inlineStr">
        <is>
          <t>Chile</t>
        </is>
      </c>
      <c r="B116" s="38" t="n">
        <v>9078683.23</v>
      </c>
      <c r="C116" s="91" t="n">
        <v>0.125</v>
      </c>
      <c r="D116" s="110" t="n"/>
      <c r="E116" s="110" t="n"/>
      <c r="F116" s="110" t="n"/>
      <c r="G116" s="106" t="inlineStr">
        <is>
          <t>Chile</t>
        </is>
      </c>
      <c r="H116" s="38" t="n">
        <v>46307311</v>
      </c>
      <c r="I116" s="91">
        <f>IFERROR((J116-H116)/H116,"-")</f>
        <v/>
      </c>
      <c r="J116" s="38" t="n">
        <v>121692428.984795</v>
      </c>
      <c r="K116" s="91">
        <f>IFERROR((L116-J116)/J116,"-")</f>
        <v/>
      </c>
      <c r="L116" s="38" t="n">
        <v>106689195.327692</v>
      </c>
    </row>
    <row r="117">
      <c r="A117" s="51" t="inlineStr">
        <is>
          <t>Colombia</t>
        </is>
      </c>
      <c r="B117" s="45" t="n">
        <v>2205116.42</v>
      </c>
      <c r="C117" s="90" t="n">
        <v>0.03</v>
      </c>
      <c r="D117" s="104" t="n"/>
      <c r="E117" s="104" t="n"/>
      <c r="F117" s="104" t="n"/>
      <c r="G117" s="51" t="inlineStr">
        <is>
          <t>Colombia</t>
        </is>
      </c>
      <c r="H117" s="45" t="n">
        <v>10883527</v>
      </c>
      <c r="I117" s="90">
        <f>IFERROR((J117-H117)/H117,"-")</f>
        <v/>
      </c>
      <c r="J117" s="45" t="n">
        <v>25812323.0421928</v>
      </c>
      <c r="K117" s="101">
        <f>IFERROR((L117-J117)/J117,"-")</f>
        <v/>
      </c>
      <c r="L117" s="45" t="n">
        <v>23357034.7210925</v>
      </c>
    </row>
    <row r="118">
      <c r="A118" s="106" t="inlineStr">
        <is>
          <t>Peru</t>
        </is>
      </c>
      <c r="B118" s="59" t="n">
        <v>9630876.949999999</v>
      </c>
      <c r="C118" s="91" t="n">
        <v>0.133</v>
      </c>
      <c r="D118" s="110" t="n"/>
      <c r="E118" s="110" t="n"/>
      <c r="F118" s="110" t="n"/>
      <c r="G118" s="106" t="inlineStr">
        <is>
          <t>Peru</t>
        </is>
      </c>
      <c r="H118" s="59" t="n">
        <v>41298081</v>
      </c>
      <c r="I118" s="91">
        <f>IFERROR((J118-H118)/H118,"-")</f>
        <v/>
      </c>
      <c r="J118" s="59" t="n">
        <v>90392543.58654501</v>
      </c>
      <c r="K118" s="91">
        <f>IFERROR((L118-J118)/J118,"-")</f>
        <v/>
      </c>
      <c r="L118" s="59" t="n">
        <v>94498792.9182124</v>
      </c>
    </row>
    <row r="119">
      <c r="A119" s="51" t="inlineStr">
        <is>
          <t>Portugal</t>
        </is>
      </c>
      <c r="B119" s="45" t="n">
        <v>0</v>
      </c>
      <c r="C119" s="101" t="n">
        <v>0</v>
      </c>
      <c r="D119" s="110" t="n"/>
      <c r="E119" s="110" t="n"/>
      <c r="F119" s="110" t="n"/>
      <c r="G119" s="51" t="inlineStr">
        <is>
          <t>Portugal</t>
        </is>
      </c>
      <c r="H119" s="45" t="n">
        <v>0</v>
      </c>
      <c r="I119" s="101">
        <f>IFERROR((J119-H119)/H119,"-")</f>
        <v/>
      </c>
      <c r="J119" s="45" t="n">
        <v>61328755.6204711</v>
      </c>
      <c r="K119" s="101">
        <f>IFERROR((L119-J119)/J119,"-")</f>
        <v/>
      </c>
      <c r="L119" s="45" t="n">
        <v>22656855.4703756</v>
      </c>
    </row>
    <row r="120">
      <c r="A120" s="48" t="inlineStr">
        <is>
          <t>Total</t>
        </is>
      </c>
      <c r="B120" s="108">
        <f>SUM(B115:B119)</f>
        <v/>
      </c>
      <c r="C120" s="105" t="n">
        <v>1</v>
      </c>
      <c r="D120" s="12" t="n"/>
      <c r="E120" s="12" t="n"/>
      <c r="F120" s="12" t="n"/>
      <c r="G120" s="109" t="inlineStr">
        <is>
          <t>Total</t>
        </is>
      </c>
      <c r="H120" s="108">
        <f>SUM(H115:H119)</f>
        <v/>
      </c>
      <c r="I120" s="105">
        <f>IFERROR((J120-H120)/H120,"-")</f>
        <v/>
      </c>
      <c r="J120" s="108">
        <f>SUM(J115:J119)</f>
        <v/>
      </c>
      <c r="K120" s="105">
        <f>IFERROR((L120-J120)/J120,"-")</f>
        <v/>
      </c>
      <c r="L120" s="108">
        <f>SUM(L115:L119)</f>
        <v/>
      </c>
    </row>
    <row r="121">
      <c r="A121" s="92" t="n"/>
      <c r="B121" s="30" t="n"/>
      <c r="C121" s="12" t="n"/>
      <c r="D121" s="12" t="n"/>
      <c r="E121" s="12" t="n"/>
      <c r="F121" s="12" t="n"/>
      <c r="G121" s="12" t="n"/>
      <c r="H121" s="30" t="n"/>
      <c r="I121" s="12" t="n"/>
      <c r="J121" s="30" t="n"/>
      <c r="K121" s="30" t="n"/>
      <c r="L121" s="30" t="n"/>
    </row>
    <row r="122">
      <c r="A122" s="92" t="n"/>
      <c r="B122" s="30" t="n"/>
      <c r="C122" s="12" t="n"/>
      <c r="D122" s="12" t="n"/>
      <c r="E122" s="12" t="n"/>
      <c r="F122" s="12" t="n"/>
      <c r="G122" s="12" t="n"/>
      <c r="H122" s="30" t="n"/>
      <c r="I122" s="12" t="n"/>
      <c r="J122" s="30" t="n"/>
      <c r="K122" s="30" t="n"/>
      <c r="L122" s="30" t="n"/>
    </row>
    <row r="123">
      <c r="A123" s="92" t="n"/>
      <c r="B123" s="30" t="n"/>
      <c r="C123" s="12" t="n"/>
      <c r="D123" s="12" t="n"/>
      <c r="E123" s="12" t="n"/>
      <c r="F123" s="12" t="n"/>
      <c r="G123" s="12" t="n"/>
      <c r="H123" s="30" t="n"/>
      <c r="I123" s="12" t="n"/>
      <c r="J123" s="30" t="n"/>
      <c r="K123" s="30" t="n"/>
      <c r="L123" s="30" t="n"/>
    </row>
    <row r="124" ht="15" customHeight="1">
      <c r="B124" s="124" t="inlineStr">
        <is>
          <t>Total P.O. Spend - YTD Trended</t>
        </is>
      </c>
      <c r="C124" s="145" t="n"/>
      <c r="D124" s="145" t="n"/>
      <c r="E124" s="145" t="n"/>
      <c r="F124" s="145" t="n"/>
      <c r="G124" s="145" t="n"/>
      <c r="H124" s="30" t="n"/>
      <c r="I124" s="12" t="n"/>
      <c r="J124" s="30" t="n"/>
      <c r="K124" s="30" t="n"/>
      <c r="L124" s="30" t="n"/>
    </row>
    <row r="125">
      <c r="B125" s="14" t="inlineStr">
        <is>
          <t>May YTD USD</t>
        </is>
      </c>
      <c r="C125" s="15" t="inlineStr">
        <is>
          <t>%</t>
        </is>
      </c>
      <c r="D125" s="13" t="inlineStr">
        <is>
          <t>Feb-2023</t>
        </is>
      </c>
      <c r="E125" s="13" t="inlineStr">
        <is>
          <t>Mar-2023</t>
        </is>
      </c>
      <c r="F125" s="13" t="inlineStr">
        <is>
          <t>Apr-2023</t>
        </is>
      </c>
      <c r="G125" s="13" t="inlineStr">
        <is>
          <t>May-2023</t>
        </is>
      </c>
      <c r="H125" s="30" t="n"/>
      <c r="I125" s="12" t="n"/>
      <c r="J125" s="30" t="n"/>
      <c r="K125" s="30" t="n"/>
      <c r="L125" s="30" t="n"/>
    </row>
    <row r="126">
      <c r="A126" s="51" t="inlineStr">
        <is>
          <t>Brazil</t>
        </is>
      </c>
      <c r="B126" s="113" t="n">
        <v>205590301.81</v>
      </c>
      <c r="C126" s="10" t="n">
        <v>0.677</v>
      </c>
      <c r="D126" s="113" t="n">
        <v>37932451.52</v>
      </c>
      <c r="E126" s="113" t="n">
        <v>47522559.31</v>
      </c>
      <c r="F126" s="113" t="n">
        <v>33775117.48</v>
      </c>
      <c r="G126" s="113" t="n">
        <v>51767411.27</v>
      </c>
      <c r="H126" s="30" t="n"/>
      <c r="I126" s="12" t="n"/>
      <c r="J126" s="30" t="n"/>
      <c r="K126" s="30" t="n"/>
      <c r="L126" s="30" t="n"/>
    </row>
    <row r="127">
      <c r="A127" s="106" t="inlineStr">
        <is>
          <t>Chile</t>
        </is>
      </c>
      <c r="B127" s="38" t="n">
        <v>45968974.2</v>
      </c>
      <c r="C127" s="110" t="n">
        <v>0.151</v>
      </c>
      <c r="D127" s="38" t="n">
        <v>8506378.140000001</v>
      </c>
      <c r="E127" s="38" t="n">
        <v>9494121.07</v>
      </c>
      <c r="F127" s="38" t="n">
        <v>9780644.390000001</v>
      </c>
      <c r="G127" s="38" t="n">
        <v>9078683.23</v>
      </c>
      <c r="H127" s="30" t="n"/>
      <c r="I127" s="12" t="n"/>
      <c r="J127" s="30" t="n"/>
      <c r="K127" s="30" t="n"/>
      <c r="L127" s="30" t="n"/>
    </row>
    <row r="128">
      <c r="A128" s="51" t="inlineStr">
        <is>
          <t>Colombia</t>
        </is>
      </c>
      <c r="B128" s="113" t="n">
        <v>9865807.550000001</v>
      </c>
      <c r="C128" s="100" t="n">
        <v>0.032</v>
      </c>
      <c r="D128" s="113" t="n">
        <v>2164458.9</v>
      </c>
      <c r="E128" s="113" t="n">
        <v>2085730.96</v>
      </c>
      <c r="F128" s="113" t="n">
        <v>1890705.45</v>
      </c>
      <c r="G128" s="113" t="n">
        <v>2205116.42</v>
      </c>
      <c r="H128" s="30" t="n"/>
      <c r="I128" s="12" t="n"/>
      <c r="J128" s="30" t="n"/>
      <c r="K128" s="30" t="n"/>
      <c r="L128" s="30" t="n"/>
    </row>
    <row r="129">
      <c r="A129" s="106" t="inlineStr">
        <is>
          <t>Peru</t>
        </is>
      </c>
      <c r="B129" s="38" t="n">
        <v>42361840.77</v>
      </c>
      <c r="C129" s="110" t="n">
        <v>0.139</v>
      </c>
      <c r="D129" s="38" t="n">
        <v>8401192.24</v>
      </c>
      <c r="E129" s="38" t="n">
        <v>8934035.85</v>
      </c>
      <c r="F129" s="38" t="n">
        <v>8660987.32</v>
      </c>
      <c r="G129" s="38" t="n">
        <v>9630876.949999999</v>
      </c>
      <c r="H129" s="30" t="n"/>
      <c r="I129" s="12" t="n"/>
      <c r="J129" s="30" t="n"/>
      <c r="K129" s="30" t="n"/>
      <c r="L129" s="30" t="n"/>
    </row>
    <row r="130">
      <c r="A130" s="51" t="inlineStr">
        <is>
          <t>Portugal</t>
        </is>
      </c>
      <c r="B130" s="113" t="n">
        <v>0</v>
      </c>
      <c r="C130" s="10" t="n">
        <v>0</v>
      </c>
      <c r="D130" s="113" t="n">
        <v>0</v>
      </c>
      <c r="E130" s="113" t="n">
        <v>0</v>
      </c>
      <c r="F130" s="113" t="n">
        <v>0</v>
      </c>
      <c r="G130" s="113" t="n">
        <v>0</v>
      </c>
      <c r="H130" s="30" t="n"/>
      <c r="I130" s="12" t="n"/>
      <c r="J130" s="30" t="n"/>
      <c r="K130" s="30" t="n"/>
      <c r="L130" s="30" t="n"/>
    </row>
    <row r="131">
      <c r="A131" s="48" t="inlineStr">
        <is>
          <t>Total</t>
        </is>
      </c>
      <c r="B131" s="20">
        <f>SUM(B126:B130)</f>
        <v/>
      </c>
      <c r="C131" s="17" t="n">
        <v>1</v>
      </c>
      <c r="D131" s="20">
        <f>SUM(D126:D130)</f>
        <v/>
      </c>
      <c r="E131" s="20">
        <f>SUM(E126:E130)</f>
        <v/>
      </c>
      <c r="F131" s="20">
        <f>SUM(F126:F130)</f>
        <v/>
      </c>
      <c r="G131" s="20">
        <f>SUM(G126:G130)</f>
        <v/>
      </c>
      <c r="H131" s="30" t="n"/>
      <c r="I131" s="12" t="n"/>
      <c r="J131" s="30" t="n"/>
      <c r="K131" s="30" t="n"/>
      <c r="L131" s="30" t="n"/>
    </row>
    <row r="132">
      <c r="A132" s="92" t="n"/>
      <c r="B132" s="9" t="n"/>
      <c r="C132" s="97" t="n"/>
      <c r="D132" s="30" t="n"/>
      <c r="E132" s="97" t="n"/>
      <c r="F132" s="30" t="n"/>
      <c r="G132" s="12" t="n"/>
      <c r="H132" s="30" t="n"/>
      <c r="I132" s="12" t="n"/>
      <c r="J132" s="30" t="n"/>
      <c r="K132" s="30" t="n"/>
      <c r="L132" s="30" t="n"/>
    </row>
    <row r="133">
      <c r="A133" s="92" t="n"/>
      <c r="B133" s="9" t="n"/>
      <c r="C133" s="97" t="n"/>
      <c r="D133" s="30" t="n"/>
      <c r="E133" s="97" t="n"/>
      <c r="F133" s="30" t="n"/>
      <c r="G133" s="12" t="n"/>
      <c r="H133" s="30" t="n"/>
      <c r="I133" s="12" t="n"/>
      <c r="J133" s="30" t="n"/>
      <c r="K133" s="30" t="n"/>
      <c r="L133" s="30" t="n"/>
    </row>
    <row r="134">
      <c r="A134" s="92" t="n"/>
      <c r="B134" s="9" t="n"/>
      <c r="C134" s="97" t="n"/>
      <c r="D134" s="30" t="n"/>
      <c r="E134" s="97" t="n"/>
      <c r="F134" s="30" t="n"/>
      <c r="G134" s="12" t="n"/>
      <c r="H134" s="30" t="n"/>
      <c r="I134" s="12" t="n"/>
      <c r="J134" s="30" t="n"/>
      <c r="K134" s="30" t="n"/>
      <c r="L134" s="30" t="n"/>
    </row>
    <row r="135">
      <c r="A135" s="92" t="n"/>
      <c r="B135" s="9" t="n"/>
      <c r="C135" s="97" t="n"/>
      <c r="D135" s="30" t="n"/>
      <c r="E135" s="97" t="n"/>
      <c r="F135" s="30" t="n"/>
      <c r="G135" s="12" t="n"/>
      <c r="H135" s="30" t="n"/>
      <c r="I135" s="12" t="n"/>
      <c r="J135" s="30" t="n"/>
      <c r="K135" s="30" t="n"/>
      <c r="L135" s="30" t="n"/>
    </row>
    <row r="136">
      <c r="A136" s="112" t="n"/>
      <c r="B136" s="11" t="n"/>
      <c r="C136" s="12" t="n"/>
      <c r="D136" s="12" t="n"/>
      <c r="E136" s="12" t="n"/>
      <c r="F136" s="12" t="n"/>
      <c r="G136" s="12" t="n"/>
      <c r="H136" s="11" t="n"/>
      <c r="I136" s="12" t="n"/>
      <c r="J136" s="11" t="n"/>
      <c r="K136" s="11" t="n"/>
      <c r="L136" s="11" t="n"/>
    </row>
    <row r="137" ht="15" customHeight="1">
      <c r="A137" s="112" t="n"/>
      <c r="B137" s="11" t="n"/>
      <c r="C137" s="12" t="n"/>
      <c r="D137" s="12" t="n"/>
      <c r="E137" s="12" t="n"/>
      <c r="F137" s="12" t="n"/>
      <c r="G137" s="12" t="n"/>
      <c r="H137" s="11" t="n"/>
      <c r="I137" s="12" t="n"/>
      <c r="J137" s="11" t="n"/>
      <c r="K137" s="11" t="n"/>
      <c r="L137" s="11" t="n"/>
    </row>
    <row r="138" ht="15" customHeight="1">
      <c r="A138" s="160" t="inlineStr">
        <is>
          <t>Top Suppliers May-2023 MTD</t>
        </is>
      </c>
      <c r="B138" s="161" t="n"/>
      <c r="C138" s="162" t="n"/>
      <c r="D138" s="163" t="inlineStr">
        <is>
          <t>Top Suppliers May-2023 YTD</t>
        </is>
      </c>
      <c r="E138" s="161" t="n"/>
      <c r="F138" s="164" t="n"/>
      <c r="G138" s="166" t="inlineStr">
        <is>
          <t>Top Manufacturers May-2023 MTD</t>
        </is>
      </c>
      <c r="H138" s="161" t="n"/>
      <c r="I138" s="162" t="n"/>
      <c r="J138" s="118" t="inlineStr">
        <is>
          <t>Top Manufacturers May-2023 YTD</t>
        </is>
      </c>
      <c r="K138" s="161" t="n"/>
      <c r="L138" s="161" t="n"/>
    </row>
    <row r="139">
      <c r="A139" s="15" t="inlineStr">
        <is>
          <t>Supplier</t>
        </is>
      </c>
      <c r="B139" s="15" t="inlineStr">
        <is>
          <t>USD</t>
        </is>
      </c>
      <c r="C139" s="15" t="inlineStr">
        <is>
          <t>%</t>
        </is>
      </c>
      <c r="D139" s="15" t="inlineStr">
        <is>
          <t>Supplier</t>
        </is>
      </c>
      <c r="E139" s="15" t="inlineStr">
        <is>
          <t>USD</t>
        </is>
      </c>
      <c r="F139" s="46" t="inlineStr">
        <is>
          <t>%</t>
        </is>
      </c>
      <c r="G139" s="74" t="inlineStr">
        <is>
          <t>Manufacturer</t>
        </is>
      </c>
      <c r="H139" s="15" t="inlineStr">
        <is>
          <t>USD</t>
        </is>
      </c>
      <c r="I139" s="15" t="inlineStr">
        <is>
          <t>%</t>
        </is>
      </c>
      <c r="J139" s="15" t="inlineStr">
        <is>
          <t>Manufacturer</t>
        </is>
      </c>
      <c r="K139" s="15" t="inlineStr">
        <is>
          <t>USD</t>
        </is>
      </c>
      <c r="L139" s="46" t="inlineStr">
        <is>
          <t>%</t>
        </is>
      </c>
    </row>
    <row r="140" ht="28.7" customHeight="1">
      <c r="A140" s="21" t="inlineStr">
        <is>
          <t>Oncoprod</t>
        </is>
      </c>
      <c r="B140" s="113" t="n">
        <v>15528661.83</v>
      </c>
      <c r="C140" s="10" t="n">
        <v>0.214</v>
      </c>
      <c r="D140" s="21" t="inlineStr">
        <is>
          <t>Oncoprod</t>
        </is>
      </c>
      <c r="E140" s="113" t="n">
        <v>60391526.92</v>
      </c>
      <c r="F140" s="10" t="n">
        <v>0.199</v>
      </c>
      <c r="G140" s="76" t="inlineStr">
        <is>
          <t>Roche</t>
        </is>
      </c>
      <c r="H140" s="113" t="n">
        <v>7467992.77</v>
      </c>
      <c r="I140" s="10" t="n">
        <v>0.103</v>
      </c>
      <c r="J140" s="51" t="inlineStr">
        <is>
          <t>Janssen</t>
        </is>
      </c>
      <c r="K140" s="113" t="n">
        <v>31037845.62</v>
      </c>
      <c r="L140" s="10" t="n">
        <v>0.102</v>
      </c>
    </row>
    <row r="141" ht="30" customHeight="1">
      <c r="A141" s="102" t="inlineStr">
        <is>
          <t>Mafra Hospitalar</t>
        </is>
      </c>
      <c r="B141" s="38" t="n">
        <v>7955765.42</v>
      </c>
      <c r="C141" s="110" t="n">
        <v>0.109</v>
      </c>
      <c r="D141" s="102" t="inlineStr">
        <is>
          <t>Mafra Hospitalar</t>
        </is>
      </c>
      <c r="E141" s="38" t="n">
        <v>34916974.97</v>
      </c>
      <c r="F141" s="110" t="n">
        <v>0.115</v>
      </c>
      <c r="G141" s="69" t="inlineStr">
        <is>
          <t>Janssen</t>
        </is>
      </c>
      <c r="H141" s="38" t="n">
        <v>7055754.66</v>
      </c>
      <c r="I141" s="110" t="n">
        <v>0.097</v>
      </c>
      <c r="J141" s="106" t="inlineStr">
        <is>
          <t>Roche</t>
        </is>
      </c>
      <c r="K141" s="38" t="n">
        <v>28323956.59</v>
      </c>
      <c r="L141" s="110" t="n">
        <v>0.093</v>
      </c>
    </row>
    <row r="142">
      <c r="A142" s="21" t="inlineStr">
        <is>
          <t>Roche</t>
        </is>
      </c>
      <c r="B142" s="113" t="n">
        <v>6528888.73</v>
      </c>
      <c r="C142" s="10" t="n">
        <v>0.09</v>
      </c>
      <c r="D142" s="21" t="inlineStr">
        <is>
          <t>Roche</t>
        </is>
      </c>
      <c r="E142" s="113" t="n">
        <v>24891913.88</v>
      </c>
      <c r="F142" s="10" t="n">
        <v>0.082</v>
      </c>
      <c r="G142" s="76" t="inlineStr">
        <is>
          <t>Merck &amp; Co (MSD)</t>
        </is>
      </c>
      <c r="H142" s="113" t="n">
        <v>5526702.19</v>
      </c>
      <c r="I142" s="10" t="n">
        <v>0.076</v>
      </c>
      <c r="J142" s="51" t="inlineStr">
        <is>
          <t>Merck &amp; Co (MSD)</t>
        </is>
      </c>
      <c r="K142" s="113" t="n">
        <v>23795654.17</v>
      </c>
      <c r="L142" s="10" t="n">
        <v>0.078</v>
      </c>
    </row>
    <row r="143" ht="30" customHeight="1">
      <c r="A143" s="102" t="inlineStr">
        <is>
          <t>Expressa Medicamentos</t>
        </is>
      </c>
      <c r="B143" s="38" t="n">
        <v>4165153.28</v>
      </c>
      <c r="C143" s="110" t="n">
        <v>0.057</v>
      </c>
      <c r="D143" s="102" t="inlineStr">
        <is>
          <t>Expressa Medicamentos</t>
        </is>
      </c>
      <c r="E143" s="38" t="n">
        <v>17532040.23</v>
      </c>
      <c r="F143" s="110" t="n">
        <v>0.058</v>
      </c>
      <c r="G143" s="69" t="inlineStr">
        <is>
          <t>Biogen</t>
        </is>
      </c>
      <c r="H143" s="38" t="n">
        <v>3596752.14</v>
      </c>
      <c r="I143" s="110" t="n">
        <v>0.049</v>
      </c>
      <c r="J143" s="106" t="inlineStr">
        <is>
          <t>Novartis</t>
        </is>
      </c>
      <c r="K143" s="38" t="n">
        <v>13887020.65</v>
      </c>
      <c r="L143" s="110" t="n">
        <v>0.046</v>
      </c>
    </row>
    <row r="144" ht="28.7" customHeight="1">
      <c r="A144" s="21" t="inlineStr">
        <is>
          <t>Pro infusion pharma</t>
        </is>
      </c>
      <c r="B144" s="113" t="n">
        <v>2197561.62</v>
      </c>
      <c r="C144" s="10" t="n">
        <v>0.03</v>
      </c>
      <c r="D144" s="21" t="inlineStr">
        <is>
          <t>Johnson &amp; Johnson</t>
        </is>
      </c>
      <c r="E144" s="113" t="n">
        <v>7557621.18</v>
      </c>
      <c r="F144" s="10" t="n">
        <v>0.025</v>
      </c>
      <c r="G144" s="76" t="inlineStr">
        <is>
          <t>Novartis</t>
        </is>
      </c>
      <c r="H144" s="113" t="n">
        <v>2954452.28</v>
      </c>
      <c r="I144" s="10" t="n">
        <v>0.041</v>
      </c>
      <c r="J144" s="51" t="inlineStr">
        <is>
          <t>Biogen</t>
        </is>
      </c>
      <c r="K144" s="113" t="n">
        <v>12208197.62</v>
      </c>
      <c r="L144" s="10" t="n">
        <v>0.04</v>
      </c>
    </row>
    <row r="145">
      <c r="A145" s="102" t="inlineStr">
        <is>
          <t>Grifols</t>
        </is>
      </c>
      <c r="B145" s="38" t="n">
        <v>1970666.14</v>
      </c>
      <c r="C145" s="110" t="n">
        <v>0.027</v>
      </c>
      <c r="D145" s="102" t="inlineStr">
        <is>
          <t>Grifols</t>
        </is>
      </c>
      <c r="E145" s="38" t="n">
        <v>7255930.94</v>
      </c>
      <c r="F145" s="110" t="n">
        <v>0.024</v>
      </c>
      <c r="G145" s="69" t="inlineStr">
        <is>
          <t>AbbVie</t>
        </is>
      </c>
      <c r="H145" s="38" t="n">
        <v>2644766.56</v>
      </c>
      <c r="I145" s="110" t="n">
        <v>0.036</v>
      </c>
      <c r="J145" s="106" t="inlineStr">
        <is>
          <t>Bristolmyers Squibb</t>
        </is>
      </c>
      <c r="K145" s="38" t="n">
        <v>11472310.45</v>
      </c>
      <c r="L145" s="110" t="n">
        <v>0.038</v>
      </c>
    </row>
    <row r="146" ht="30" customHeight="1">
      <c r="A146" s="21" t="inlineStr">
        <is>
          <t>Alfaro SAC</t>
        </is>
      </c>
      <c r="B146" s="113" t="n">
        <v>1621916.8</v>
      </c>
      <c r="C146" s="10" t="n">
        <v>0.022</v>
      </c>
      <c r="D146" s="21" t="inlineStr">
        <is>
          <t>Alfaro SAC</t>
        </is>
      </c>
      <c r="E146" s="113" t="n">
        <v>7065148.18</v>
      </c>
      <c r="F146" s="10" t="n">
        <v>0.023</v>
      </c>
      <c r="G146" s="76" t="inlineStr">
        <is>
          <t>Bristolmyers Squibb</t>
        </is>
      </c>
      <c r="H146" s="113" t="n">
        <v>2542141.58</v>
      </c>
      <c r="I146" s="10" t="n">
        <v>0.035</v>
      </c>
      <c r="J146" s="51" t="inlineStr">
        <is>
          <t>Sanofi</t>
        </is>
      </c>
      <c r="K146" s="113" t="n">
        <v>11142735.1</v>
      </c>
      <c r="L146" s="10" t="n">
        <v>0.037</v>
      </c>
    </row>
    <row r="147">
      <c r="A147" s="102" t="inlineStr">
        <is>
          <t>AbbVie</t>
        </is>
      </c>
      <c r="B147" s="38" t="n">
        <v>1513320.37</v>
      </c>
      <c r="C147" s="110" t="n">
        <v>0.021</v>
      </c>
      <c r="D147" s="102" t="inlineStr">
        <is>
          <t>Merck &amp; Co (MSD)</t>
        </is>
      </c>
      <c r="E147" s="38" t="n">
        <v>6246634.51</v>
      </c>
      <c r="F147" s="110" t="n">
        <v>0.021</v>
      </c>
      <c r="G147" s="69" t="inlineStr">
        <is>
          <t>Sanofi</t>
        </is>
      </c>
      <c r="H147" s="38" t="n">
        <v>2515880.69</v>
      </c>
      <c r="I147" s="110" t="n">
        <v>0.035</v>
      </c>
      <c r="J147" s="106" t="inlineStr">
        <is>
          <t>AstraZeneca</t>
        </is>
      </c>
      <c r="K147" s="38" t="n">
        <v>9717516.84</v>
      </c>
      <c r="L147" s="110" t="n">
        <v>0.032</v>
      </c>
    </row>
    <row r="148" ht="28.7" customHeight="1">
      <c r="A148" s="21" t="inlineStr">
        <is>
          <t>Biogen</t>
        </is>
      </c>
      <c r="B148" s="113" t="n">
        <v>1474110.75</v>
      </c>
      <c r="C148" s="10" t="n">
        <v>0.02</v>
      </c>
      <c r="D148" s="21" t="inlineStr">
        <is>
          <t>Pro infusion pharma</t>
        </is>
      </c>
      <c r="E148" s="113" t="n">
        <v>5848143.78</v>
      </c>
      <c r="F148" s="10" t="n">
        <v>0.019</v>
      </c>
      <c r="G148" s="76" t="inlineStr">
        <is>
          <t>Pfizer</t>
        </is>
      </c>
      <c r="H148" s="113" t="n">
        <v>2447562.41</v>
      </c>
      <c r="I148" s="10" t="n">
        <v>0.034</v>
      </c>
      <c r="J148" s="51" t="inlineStr">
        <is>
          <t>Pfizer</t>
        </is>
      </c>
      <c r="K148" s="113" t="n">
        <v>9533419.91</v>
      </c>
      <c r="L148" s="10" t="n">
        <v>0.031</v>
      </c>
    </row>
    <row r="149">
      <c r="A149" s="102" t="inlineStr">
        <is>
          <t>Johnson &amp; Johnson</t>
        </is>
      </c>
      <c r="B149" s="38" t="n">
        <v>1301595.54</v>
      </c>
      <c r="C149" s="110" t="n">
        <v>0.018</v>
      </c>
      <c r="D149" s="102" t="inlineStr">
        <is>
          <t>Cruz Verde</t>
        </is>
      </c>
      <c r="E149" s="38" t="n">
        <v>5304098.87</v>
      </c>
      <c r="F149" s="110" t="n">
        <v>0.017</v>
      </c>
      <c r="G149" s="69" t="inlineStr">
        <is>
          <t>AstraZeneca</t>
        </is>
      </c>
      <c r="H149" s="38" t="n">
        <v>2372616.93</v>
      </c>
      <c r="I149" s="110" t="n">
        <v>0.033</v>
      </c>
      <c r="J149" s="106" t="inlineStr">
        <is>
          <t>AbbVie</t>
        </is>
      </c>
      <c r="K149" s="38" t="n">
        <v>8308840.64</v>
      </c>
      <c r="L149" s="110" t="n">
        <v>0.027</v>
      </c>
    </row>
    <row r="150">
      <c r="A150" s="51" t="inlineStr">
        <is>
          <t>All Others</t>
        </is>
      </c>
      <c r="B150" s="52" t="n">
        <v>28424447.38</v>
      </c>
      <c r="C150" s="53" t="n">
        <v>0.391</v>
      </c>
      <c r="D150" s="51" t="inlineStr">
        <is>
          <t>All Others</t>
        </is>
      </c>
      <c r="E150" s="52" t="n">
        <v>126776890.86</v>
      </c>
      <c r="F150" s="53" t="n">
        <v>0.417</v>
      </c>
      <c r="G150" s="51" t="inlineStr">
        <is>
          <t>All Others</t>
        </is>
      </c>
      <c r="H150" s="52" t="n">
        <v>33557465.64</v>
      </c>
      <c r="I150" s="53" t="n">
        <v>0.462</v>
      </c>
      <c r="J150" s="51" t="inlineStr">
        <is>
          <t>All Others</t>
        </is>
      </c>
      <c r="K150" s="52" t="n">
        <v>144359426.74</v>
      </c>
      <c r="L150" s="53" t="n">
        <v>0.475</v>
      </c>
    </row>
    <row r="151">
      <c r="A151" s="48" t="inlineStr">
        <is>
          <t>Total</t>
        </is>
      </c>
      <c r="B151" s="20">
        <f>SUM(B140:B150)</f>
        <v/>
      </c>
      <c r="C151" s="17" t="n">
        <v>1</v>
      </c>
      <c r="D151" s="48" t="inlineStr">
        <is>
          <t>Total</t>
        </is>
      </c>
      <c r="E151" s="20">
        <f>SUM(E140:E150)</f>
        <v/>
      </c>
      <c r="F151" s="17" t="n">
        <v>1</v>
      </c>
      <c r="G151" s="84" t="inlineStr">
        <is>
          <t>Total</t>
        </is>
      </c>
      <c r="H151" s="20">
        <f>SUM(H140:H150)</f>
        <v/>
      </c>
      <c r="I151" s="17" t="n">
        <v>1</v>
      </c>
      <c r="J151" s="48" t="inlineStr">
        <is>
          <t>Total</t>
        </is>
      </c>
      <c r="K151" s="20">
        <f>SUM(K140:K150)</f>
        <v/>
      </c>
      <c r="L151" s="17" t="n">
        <v>1</v>
      </c>
    </row>
    <row r="153" ht="15" customHeight="1"/>
    <row r="154" ht="15" customHeight="1">
      <c r="A154" s="163" t="inlineStr">
        <is>
          <t>Top Product Categories May-2023 MTD</t>
        </is>
      </c>
      <c r="B154" s="161" t="n"/>
      <c r="C154" s="161" t="n"/>
      <c r="D154" s="161" t="n"/>
      <c r="E154" s="161" t="n"/>
      <c r="F154" s="164" t="n"/>
      <c r="G154" s="121" t="inlineStr">
        <is>
          <t>Top Product Categories May-2023 YTD</t>
        </is>
      </c>
      <c r="H154" s="145" t="n"/>
      <c r="I154" s="145" t="n"/>
      <c r="J154" s="145" t="n"/>
      <c r="K154" s="145" t="n"/>
      <c r="L154" s="145" t="n"/>
    </row>
    <row r="155" ht="16.9" customHeight="1">
      <c r="A155" s="15" t="inlineStr">
        <is>
          <t>Categories</t>
        </is>
      </c>
      <c r="B155" s="15" t="inlineStr">
        <is>
          <t>USD</t>
        </is>
      </c>
      <c r="C155" s="15" t="inlineStr">
        <is>
          <t>%</t>
        </is>
      </c>
      <c r="D155" s="15" t="inlineStr">
        <is>
          <t>Categories</t>
        </is>
      </c>
      <c r="E155" s="15" t="inlineStr">
        <is>
          <t>USD</t>
        </is>
      </c>
      <c r="F155" s="46" t="inlineStr">
        <is>
          <t>%</t>
        </is>
      </c>
      <c r="G155" s="74" t="inlineStr">
        <is>
          <t>Categories</t>
        </is>
      </c>
      <c r="H155" s="15" t="inlineStr">
        <is>
          <t>USD</t>
        </is>
      </c>
      <c r="I155" s="15" t="inlineStr">
        <is>
          <t>%</t>
        </is>
      </c>
      <c r="J155" s="15" t="inlineStr">
        <is>
          <t>Categories</t>
        </is>
      </c>
      <c r="K155" s="15" t="inlineStr">
        <is>
          <t>USD</t>
        </is>
      </c>
      <c r="L155" s="46" t="inlineStr">
        <is>
          <t>%</t>
        </is>
      </c>
    </row>
    <row r="156" ht="57.4" customHeight="1">
      <c r="A156" s="44" t="inlineStr">
        <is>
          <t>Antineoplastic agents, antineoplastic agent immunotoxins and antineoplastic keratinocyte growth factors</t>
        </is>
      </c>
      <c r="B156" s="70" t="n">
        <v>12346150.21</v>
      </c>
      <c r="C156" s="16" t="n">
        <v>0.17</v>
      </c>
      <c r="D156" s="44" t="inlineStr">
        <is>
          <t>Electrolytes</t>
        </is>
      </c>
      <c r="E156" s="70" t="n">
        <v>1921519.2</v>
      </c>
      <c r="F156" s="16" t="n">
        <v>0.026</v>
      </c>
      <c r="G156" s="68" t="inlineStr">
        <is>
          <t>Antineoplastic agents, antineoplastic agent immunotoxins and antineoplastic keratinocyte growth factors</t>
        </is>
      </c>
      <c r="H156" s="70" t="n">
        <v>49541101.06</v>
      </c>
      <c r="I156" s="16" t="n">
        <v>0.163</v>
      </c>
      <c r="J156" s="44" t="inlineStr">
        <is>
          <t>Electrolytes</t>
        </is>
      </c>
      <c r="K156" s="70" t="n">
        <v>7961063.1</v>
      </c>
      <c r="L156" s="16" t="n">
        <v>0.026</v>
      </c>
    </row>
    <row r="157" ht="42.95" customHeight="1">
      <c r="A157" s="102" t="inlineStr">
        <is>
          <t>Immunosupressant antibodies</t>
        </is>
      </c>
      <c r="B157" s="38" t="n">
        <v>9975717.26</v>
      </c>
      <c r="C157" s="110" t="n">
        <v>0.137</v>
      </c>
      <c r="D157" s="102" t="inlineStr">
        <is>
          <t>Tyrosine kinase inhibitors</t>
        </is>
      </c>
      <c r="E157" s="38" t="n">
        <v>1381411.62</v>
      </c>
      <c r="F157" s="110" t="n">
        <v>0.019</v>
      </c>
      <c r="G157" s="69" t="inlineStr">
        <is>
          <t>Immunosupressant antibodies</t>
        </is>
      </c>
      <c r="H157" s="38" t="n">
        <v>44947878.7</v>
      </c>
      <c r="I157" s="110" t="n">
        <v>0.148</v>
      </c>
      <c r="J157" s="102" t="inlineStr">
        <is>
          <t>Tyrosine kinase inhibitors</t>
        </is>
      </c>
      <c r="K157" s="38" t="n">
        <v>7731595.64</v>
      </c>
      <c r="L157" s="110" t="n">
        <v>0.025</v>
      </c>
    </row>
    <row r="158" ht="57.4" customHeight="1">
      <c r="A158" s="44" t="inlineStr">
        <is>
          <t>Antineoplastic antibiotics</t>
        </is>
      </c>
      <c r="B158" s="70" t="n">
        <v>6895005.61</v>
      </c>
      <c r="C158" s="16" t="n">
        <v>0.095</v>
      </c>
      <c r="D158" s="44" t="inlineStr">
        <is>
          <t>Hormones and antihormones</t>
        </is>
      </c>
      <c r="E158" s="70" t="n">
        <v>1268353.78</v>
      </c>
      <c r="F158" s="16" t="n">
        <v>0.017</v>
      </c>
      <c r="G158" s="68" t="inlineStr">
        <is>
          <t>Antineoplastic antibiotics</t>
        </is>
      </c>
      <c r="H158" s="70" t="n">
        <v>24926489.97</v>
      </c>
      <c r="I158" s="16" t="n">
        <v>0.082</v>
      </c>
      <c r="J158" s="44" t="inlineStr">
        <is>
          <t>Hormones and antihormones</t>
        </is>
      </c>
      <c r="K158" s="70" t="n">
        <v>6173721.63</v>
      </c>
      <c r="L158" s="16" t="n">
        <v>0.02</v>
      </c>
    </row>
    <row r="159" ht="28.7" customHeight="1">
      <c r="A159" s="102" t="inlineStr">
        <is>
          <t>Immunosuppressants</t>
        </is>
      </c>
      <c r="B159" s="38" t="n">
        <v>4403576.76</v>
      </c>
      <c r="C159" s="110" t="n">
        <v>0.061</v>
      </c>
      <c r="D159" s="102" t="inlineStr">
        <is>
          <t>Dermatologic agents</t>
        </is>
      </c>
      <c r="E159" s="38" t="n">
        <v>1178926.1</v>
      </c>
      <c r="F159" s="110" t="n">
        <v>0.016</v>
      </c>
      <c r="G159" s="69" t="inlineStr">
        <is>
          <t>Immunosuppressants</t>
        </is>
      </c>
      <c r="H159" s="38" t="n">
        <v>16919891.18</v>
      </c>
      <c r="I159" s="110" t="n">
        <v>0.056</v>
      </c>
      <c r="J159" s="102" t="inlineStr">
        <is>
          <t>Immunosupressant phthalimides</t>
        </is>
      </c>
      <c r="K159" s="38" t="n">
        <v>6152474.61</v>
      </c>
      <c r="L159" s="110" t="n">
        <v>0.02</v>
      </c>
    </row>
    <row r="160" ht="42.95" customHeight="1">
      <c r="A160" s="44" t="inlineStr">
        <is>
          <t>Class Name Not Available</t>
        </is>
      </c>
      <c r="B160" s="70" t="n">
        <v>3798963.4</v>
      </c>
      <c r="C160" s="16" t="n">
        <v>0.052</v>
      </c>
      <c r="D160" s="39" t="inlineStr">
        <is>
          <t>All Others</t>
        </is>
      </c>
      <c r="E160" s="75" t="n">
        <v>25971041</v>
      </c>
      <c r="F160" s="42" t="n">
        <v>0.357</v>
      </c>
      <c r="G160" s="68" t="inlineStr">
        <is>
          <t>Immunostimulating agents</t>
        </is>
      </c>
      <c r="H160" s="70" t="n">
        <v>13503142.59</v>
      </c>
      <c r="I160" s="16" t="n">
        <v>0.044</v>
      </c>
      <c r="J160" s="39" t="inlineStr">
        <is>
          <t>All Others</t>
        </is>
      </c>
      <c r="K160" s="75" t="n">
        <v>113521951.5</v>
      </c>
      <c r="L160" s="42" t="n">
        <v>0.374</v>
      </c>
    </row>
    <row r="161" ht="28.7" customHeight="1">
      <c r="A161" s="102" t="inlineStr">
        <is>
          <t>Immunostimulating agents</t>
        </is>
      </c>
      <c r="B161" s="38" t="n">
        <v>3541422.95</v>
      </c>
      <c r="C161" s="110" t="n">
        <v>0.049</v>
      </c>
      <c r="D161" s="109" t="inlineStr">
        <is>
          <t>Total</t>
        </is>
      </c>
      <c r="E161" s="8">
        <f>SUM(B156:B161,E156:E160)</f>
        <v/>
      </c>
      <c r="F161" s="105" t="n">
        <v>1</v>
      </c>
      <c r="G161" s="69" t="inlineStr">
        <is>
          <t>Class Name Not Available</t>
        </is>
      </c>
      <c r="H161" s="38" t="n">
        <v>12407614.35</v>
      </c>
      <c r="I161" s="110" t="n">
        <v>0.041</v>
      </c>
      <c r="J161" s="109" t="inlineStr">
        <is>
          <t>Total</t>
        </is>
      </c>
      <c r="K161" s="8">
        <f>SUM(H156:H161,K156:K160)</f>
        <v/>
      </c>
      <c r="L161" s="105" t="n">
        <v>1</v>
      </c>
    </row>
    <row r="164">
      <c r="B164" t="inlineStr">
        <is>
          <t>`</t>
        </is>
      </c>
    </row>
    <row r="165" ht="25.15" customHeight="1">
      <c r="A165" s="103" t="inlineStr">
        <is>
          <t>Indirect Spend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</row>
    <row r="166" ht="15" customHeight="1">
      <c r="D166" s="61" t="n"/>
      <c r="E166" s="61" t="n"/>
      <c r="F166" s="61" t="n"/>
      <c r="G166" s="61" t="n"/>
    </row>
    <row r="167" ht="15" customHeight="1">
      <c r="A167" s="56" t="n"/>
      <c r="B167" s="118" t="inlineStr">
        <is>
          <t>Total P.O. Spend - MTD</t>
        </is>
      </c>
      <c r="C167" s="161" t="n"/>
      <c r="D167" s="96" t="n"/>
      <c r="E167" s="49" t="inlineStr">
        <is>
          <t>MTD USD Spend</t>
        </is>
      </c>
      <c r="F167" s="49" t="inlineStr">
        <is>
          <t>YTD USD Spend</t>
        </is>
      </c>
      <c r="G167" s="123" t="inlineStr">
        <is>
          <t>Total P.O. Spend - YTD Trended</t>
        </is>
      </c>
      <c r="H167" s="145" t="n"/>
      <c r="I167" s="145" t="n"/>
      <c r="J167" s="145" t="n"/>
      <c r="K167" s="145" t="n"/>
      <c r="L167" s="145" t="n"/>
    </row>
    <row r="168">
      <c r="A168" s="56" t="n"/>
      <c r="B168" s="15" t="inlineStr">
        <is>
          <t>May-2023 ( USD )</t>
        </is>
      </c>
      <c r="C168" s="46" t="inlineStr">
        <is>
          <t>%</t>
        </is>
      </c>
      <c r="D168" s="96" t="n"/>
      <c r="E168" s="55">
        <f>B174</f>
        <v/>
      </c>
      <c r="F168" s="55">
        <f>G174</f>
        <v/>
      </c>
      <c r="G168" s="78" t="inlineStr">
        <is>
          <t>May YTD USD</t>
        </is>
      </c>
      <c r="H168" s="15" t="inlineStr">
        <is>
          <t>%</t>
        </is>
      </c>
      <c r="I168" s="13" t="inlineStr">
        <is>
          <t>Feb-2023</t>
        </is>
      </c>
      <c r="J168" s="13" t="inlineStr">
        <is>
          <t>Mar-2023</t>
        </is>
      </c>
      <c r="K168" s="13" t="inlineStr">
        <is>
          <t>Apr-2023</t>
        </is>
      </c>
      <c r="L168" s="88" t="inlineStr">
        <is>
          <t>May-2023</t>
        </is>
      </c>
    </row>
    <row r="169">
      <c r="A169" s="51" t="inlineStr">
        <is>
          <t>Brazil</t>
        </is>
      </c>
      <c r="B169" s="45" t="n">
        <v>94075703.93000001</v>
      </c>
      <c r="C169" s="10" t="n">
        <v>0.979</v>
      </c>
      <c r="D169" s="110" t="n"/>
      <c r="E169" s="110" t="n"/>
      <c r="F169" s="110" t="n"/>
      <c r="G169" s="45" t="n">
        <v>369062885.97</v>
      </c>
      <c r="H169" s="10" t="n">
        <v>0.974</v>
      </c>
      <c r="I169" s="113" t="n">
        <v>62004705.84</v>
      </c>
      <c r="J169" s="113" t="n">
        <v>73690538.04000001</v>
      </c>
      <c r="K169" s="113" t="n">
        <v>72108679.95999999</v>
      </c>
      <c r="L169" s="113" t="n">
        <v>94075703.93000001</v>
      </c>
    </row>
    <row r="170">
      <c r="A170" s="106" t="inlineStr">
        <is>
          <t>Chile</t>
        </is>
      </c>
      <c r="B170" s="59" t="n">
        <v>1036800.39</v>
      </c>
      <c r="C170" s="110" t="n">
        <v>0.011</v>
      </c>
      <c r="D170" s="110" t="n"/>
      <c r="E170" s="110" t="n"/>
      <c r="F170" s="110" t="n"/>
      <c r="G170" s="87" t="n">
        <v>4615115.99</v>
      </c>
      <c r="H170" s="110" t="n">
        <v>0.012</v>
      </c>
      <c r="I170" s="38" t="n">
        <v>780010.29</v>
      </c>
      <c r="J170" s="38" t="n">
        <v>963450.04</v>
      </c>
      <c r="K170" s="38" t="n">
        <v>896976.02</v>
      </c>
      <c r="L170" s="38" t="n">
        <v>1036800.39</v>
      </c>
    </row>
    <row r="171">
      <c r="A171" s="51" t="inlineStr">
        <is>
          <t>Colombia</t>
        </is>
      </c>
      <c r="B171" s="113" t="n">
        <v>554796.98</v>
      </c>
      <c r="C171" s="100" t="n">
        <v>0.006</v>
      </c>
      <c r="D171" s="104" t="n"/>
      <c r="E171" s="104" t="n"/>
      <c r="F171" s="104" t="n"/>
      <c r="G171" s="75" t="n">
        <v>2996947.16</v>
      </c>
      <c r="H171" s="100" t="n">
        <v>0.008</v>
      </c>
      <c r="I171" s="113" t="n">
        <v>390068.28</v>
      </c>
      <c r="J171" s="113" t="n">
        <v>768782.71</v>
      </c>
      <c r="K171" s="113" t="n">
        <v>898655.35</v>
      </c>
      <c r="L171" s="113" t="n">
        <v>554796.98</v>
      </c>
    </row>
    <row r="172">
      <c r="A172" s="106" t="inlineStr">
        <is>
          <t>Peru</t>
        </is>
      </c>
      <c r="B172" s="87" t="n">
        <v>470547.33</v>
      </c>
      <c r="C172" s="110" t="n">
        <v>0.005</v>
      </c>
      <c r="D172" s="110" t="n"/>
      <c r="E172" s="110" t="n"/>
      <c r="F172" s="110" t="n"/>
      <c r="G172" s="59" t="n">
        <v>2371228.21</v>
      </c>
      <c r="H172" s="110" t="n">
        <v>0.006</v>
      </c>
      <c r="I172" s="38" t="n">
        <v>568678.47</v>
      </c>
      <c r="J172" s="38" t="n">
        <v>609182.16</v>
      </c>
      <c r="K172" s="38" t="n">
        <v>434390.96</v>
      </c>
      <c r="L172" s="38" t="n">
        <v>470547.33</v>
      </c>
    </row>
    <row r="173">
      <c r="A173" s="51" t="inlineStr">
        <is>
          <t>Portugal</t>
        </is>
      </c>
      <c r="B173" s="113" t="n">
        <v>0</v>
      </c>
      <c r="C173" s="10" t="n">
        <v>0</v>
      </c>
      <c r="D173" s="110" t="n"/>
      <c r="E173" s="110" t="n"/>
      <c r="F173" s="110" t="n"/>
      <c r="G173" s="33" t="n">
        <v>0</v>
      </c>
      <c r="H173" s="10" t="n">
        <v>0</v>
      </c>
      <c r="I173" s="113" t="n">
        <v>0</v>
      </c>
      <c r="J173" s="113" t="n">
        <v>0</v>
      </c>
      <c r="K173" s="113" t="n">
        <v>0</v>
      </c>
      <c r="L173" s="113" t="n">
        <v>0</v>
      </c>
    </row>
    <row r="174">
      <c r="A174" s="48" t="inlineStr">
        <is>
          <t>Total</t>
        </is>
      </c>
      <c r="B174" s="20">
        <f>SUM(B169:B173)</f>
        <v/>
      </c>
      <c r="C174" s="17" t="n">
        <v>1</v>
      </c>
      <c r="D174" s="12" t="n"/>
      <c r="E174" s="12" t="n"/>
      <c r="F174" s="12" t="n"/>
      <c r="G174" s="79">
        <f>SUM(G169:G173)</f>
        <v/>
      </c>
      <c r="H174" s="17" t="n">
        <v>1</v>
      </c>
      <c r="I174" s="20">
        <f>SUM(I169:I173)</f>
        <v/>
      </c>
      <c r="J174" s="20">
        <f>SUM(J169:J173)</f>
        <v/>
      </c>
      <c r="K174" s="20">
        <f>SUM(K169:K173)</f>
        <v/>
      </c>
      <c r="L174" s="20">
        <f>SUM(L169:L173)</f>
        <v/>
      </c>
    </row>
    <row r="175">
      <c r="A175" s="92" t="n"/>
      <c r="B175" s="30" t="n"/>
      <c r="C175" s="12" t="n"/>
      <c r="D175" s="12" t="n"/>
      <c r="E175" s="12" t="n"/>
      <c r="F175" s="12" t="n"/>
      <c r="G175" s="12" t="n"/>
      <c r="H175" s="30" t="n"/>
      <c r="I175" s="12" t="n"/>
      <c r="J175" s="30" t="n"/>
      <c r="K175" s="30" t="n"/>
      <c r="L175" s="30" t="n"/>
    </row>
    <row r="176">
      <c r="A176" s="92" t="n"/>
      <c r="B176" s="30" t="n"/>
      <c r="C176" s="12" t="n"/>
      <c r="D176" s="12" t="n"/>
      <c r="E176" s="12" t="n"/>
      <c r="F176" s="12" t="n"/>
      <c r="G176" s="12" t="n"/>
      <c r="H176" s="30" t="n"/>
      <c r="I176" s="12" t="n"/>
      <c r="J176" s="30" t="n"/>
      <c r="K176" s="30" t="n"/>
      <c r="L176" s="30" t="n"/>
    </row>
    <row r="177" ht="15" customHeight="1">
      <c r="D177" s="61" t="n"/>
      <c r="E177" s="61" t="n"/>
      <c r="F177" s="61" t="n"/>
      <c r="G177" s="61" t="n"/>
    </row>
    <row r="178" ht="15" customHeight="1">
      <c r="A178" s="160" t="inlineStr">
        <is>
          <t>Top Suppliers May-2023 MTD</t>
        </is>
      </c>
      <c r="B178" s="161" t="n"/>
      <c r="C178" s="162" t="n"/>
      <c r="D178" s="167" t="inlineStr">
        <is>
          <t>Top Suppliers May-2023 YTD</t>
        </is>
      </c>
      <c r="E178" s="145" t="n"/>
      <c r="F178" s="168" t="n"/>
      <c r="G178" s="169" t="inlineStr">
        <is>
          <t>Top Manufacturers May-2023 MTD</t>
        </is>
      </c>
      <c r="H178" s="145" t="n"/>
      <c r="I178" s="170" t="n"/>
      <c r="J178" s="125" t="inlineStr">
        <is>
          <t>Top Manufacturers May-2023 YTD</t>
        </is>
      </c>
      <c r="K178" s="145" t="n"/>
      <c r="L178" s="145" t="n"/>
    </row>
    <row r="179">
      <c r="A179" s="15" t="inlineStr">
        <is>
          <t>Supplier</t>
        </is>
      </c>
      <c r="B179" s="15" t="inlineStr">
        <is>
          <t>USD</t>
        </is>
      </c>
      <c r="C179" s="15" t="inlineStr">
        <is>
          <t>%</t>
        </is>
      </c>
      <c r="D179" s="15" t="inlineStr">
        <is>
          <t>Supplier</t>
        </is>
      </c>
      <c r="E179" s="15" t="inlineStr">
        <is>
          <t>USD</t>
        </is>
      </c>
      <c r="F179" s="46" t="inlineStr">
        <is>
          <t>%</t>
        </is>
      </c>
      <c r="G179" s="74" t="inlineStr">
        <is>
          <t>Manufacturer</t>
        </is>
      </c>
      <c r="H179" s="15" t="inlineStr">
        <is>
          <t>USD</t>
        </is>
      </c>
      <c r="I179" s="15" t="inlineStr">
        <is>
          <t>%</t>
        </is>
      </c>
      <c r="J179" s="15" t="inlineStr">
        <is>
          <t>Manufacturer</t>
        </is>
      </c>
      <c r="K179" s="15" t="inlineStr">
        <is>
          <t>USD</t>
        </is>
      </c>
      <c r="L179" s="46" t="inlineStr">
        <is>
          <t>%</t>
        </is>
      </c>
    </row>
    <row r="180">
      <c r="A180" s="21" t="inlineStr">
        <is>
          <t>Brasoftware Ltda</t>
        </is>
      </c>
      <c r="B180" s="113" t="n">
        <v>12187478.87</v>
      </c>
      <c r="C180" s="10" t="n">
        <v>0.127</v>
      </c>
      <c r="D180" s="51" t="inlineStr">
        <is>
          <t>Sodexo</t>
        </is>
      </c>
      <c r="E180" s="113" t="n">
        <v>22698981.72</v>
      </c>
      <c r="F180" s="10" t="n">
        <v>0.06</v>
      </c>
      <c r="G180" s="76" t="inlineStr">
        <is>
          <t>Brasoftware Ltda</t>
        </is>
      </c>
      <c r="H180" s="113" t="n">
        <v>12187478.87</v>
      </c>
      <c r="I180" s="10" t="n">
        <v>0.127</v>
      </c>
      <c r="J180" s="21" t="inlineStr">
        <is>
          <t>Sodexo</t>
        </is>
      </c>
      <c r="K180" s="113" t="n">
        <v>22686710.77</v>
      </c>
      <c r="L180" s="10" t="n">
        <v>0.06</v>
      </c>
    </row>
    <row r="181" ht="28.7" customHeight="1">
      <c r="A181" s="102" t="inlineStr">
        <is>
          <t>Ben Beneficios e Servicos</t>
        </is>
      </c>
      <c r="B181" s="38" t="n">
        <v>4451193.34</v>
      </c>
      <c r="C181" s="110" t="n">
        <v>0.046</v>
      </c>
      <c r="D181" s="106" t="inlineStr">
        <is>
          <t>Ben Beneficios e Servicos</t>
        </is>
      </c>
      <c r="E181" s="38" t="n">
        <v>21539057.19</v>
      </c>
      <c r="F181" s="110" t="n">
        <v>0.057</v>
      </c>
      <c r="G181" s="69" t="inlineStr">
        <is>
          <t>Ben Beneficios e Servicos</t>
        </is>
      </c>
      <c r="H181" s="38" t="n">
        <v>4451193.34</v>
      </c>
      <c r="I181" s="110" t="n">
        <v>0.046</v>
      </c>
      <c r="J181" s="102" t="inlineStr">
        <is>
          <t>Ben Beneficios e Servicos</t>
        </is>
      </c>
      <c r="K181" s="38" t="n">
        <v>21539057.19</v>
      </c>
      <c r="L181" s="110" t="n">
        <v>0.057</v>
      </c>
    </row>
    <row r="182" ht="42.95" customHeight="1">
      <c r="A182" s="21" t="inlineStr">
        <is>
          <t>Sodexo</t>
        </is>
      </c>
      <c r="B182" s="113" t="n">
        <v>3457830.91</v>
      </c>
      <c r="C182" s="10" t="n">
        <v>0.036</v>
      </c>
      <c r="D182" s="51" t="inlineStr">
        <is>
          <t>Apoio Ecolimp</t>
        </is>
      </c>
      <c r="E182" s="113" t="n">
        <v>16172080.55</v>
      </c>
      <c r="F182" s="10" t="n">
        <v>0.043</v>
      </c>
      <c r="G182" s="76" t="inlineStr">
        <is>
          <t>Sodexo</t>
        </is>
      </c>
      <c r="H182" s="113" t="n">
        <v>3445641.63</v>
      </c>
      <c r="I182" s="10" t="n">
        <v>0.036</v>
      </c>
      <c r="J182" s="21" t="inlineStr">
        <is>
          <t>Apoio Ecolimp</t>
        </is>
      </c>
      <c r="K182" s="113" t="n">
        <v>16172080.55</v>
      </c>
      <c r="L182" s="10" t="n">
        <v>0.043</v>
      </c>
    </row>
    <row r="183">
      <c r="A183" s="102" t="inlineStr">
        <is>
          <t>Apoio Ecolimp</t>
        </is>
      </c>
      <c r="B183" s="38" t="n">
        <v>3402220.09</v>
      </c>
      <c r="C183" s="110" t="n">
        <v>0.035</v>
      </c>
      <c r="D183" s="106" t="inlineStr">
        <is>
          <t>Brasoftware Ltda</t>
        </is>
      </c>
      <c r="E183" s="38" t="n">
        <v>12229613.46</v>
      </c>
      <c r="F183" s="110" t="n">
        <v>0.032</v>
      </c>
      <c r="G183" s="69" t="inlineStr">
        <is>
          <t>Apoio Ecolimp</t>
        </is>
      </c>
      <c r="H183" s="38" t="n">
        <v>3402220.09</v>
      </c>
      <c r="I183" s="110" t="n">
        <v>0.035</v>
      </c>
      <c r="J183" s="102" t="inlineStr">
        <is>
          <t>Brasoftware Ltda</t>
        </is>
      </c>
      <c r="K183" s="38" t="n">
        <v>12229613.46</v>
      </c>
      <c r="L183" s="110" t="n">
        <v>0.032</v>
      </c>
    </row>
    <row r="184" ht="45" customHeight="1">
      <c r="A184" s="21" t="inlineStr">
        <is>
          <t>Avanade</t>
        </is>
      </c>
      <c r="B184" s="113" t="n">
        <v>2408509.42</v>
      </c>
      <c r="C184" s="10" t="n">
        <v>0.025</v>
      </c>
      <c r="D184" s="51" t="inlineStr">
        <is>
          <t>G4S Ltda</t>
        </is>
      </c>
      <c r="E184" s="113" t="n">
        <v>11068835.73</v>
      </c>
      <c r="F184" s="10" t="n">
        <v>0.029</v>
      </c>
      <c r="G184" s="76" t="inlineStr">
        <is>
          <t>Avanade</t>
        </is>
      </c>
      <c r="H184" s="113" t="n">
        <v>2408509.42</v>
      </c>
      <c r="I184" s="10" t="n">
        <v>0.025</v>
      </c>
      <c r="J184" s="21" t="inlineStr">
        <is>
          <t>G4S Ltda</t>
        </is>
      </c>
      <c r="K184" s="113" t="n">
        <v>11068835.73</v>
      </c>
      <c r="L184" s="10" t="n">
        <v>0.029</v>
      </c>
    </row>
    <row r="185" ht="28.7" customHeight="1">
      <c r="A185" s="102" t="inlineStr">
        <is>
          <t>G4S Ltda</t>
        </is>
      </c>
      <c r="B185" s="38" t="n">
        <v>2272327.01</v>
      </c>
      <c r="C185" s="110" t="n">
        <v>0.024</v>
      </c>
      <c r="D185" s="106" t="inlineStr">
        <is>
          <t>RB Rede de Beneficios e Gestao EmpresarialLtda</t>
        </is>
      </c>
      <c r="E185" s="38" t="n">
        <v>10119360.75</v>
      </c>
      <c r="F185" s="110" t="n">
        <v>0.027</v>
      </c>
      <c r="G185" s="69" t="inlineStr">
        <is>
          <t>G4S Ltda</t>
        </is>
      </c>
      <c r="H185" s="38" t="n">
        <v>2272327.01</v>
      </c>
      <c r="I185" s="110" t="n">
        <v>0.024</v>
      </c>
      <c r="J185" s="102" t="inlineStr">
        <is>
          <t>RB Rede de Beneficios e Gestao EmpresarialLtda</t>
        </is>
      </c>
      <c r="K185" s="38" t="n">
        <v>10121135.37</v>
      </c>
      <c r="L185" s="110" t="n">
        <v>0.027</v>
      </c>
    </row>
    <row r="186" ht="45" customHeight="1">
      <c r="A186" s="21" t="inlineStr">
        <is>
          <t>RB Rede de Beneficios e Gestao EmpresarialLtda</t>
        </is>
      </c>
      <c r="B186" s="113" t="n">
        <v>2139355.16</v>
      </c>
      <c r="C186" s="10" t="n">
        <v>0.022</v>
      </c>
      <c r="D186" s="51" t="inlineStr">
        <is>
          <t>Stefanini IT Solution</t>
        </is>
      </c>
      <c r="E186" s="113" t="n">
        <v>7123321.17</v>
      </c>
      <c r="F186" s="10" t="n">
        <v>0.019</v>
      </c>
      <c r="G186" s="76" t="inlineStr">
        <is>
          <t>RB Rede de Beneficios e Gestao EmpresarialLtda</t>
        </is>
      </c>
      <c r="H186" s="113" t="n">
        <v>2141129.78</v>
      </c>
      <c r="I186" s="10" t="n">
        <v>0.022</v>
      </c>
      <c r="J186" s="21" t="inlineStr">
        <is>
          <t>Stefanini It Solution</t>
        </is>
      </c>
      <c r="K186" s="113" t="n">
        <v>7120214.99</v>
      </c>
      <c r="L186" s="10" t="n">
        <v>0.019</v>
      </c>
    </row>
    <row r="187" ht="86.09999999999999" customHeight="1">
      <c r="A187" s="102" t="inlineStr">
        <is>
          <t>Cemig</t>
        </is>
      </c>
      <c r="B187" s="38" t="n">
        <v>1731202.86</v>
      </c>
      <c r="C187" s="110" t="n">
        <v>0.018</v>
      </c>
      <c r="D187" s="106" t="inlineStr">
        <is>
          <t>Allis Luandre Solucoes Em Trade E Pessoas Ltda</t>
        </is>
      </c>
      <c r="E187" s="38" t="n">
        <v>6518013.27</v>
      </c>
      <c r="F187" s="110" t="n">
        <v>0.017</v>
      </c>
      <c r="G187" s="69" t="inlineStr">
        <is>
          <t>Cemig</t>
        </is>
      </c>
      <c r="H187" s="38" t="n">
        <v>1731202.86</v>
      </c>
      <c r="I187" s="110" t="n">
        <v>0.018</v>
      </c>
      <c r="J187" s="102" t="inlineStr">
        <is>
          <t>Allis Luandre Solucoes Em Trade E Pessoas Ltda</t>
        </is>
      </c>
      <c r="K187" s="38" t="n">
        <v>6518013.27</v>
      </c>
      <c r="L187" s="110" t="n">
        <v>0.017</v>
      </c>
    </row>
    <row r="188" ht="30" customHeight="1">
      <c r="A188" s="21" t="inlineStr">
        <is>
          <t>YH Solucoes em Atendimento</t>
        </is>
      </c>
      <c r="B188" s="113" t="n">
        <v>1662676.4</v>
      </c>
      <c r="C188" s="10" t="n">
        <v>0.017</v>
      </c>
      <c r="D188" s="51" t="inlineStr">
        <is>
          <t>Proponto Gestao de Sistemas Ltda</t>
        </is>
      </c>
      <c r="E188" s="113" t="n">
        <v>5826548.94</v>
      </c>
      <c r="F188" s="10" t="n">
        <v>0.015</v>
      </c>
      <c r="G188" s="76" t="inlineStr">
        <is>
          <t>Yh Solucoes Em Atendimento</t>
        </is>
      </c>
      <c r="H188" s="113" t="n">
        <v>1662676.4</v>
      </c>
      <c r="I188" s="10" t="n">
        <v>0.017</v>
      </c>
      <c r="J188" s="21" t="inlineStr">
        <is>
          <t>Proponto Gestao de Sistemas Ltda</t>
        </is>
      </c>
      <c r="K188" s="113" t="n">
        <v>5826548.94</v>
      </c>
      <c r="L188" s="10" t="n">
        <v>0.015</v>
      </c>
    </row>
    <row r="189" ht="28.7" customHeight="1">
      <c r="A189" s="102" t="inlineStr">
        <is>
          <t>Allis Luandre Solucoes Em Trade E Pessoas Ltda</t>
        </is>
      </c>
      <c r="B189" s="38" t="n">
        <v>1496628.79</v>
      </c>
      <c r="C189" s="110" t="n">
        <v>0.016</v>
      </c>
      <c r="D189" s="106" t="inlineStr">
        <is>
          <t>Avanade</t>
        </is>
      </c>
      <c r="E189" s="38" t="n">
        <v>5427283.72</v>
      </c>
      <c r="F189" s="110" t="n">
        <v>0.014</v>
      </c>
      <c r="G189" s="82" t="inlineStr">
        <is>
          <t>Allis Luandre Solucoes Em Trade E Pessoas Ltda</t>
        </is>
      </c>
      <c r="H189" s="38" t="n">
        <v>1496628.79</v>
      </c>
      <c r="I189" s="110" t="n">
        <v>0.016</v>
      </c>
      <c r="J189" s="102" t="inlineStr">
        <is>
          <t>Avanade</t>
        </is>
      </c>
      <c r="K189" s="38" t="n">
        <v>5427283.72</v>
      </c>
      <c r="L189" s="110" t="n">
        <v>0.014</v>
      </c>
    </row>
    <row r="190">
      <c r="A190" s="51" t="inlineStr">
        <is>
          <t>All Others</t>
        </is>
      </c>
      <c r="B190" s="52" t="n">
        <v>60928425.78</v>
      </c>
      <c r="C190" s="53" t="n">
        <v>0.634</v>
      </c>
      <c r="D190" s="51" t="inlineStr">
        <is>
          <t>All Others</t>
        </is>
      </c>
      <c r="E190" s="52" t="n">
        <v>260323080.83</v>
      </c>
      <c r="F190" s="53" t="n">
        <v>0.6870000000000001</v>
      </c>
      <c r="G190" s="51" t="inlineStr">
        <is>
          <t>All Others</t>
        </is>
      </c>
      <c r="H190" s="52" t="n">
        <v>60938840.43</v>
      </c>
      <c r="I190" s="53" t="n">
        <v>0.634</v>
      </c>
      <c r="J190" s="51" t="inlineStr">
        <is>
          <t>All Others</t>
        </is>
      </c>
      <c r="K190" s="52" t="n">
        <v>260336683.33</v>
      </c>
      <c r="L190" s="53" t="n">
        <v>0.6870000000000001</v>
      </c>
    </row>
    <row r="191">
      <c r="A191" s="48" t="inlineStr">
        <is>
          <t>Total</t>
        </is>
      </c>
      <c r="B191" s="20">
        <f>SUM(B180:B190)</f>
        <v/>
      </c>
      <c r="C191" s="17" t="n">
        <v>1</v>
      </c>
      <c r="D191" s="48" t="inlineStr">
        <is>
          <t>Total</t>
        </is>
      </c>
      <c r="E191" s="20">
        <f>SUM(E180:E190)</f>
        <v/>
      </c>
      <c r="F191" s="17" t="n">
        <v>1</v>
      </c>
      <c r="G191" s="84" t="inlineStr">
        <is>
          <t>Total</t>
        </is>
      </c>
      <c r="H191" s="20">
        <f>SUM(H180:H190)</f>
        <v/>
      </c>
      <c r="I191" s="17" t="n">
        <v>1</v>
      </c>
      <c r="J191" s="48" t="inlineStr">
        <is>
          <t>Total</t>
        </is>
      </c>
      <c r="K191" s="20">
        <f>SUM(K180:K190)</f>
        <v/>
      </c>
      <c r="L191" s="17" t="n">
        <v>1</v>
      </c>
    </row>
    <row r="192" ht="15" customHeight="1"/>
    <row r="193" ht="15" customHeight="1">
      <c r="A193" s="163" t="inlineStr">
        <is>
          <t>Top Product Categories May-2023 MTD</t>
        </is>
      </c>
      <c r="B193" s="161" t="n"/>
      <c r="C193" s="161" t="n"/>
      <c r="D193" s="161" t="n"/>
      <c r="E193" s="161" t="n"/>
      <c r="F193" s="164" t="n"/>
      <c r="G193" s="121" t="inlineStr">
        <is>
          <t>Top Product Categories May-2023 YTD</t>
        </is>
      </c>
      <c r="H193" s="145" t="n"/>
      <c r="I193" s="145" t="n"/>
      <c r="J193" s="145" t="n"/>
      <c r="K193" s="145" t="n"/>
      <c r="L193" s="145" t="n"/>
    </row>
    <row r="194" ht="16.9" customHeight="1">
      <c r="A194" s="15" t="inlineStr">
        <is>
          <t>Categories</t>
        </is>
      </c>
      <c r="B194" s="15" t="inlineStr">
        <is>
          <t>USD</t>
        </is>
      </c>
      <c r="C194" s="15" t="inlineStr">
        <is>
          <t>%</t>
        </is>
      </c>
      <c r="D194" s="15" t="inlineStr">
        <is>
          <t>Categories</t>
        </is>
      </c>
      <c r="E194" s="15" t="inlineStr">
        <is>
          <t>USD</t>
        </is>
      </c>
      <c r="F194" s="46" t="inlineStr">
        <is>
          <t>%</t>
        </is>
      </c>
      <c r="G194" s="74" t="inlineStr">
        <is>
          <t>Categories</t>
        </is>
      </c>
      <c r="H194" s="15" t="inlineStr">
        <is>
          <t>USD</t>
        </is>
      </c>
      <c r="I194" s="15" t="inlineStr">
        <is>
          <t>%</t>
        </is>
      </c>
      <c r="J194" s="15" t="inlineStr">
        <is>
          <t>Categories</t>
        </is>
      </c>
      <c r="K194" s="15" t="inlineStr">
        <is>
          <t>USD</t>
        </is>
      </c>
      <c r="L194" s="46" t="inlineStr">
        <is>
          <t>%</t>
        </is>
      </c>
    </row>
    <row r="195" ht="28.7" customHeight="1">
      <c r="A195" s="44" t="inlineStr">
        <is>
          <t>Computer software licensing rental or leasing service</t>
        </is>
      </c>
      <c r="B195" s="70" t="n">
        <v>15053396.24</v>
      </c>
      <c r="C195" s="16" t="n">
        <v>0.157</v>
      </c>
      <c r="D195" s="44" t="inlineStr">
        <is>
          <t>Taxation issues</t>
        </is>
      </c>
      <c r="E195" s="70" t="n">
        <v>4452953.25</v>
      </c>
      <c r="F195" s="16" t="n">
        <v>0.046</v>
      </c>
      <c r="G195" s="68" t="inlineStr">
        <is>
          <t>Computer software licensing rental or leasing service</t>
        </is>
      </c>
      <c r="H195" s="70" t="n">
        <v>31978599.45</v>
      </c>
      <c r="I195" s="16" t="n">
        <v>0.08400000000000001</v>
      </c>
      <c r="J195" s="44" t="inlineStr">
        <is>
          <t>Business and corporate management consultation services</t>
        </is>
      </c>
      <c r="K195" s="70" t="n">
        <v>16325560.69</v>
      </c>
      <c r="L195" s="16" t="n">
        <v>0.043</v>
      </c>
    </row>
    <row r="196" ht="28.7" customHeight="1">
      <c r="A196" s="102" t="inlineStr">
        <is>
          <t>General building and office cleaning and maintenance services</t>
        </is>
      </c>
      <c r="B196" s="38" t="n">
        <v>7794288.19</v>
      </c>
      <c r="C196" s="110" t="n">
        <v>0.081</v>
      </c>
      <c r="D196" s="102" t="inlineStr">
        <is>
          <t>Civil engineering</t>
        </is>
      </c>
      <c r="E196" s="38" t="n">
        <v>4009827.97</v>
      </c>
      <c r="F196" s="110" t="n">
        <v>0.042</v>
      </c>
      <c r="G196" s="69" t="inlineStr">
        <is>
          <t>Class Name Not Available</t>
        </is>
      </c>
      <c r="H196" s="38" t="n">
        <v>29669575.84</v>
      </c>
      <c r="I196" s="110" t="n">
        <v>0.078</v>
      </c>
      <c r="J196" s="102" t="inlineStr">
        <is>
          <t>Electric utilities</t>
        </is>
      </c>
      <c r="K196" s="38" t="n">
        <v>15175523.52</v>
      </c>
      <c r="L196" s="110" t="n">
        <v>0.04</v>
      </c>
    </row>
    <row r="197" ht="57.4" customHeight="1">
      <c r="A197" s="44" t="inlineStr">
        <is>
          <t>Class Name Not Available</t>
        </is>
      </c>
      <c r="B197" s="70" t="n">
        <v>5760057.11</v>
      </c>
      <c r="C197" s="16" t="n">
        <v>0.06</v>
      </c>
      <c r="D197" s="44" t="inlineStr">
        <is>
          <t>Electric utilities</t>
        </is>
      </c>
      <c r="E197" s="70" t="n">
        <v>3714945.04</v>
      </c>
      <c r="F197" s="16" t="n">
        <v>0.039</v>
      </c>
      <c r="G197" s="68" t="inlineStr">
        <is>
          <t>General building and office cleaning and maintenance services</t>
        </is>
      </c>
      <c r="H197" s="70" t="n">
        <v>26844142.49</v>
      </c>
      <c r="I197" s="16" t="n">
        <v>0.07099999999999999</v>
      </c>
      <c r="J197" s="44" t="inlineStr">
        <is>
          <t>Print advertising</t>
        </is>
      </c>
      <c r="K197" s="70" t="n">
        <v>15095312.81</v>
      </c>
      <c r="L197" s="16" t="n">
        <v>0.04</v>
      </c>
    </row>
    <row r="198" ht="28.7" customHeight="1">
      <c r="A198" s="102" t="inlineStr">
        <is>
          <t>Business and corporate management consultation services</t>
        </is>
      </c>
      <c r="B198" s="38" t="n">
        <v>5141469.24</v>
      </c>
      <c r="C198" s="110" t="n">
        <v>0.053</v>
      </c>
      <c r="D198" s="102" t="inlineStr">
        <is>
          <t>Sales and business promotion activities</t>
        </is>
      </c>
      <c r="E198" s="38" t="n">
        <v>1913592.65</v>
      </c>
      <c r="F198" s="110" t="n">
        <v>0.02</v>
      </c>
      <c r="G198" s="69" t="inlineStr">
        <is>
          <t>Taxation issues</t>
        </is>
      </c>
      <c r="H198" s="38" t="n">
        <v>21616265.07</v>
      </c>
      <c r="I198" s="110" t="n">
        <v>0.057</v>
      </c>
      <c r="J198" s="102" t="inlineStr">
        <is>
          <t>Banquet and catering services</t>
        </is>
      </c>
      <c r="K198" s="38" t="n">
        <v>11797122.58</v>
      </c>
      <c r="L198" s="110" t="n">
        <v>0.031</v>
      </c>
    </row>
    <row r="199" ht="42.95" customHeight="1">
      <c r="A199" s="44" t="inlineStr">
        <is>
          <t>Print advertising</t>
        </is>
      </c>
      <c r="B199" s="70" t="n">
        <v>4926678.89</v>
      </c>
      <c r="C199" s="16" t="n">
        <v>0.051</v>
      </c>
      <c r="D199" s="39" t="inlineStr">
        <is>
          <t>All Others</t>
        </is>
      </c>
      <c r="E199" s="75" t="n">
        <v>38913648.5</v>
      </c>
      <c r="F199" s="42" t="n">
        <v>0.405</v>
      </c>
      <c r="G199" s="68" t="inlineStr">
        <is>
          <t>Civil engineering</t>
        </is>
      </c>
      <c r="H199" s="70" t="n">
        <v>18295857.76</v>
      </c>
      <c r="I199" s="16" t="n">
        <v>0.048</v>
      </c>
      <c r="J199" s="39" t="inlineStr">
        <is>
          <t>All Others</t>
        </is>
      </c>
      <c r="K199" s="75" t="n">
        <v>174415008.6</v>
      </c>
      <c r="L199" s="42" t="n">
        <v>0.46</v>
      </c>
    </row>
    <row r="200" ht="42.95" customHeight="1">
      <c r="A200" s="102" t="inlineStr">
        <is>
          <t>System and system component administration services</t>
        </is>
      </c>
      <c r="B200" s="38" t="n">
        <v>4456991.55</v>
      </c>
      <c r="C200" s="110" t="n">
        <v>0.046</v>
      </c>
      <c r="D200" s="109" t="inlineStr">
        <is>
          <t>Total</t>
        </is>
      </c>
      <c r="E200" s="8">
        <f>SUM(B195:B200,E195:E199)</f>
        <v/>
      </c>
      <c r="F200" s="105" t="n">
        <v>1</v>
      </c>
      <c r="G200" s="69" t="inlineStr">
        <is>
          <t>System and system component administration services</t>
        </is>
      </c>
      <c r="H200" s="38" t="n">
        <v>17833208.53</v>
      </c>
      <c r="I200" s="110" t="n">
        <v>0.047</v>
      </c>
      <c r="J200" s="109" t="inlineStr">
        <is>
          <t>Total</t>
        </is>
      </c>
      <c r="K200" s="8">
        <f>SUM(H195:H200,K195:K199)</f>
        <v/>
      </c>
      <c r="L200" s="105" t="n">
        <v>1</v>
      </c>
    </row>
  </sheetData>
  <mergeCells count="38">
    <mergeCell ref="B62:C62"/>
    <mergeCell ref="A193:F193"/>
    <mergeCell ref="F16:G16"/>
    <mergeCell ref="D19:E19"/>
    <mergeCell ref="J178:L178"/>
    <mergeCell ref="B73:G73"/>
    <mergeCell ref="G167:L167"/>
    <mergeCell ref="A154:F154"/>
    <mergeCell ref="H113:L113"/>
    <mergeCell ref="B167:C167"/>
    <mergeCell ref="B39:F39"/>
    <mergeCell ref="F30:G30"/>
    <mergeCell ref="H39:L39"/>
    <mergeCell ref="A85:C85"/>
    <mergeCell ref="A113:A114"/>
    <mergeCell ref="G154:L154"/>
    <mergeCell ref="A100:F100"/>
    <mergeCell ref="F50:G50"/>
    <mergeCell ref="G138:I138"/>
    <mergeCell ref="B124:G124"/>
    <mergeCell ref="G100:L100"/>
    <mergeCell ref="J138:L138"/>
    <mergeCell ref="B19:C19"/>
    <mergeCell ref="G193:L193"/>
    <mergeCell ref="H19:L19"/>
    <mergeCell ref="D138:F138"/>
    <mergeCell ref="D178:F178"/>
    <mergeCell ref="A62:A63"/>
    <mergeCell ref="B30:C30"/>
    <mergeCell ref="A138:C138"/>
    <mergeCell ref="J50:K50"/>
    <mergeCell ref="D30:E30"/>
    <mergeCell ref="A178:C178"/>
    <mergeCell ref="G178:I178"/>
    <mergeCell ref="H62:L62"/>
    <mergeCell ref="B50:C50"/>
    <mergeCell ref="H30:I30"/>
    <mergeCell ref="B113:C113"/>
  </mergeCells>
  <pageMargins left="0.2" right="0.2" top="0.25" bottom="0.25" header="0.05" footer="0.3"/>
  <pageSetup orientation="landscape" scale="55" fitToHeight="0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F27" sqref="F27"/>
    </sheetView>
  </sheetViews>
  <sheetFormatPr baseColWidth="8" defaultColWidth="11.140625" defaultRowHeight="15"/>
  <cols>
    <col width="11.5703125" bestFit="1" customWidth="1" min="5" max="5"/>
    <col width="12" bestFit="1" customWidth="1" min="6" max="6"/>
  </cols>
  <sheetData>
    <row r="1">
      <c r="A1" s="114" t="inlineStr">
        <is>
          <t>Market</t>
        </is>
      </c>
      <c r="B1" s="114" t="inlineStr">
        <is>
          <t>#Mnf</t>
        </is>
      </c>
      <c r="C1" s="114" t="inlineStr">
        <is>
          <t>#Supp</t>
        </is>
      </c>
      <c r="D1" s="114" t="inlineStr">
        <is>
          <t>#SKU</t>
        </is>
      </c>
      <c r="E1" s="114" t="inlineStr">
        <is>
          <t>Spend MTD</t>
        </is>
      </c>
      <c r="F1" s="114" t="inlineStr">
        <is>
          <t>Spend YTD</t>
        </is>
      </c>
    </row>
    <row r="2">
      <c r="A2" s="117" t="inlineStr">
        <is>
          <t>Brazil</t>
        </is>
      </c>
      <c r="B2" s="117" t="n">
        <v>3795</v>
      </c>
      <c r="C2" s="117" t="n">
        <v>3021</v>
      </c>
      <c r="D2" s="117" t="n">
        <v>45408</v>
      </c>
      <c r="E2" s="117" t="n">
        <v>252243206.249105</v>
      </c>
      <c r="F2" s="117" t="n">
        <v>1031986586.3086</v>
      </c>
    </row>
    <row r="3">
      <c r="A3" s="117" t="inlineStr">
        <is>
          <t>Chile</t>
        </is>
      </c>
      <c r="B3" s="117" t="n">
        <v>954</v>
      </c>
      <c r="C3" s="117" t="n">
        <v>558</v>
      </c>
      <c r="D3" s="117" t="n">
        <v>13431</v>
      </c>
      <c r="E3" s="117" t="n">
        <v>27720364.6212363</v>
      </c>
      <c r="F3" s="117" t="n">
        <v>128948375.398607</v>
      </c>
    </row>
    <row r="4">
      <c r="A4" s="117" t="inlineStr">
        <is>
          <t>Colombia</t>
        </is>
      </c>
      <c r="B4" s="117" t="n">
        <v>526</v>
      </c>
      <c r="C4" s="117" t="n">
        <v>239</v>
      </c>
      <c r="D4" s="117" t="n">
        <v>4282</v>
      </c>
      <c r="E4" s="117" t="n">
        <v>6537872.14721098</v>
      </c>
      <c r="F4" s="117" t="n">
        <v>28758783.4222738</v>
      </c>
    </row>
    <row r="5">
      <c r="A5" s="117" t="inlineStr">
        <is>
          <t>Peru</t>
        </is>
      </c>
      <c r="B5" s="117" t="n">
        <v>551</v>
      </c>
      <c r="C5" s="117" t="n">
        <v>436</v>
      </c>
      <c r="D5" s="117" t="n">
        <v>11568</v>
      </c>
      <c r="E5" s="117" t="n">
        <v>13300097.6487183</v>
      </c>
      <c r="F5" s="117" t="n">
        <v>60155817.886522</v>
      </c>
    </row>
    <row r="6">
      <c r="A6" s="117" t="inlineStr">
        <is>
          <t>Portugal</t>
        </is>
      </c>
      <c r="B6" s="117" t="n">
        <v>0</v>
      </c>
      <c r="C6" s="117" t="n">
        <v>0</v>
      </c>
      <c r="D6" s="117" t="n">
        <v>0</v>
      </c>
      <c r="E6" s="117" t="n">
        <v>0</v>
      </c>
      <c r="F6" s="117" t="n">
        <v>0</v>
      </c>
    </row>
    <row r="7">
      <c r="A7" s="115" t="inlineStr">
        <is>
          <t>Total</t>
        </is>
      </c>
      <c r="B7" s="116">
        <f>SUM(B2:B6)</f>
        <v/>
      </c>
      <c r="C7" s="116">
        <f>SUM(C2:C6)</f>
        <v/>
      </c>
      <c r="D7" s="116">
        <f>SUM(D2:D6)</f>
        <v/>
      </c>
      <c r="E7" s="116">
        <f>SUM(E2:E6)</f>
        <v/>
      </c>
      <c r="F7" s="115">
        <f>SUM(F2:F6)</f>
        <v/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achawla</dc:creator>
  <dcterms:created xsi:type="dcterms:W3CDTF">2021-04-21T09:19:53Z</dcterms:created>
  <dcterms:modified xsi:type="dcterms:W3CDTF">2023-08-10T11:04:45Z</dcterms:modified>
  <cp:lastModifiedBy>NewUser</cp:lastModifiedBy>
  <cp:lastPrinted>2022-02-02T19:17:29Z</cp:lastPrinted>
</cp:coreProperties>
</file>