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9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9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7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8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9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00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01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0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8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9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10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11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13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14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15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6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2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2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2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2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2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2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2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3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3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3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3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3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42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4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4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f Mahin - Works\Supply Copia Assignments\UHG Report\UHG Report - OpenPyxl\Template\"/>
    </mc:Choice>
  </mc:AlternateContent>
  <xr:revisionPtr revIDLastSave="0" documentId="13_ncr:1_{B33C5B99-D8FD-4794-B088-719C1C57AF3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razil Exe Sum" sheetId="15" r:id="rId1"/>
    <sheet name="Chile Exe Sum" sheetId="17" r:id="rId2"/>
    <sheet name="Colombia Exe Sum" sheetId="18" r:id="rId3"/>
    <sheet name="Peru Exe Sum" sheetId="19" r:id="rId4"/>
  </sheets>
  <definedNames>
    <definedName name="_xlnm.Print_Area" localSheetId="0">'Brazil Exe Sum'!$A$1:$L$185</definedName>
    <definedName name="_xlnm.Print_Area" localSheetId="1">'Chile Exe Sum'!$A$1:$L$185</definedName>
    <definedName name="_xlnm.Print_Area" localSheetId="2">'Colombia Exe Sum'!$A$1:$L$185</definedName>
    <definedName name="_xlnm.Print_Area" localSheetId="3">'Peru Exe Sum'!$A$1:$L$185</definedName>
  </definedNames>
  <calcPr calcId="181029"/>
</workbook>
</file>

<file path=xl/calcChain.xml><?xml version="1.0" encoding="utf-8"?>
<calcChain xmlns="http://schemas.openxmlformats.org/spreadsheetml/2006/main">
  <c r="K185" i="19" l="1"/>
  <c r="E185" i="19"/>
  <c r="K176" i="19"/>
  <c r="H176" i="19"/>
  <c r="E176" i="19"/>
  <c r="B176" i="19"/>
  <c r="K146" i="19"/>
  <c r="E146" i="19"/>
  <c r="K136" i="19"/>
  <c r="H136" i="19"/>
  <c r="E136" i="19"/>
  <c r="B136" i="19"/>
  <c r="K92" i="19"/>
  <c r="E92" i="19"/>
  <c r="K83" i="19"/>
  <c r="H83" i="19"/>
  <c r="E83" i="19"/>
  <c r="B83" i="19"/>
  <c r="J43" i="19"/>
  <c r="F43" i="19"/>
  <c r="B43" i="19"/>
  <c r="K185" i="18"/>
  <c r="E185" i="18"/>
  <c r="K176" i="18"/>
  <c r="H176" i="18"/>
  <c r="E176" i="18"/>
  <c r="B176" i="18"/>
  <c r="K146" i="18"/>
  <c r="E146" i="18"/>
  <c r="K136" i="18"/>
  <c r="H136" i="18"/>
  <c r="E136" i="18"/>
  <c r="B136" i="18"/>
  <c r="K92" i="18"/>
  <c r="E92" i="18"/>
  <c r="K83" i="18"/>
  <c r="H83" i="18"/>
  <c r="E83" i="18"/>
  <c r="B83" i="18"/>
  <c r="J43" i="18" l="1"/>
  <c r="F43" i="18"/>
  <c r="B43" i="18"/>
  <c r="K185" i="17"/>
  <c r="E185" i="17"/>
  <c r="K176" i="17"/>
  <c r="H176" i="17"/>
  <c r="E176" i="17"/>
  <c r="B176" i="17"/>
  <c r="K146" i="17"/>
  <c r="E146" i="17"/>
  <c r="K136" i="17"/>
  <c r="H136" i="17"/>
  <c r="E136" i="17"/>
  <c r="B136" i="17"/>
  <c r="K92" i="17"/>
  <c r="E92" i="17"/>
  <c r="K83" i="17"/>
  <c r="H83" i="17"/>
  <c r="E83" i="17"/>
  <c r="B83" i="17"/>
  <c r="B43" i="17"/>
  <c r="F43" i="17"/>
  <c r="J43" i="17"/>
  <c r="K185" i="15"/>
  <c r="E185" i="15"/>
  <c r="K176" i="15"/>
  <c r="H176" i="15"/>
  <c r="E176" i="15"/>
  <c r="B176" i="15"/>
  <c r="K146" i="15"/>
  <c r="E146" i="15"/>
  <c r="K136" i="15"/>
  <c r="H136" i="15"/>
  <c r="E136" i="15"/>
  <c r="B136" i="15"/>
  <c r="K92" i="15"/>
  <c r="E92" i="15"/>
  <c r="K83" i="15"/>
  <c r="H83" i="15"/>
  <c r="E83" i="15"/>
  <c r="B83" i="15"/>
  <c r="J43" i="15"/>
  <c r="F43" i="15"/>
  <c r="B43" i="15"/>
  <c r="F153" i="19"/>
  <c r="E153" i="19"/>
  <c r="K103" i="19"/>
  <c r="I103" i="19"/>
  <c r="F99" i="19"/>
  <c r="E99" i="19"/>
  <c r="K52" i="19"/>
  <c r="I52" i="19"/>
  <c r="F48" i="19"/>
  <c r="E48" i="19"/>
  <c r="K31" i="19"/>
  <c r="I31" i="19"/>
  <c r="E31" i="19"/>
  <c r="C31" i="19"/>
  <c r="K21" i="19"/>
  <c r="I21" i="19"/>
  <c r="F153" i="18"/>
  <c r="E153" i="18"/>
  <c r="K102" i="18"/>
  <c r="I102" i="18"/>
  <c r="F99" i="18"/>
  <c r="E99" i="18"/>
  <c r="K51" i="18"/>
  <c r="I51" i="18"/>
  <c r="F48" i="18"/>
  <c r="E48" i="18"/>
  <c r="K31" i="18"/>
  <c r="I31" i="18"/>
  <c r="E31" i="18"/>
  <c r="C31" i="18"/>
  <c r="K21" i="18"/>
  <c r="I21" i="18"/>
  <c r="F153" i="17"/>
  <c r="E153" i="17"/>
  <c r="K101" i="17"/>
  <c r="I101" i="17"/>
  <c r="F99" i="17"/>
  <c r="E99" i="17"/>
  <c r="K50" i="17"/>
  <c r="I50" i="17"/>
  <c r="F48" i="17"/>
  <c r="E48" i="17"/>
  <c r="K31" i="17"/>
  <c r="I31" i="17"/>
  <c r="E31" i="17"/>
  <c r="C31" i="17"/>
  <c r="K21" i="17"/>
  <c r="I21" i="17"/>
  <c r="F153" i="15"/>
  <c r="E153" i="15"/>
  <c r="K100" i="15"/>
  <c r="I100" i="15"/>
  <c r="F99" i="15"/>
  <c r="E99" i="15"/>
  <c r="K49" i="15"/>
  <c r="I49" i="15"/>
  <c r="F48" i="15"/>
  <c r="E48" i="15"/>
  <c r="K31" i="15"/>
  <c r="I31" i="15"/>
  <c r="E31" i="15"/>
  <c r="C31" i="15"/>
  <c r="K21" i="15"/>
  <c r="I21" i="15"/>
</calcChain>
</file>

<file path=xl/sharedStrings.xml><?xml version="1.0" encoding="utf-8"?>
<sst xmlns="http://schemas.openxmlformats.org/spreadsheetml/2006/main" count="1805" uniqueCount="358">
  <si>
    <t>Executive Summary</t>
  </si>
  <si>
    <t>Total Purchase Order Spend</t>
  </si>
  <si>
    <t>Brazil</t>
  </si>
  <si>
    <t>Chile</t>
  </si>
  <si>
    <t>Peru</t>
  </si>
  <si>
    <t>Market</t>
  </si>
  <si>
    <t>Total P.O. Spend - MTD</t>
  </si>
  <si>
    <t>Total P.O. Spend - YTD</t>
  </si>
  <si>
    <t>Direct (Non-pharma) Spend</t>
  </si>
  <si>
    <t>Direct (Pharma) Spend</t>
  </si>
  <si>
    <t>Indirect Spend</t>
  </si>
  <si>
    <t>UNITEDHEALTHCARE GLOBAL</t>
  </si>
  <si>
    <t>Colombia</t>
  </si>
  <si>
    <t>Total Category Spend by Market</t>
  </si>
  <si>
    <t>Non-Pharma</t>
  </si>
  <si>
    <t>Pharma</t>
  </si>
  <si>
    <t>Total PO Spend</t>
  </si>
  <si>
    <t>Total P.O. Spend - YoY Trend</t>
  </si>
  <si>
    <t>Unique Suppliers</t>
  </si>
  <si>
    <t>Unique Manufacturers</t>
  </si>
  <si>
    <t>Unique SKU's</t>
  </si>
  <si>
    <t>Non-Pharma Spend YoY Trend</t>
  </si>
  <si>
    <t>Pharma Spend YoY Trend</t>
  </si>
  <si>
    <t>Indirect - IT</t>
  </si>
  <si>
    <t>Top Manufacturers by Category Spend</t>
  </si>
  <si>
    <t>Total P.O. Spend - YTD Trended</t>
  </si>
  <si>
    <t>BRL Spend MTD</t>
  </si>
  <si>
    <t>BRL Spend YTD</t>
  </si>
  <si>
    <t>MTD BRL Spend</t>
  </si>
  <si>
    <t>YTD BRL Spend</t>
  </si>
  <si>
    <t>COP Spend MTD</t>
  </si>
  <si>
    <t>COP Spend YTD</t>
  </si>
  <si>
    <t>MTD COP Spend</t>
  </si>
  <si>
    <t>YTD COP Spend</t>
  </si>
  <si>
    <t>YTD PEN Spend</t>
  </si>
  <si>
    <t>MTD PEN Spend</t>
  </si>
  <si>
    <t>PEN Spend YTD</t>
  </si>
  <si>
    <t>PEN Spend MTD</t>
  </si>
  <si>
    <t>`</t>
  </si>
  <si>
    <t>CHP Spend MTD</t>
  </si>
  <si>
    <t>CHP Spend YTD</t>
  </si>
  <si>
    <t>MTD CHP Spend</t>
  </si>
  <si>
    <t>YTD CHP Spend</t>
  </si>
  <si>
    <t>Global Supply Chain Analytics - Apr 2023</t>
  </si>
  <si>
    <t>%</t>
  </si>
  <si>
    <t>% Variance</t>
  </si>
  <si>
    <t>AMIL ASSISTENCIA</t>
  </si>
  <si>
    <t>MEDTRONIC</t>
  </si>
  <si>
    <t>NOT AVAILABLE</t>
  </si>
  <si>
    <t>EVEREAST MEDICAL PRODUCTS CO LTD</t>
  </si>
  <si>
    <t>ETHICON</t>
  </si>
  <si>
    <t>All Others</t>
  </si>
  <si>
    <t>Total</t>
  </si>
  <si>
    <t>JANSSEN</t>
  </si>
  <si>
    <t>ROCHE</t>
  </si>
  <si>
    <t>MERCK CO MSD</t>
  </si>
  <si>
    <t>NOVARTIS</t>
  </si>
  <si>
    <t>BRISTOLMYERS SQUIBB</t>
  </si>
  <si>
    <t>STEFANINI IT SOLUTION</t>
  </si>
  <si>
    <t>DELL</t>
  </si>
  <si>
    <t>NEOBPO SA</t>
  </si>
  <si>
    <t>SAP</t>
  </si>
  <si>
    <t>ORACLE</t>
  </si>
  <si>
    <t>Jan-23</t>
  </si>
  <si>
    <t>Feb-23</t>
  </si>
  <si>
    <t>Mar-23</t>
  </si>
  <si>
    <t>Apr-23</t>
  </si>
  <si>
    <t>Top Suppliers  Apr-23  MTD</t>
  </si>
  <si>
    <t>Top Suppliers  Apr-23  YTD</t>
  </si>
  <si>
    <t>Top Manufacturers  Apr-23  MTD</t>
  </si>
  <si>
    <t>Top Manufacturers  Apr-23  YTD</t>
  </si>
  <si>
    <t>Supplier</t>
  </si>
  <si>
    <t>JOHNSON JOHNSON</t>
  </si>
  <si>
    <t>CBS MEDICO CIENTIFICA</t>
  </si>
  <si>
    <t>NOVATECH COMERCIO</t>
  </si>
  <si>
    <t>STRATTNER</t>
  </si>
  <si>
    <t>NEUROX LOCACAO ATACADISTA EQUIPAMENTOS MEDICOS LTDA</t>
  </si>
  <si>
    <t>SP INTERVENTION</t>
  </si>
  <si>
    <t>DMF MEDICAL MATERIAIS MEDICOS SERVICOS EIRELI</t>
  </si>
  <si>
    <t>CRUZ VERDE</t>
  </si>
  <si>
    <t>B BRAUN</t>
  </si>
  <si>
    <t>SAMARIM ASSISTENCIA NEFROLOGICA</t>
  </si>
  <si>
    <t>FIXEN MED</t>
  </si>
  <si>
    <t>Manufacturer</t>
  </si>
  <si>
    <t>RAZEK EQUIPAMENTOS</t>
  </si>
  <si>
    <t>ABBOTT</t>
  </si>
  <si>
    <t>SURGITEC BRASIL</t>
  </si>
  <si>
    <t>SMITH NEPHEW</t>
  </si>
  <si>
    <t>BD</t>
  </si>
  <si>
    <t>Top Product Categories  Apr-23  MTD</t>
  </si>
  <si>
    <t>Top Product Categories  Apr-23  YTD</t>
  </si>
  <si>
    <t>Categories</t>
  </si>
  <si>
    <t>INJECTION AND ASPIRATION NEEDLES AND ACCESSORIES</t>
  </si>
  <si>
    <t>LIFE AND HEALTH AND ACCIDENT INSURANCE</t>
  </si>
  <si>
    <t>ENDOSCOPIC INSTRUMENTS</t>
  </si>
  <si>
    <t>ORTHOPEDIC TRAUMA IMPLANTS</t>
  </si>
  <si>
    <t>VASCULAR IMAGING AND INTERVENTIONAL CARDIOLOGY AND CARDIAC CATHETERIZATION LAB PRODUCTS</t>
  </si>
  <si>
    <t>SURGICAL IMPLANTS AND EXPANDERS AND EXTENDERS AND SURGICAL WIRES AND RELATED PRODUCTS</t>
  </si>
  <si>
    <t>SPINAL IMPLANTS</t>
  </si>
  <si>
    <t>SURGICAL INSTRUMENT SETS AND SYSTEMS</t>
  </si>
  <si>
    <t>MEDICAL OR SURGICAL EQUIPMENT REPAIR</t>
  </si>
  <si>
    <t>SURGICAL EQUIPMENT AND ACCESSORIES AND RELATED PRODUCTS</t>
  </si>
  <si>
    <t>ONCOPROD</t>
  </si>
  <si>
    <t>MAFRA HOSPITALAR</t>
  </si>
  <si>
    <t>EXPRESSA MEDICAMENTOS</t>
  </si>
  <si>
    <t>ALFARO SAC</t>
  </si>
  <si>
    <t>GRIFOLS</t>
  </si>
  <si>
    <t>PRO INFUSION PHARMA</t>
  </si>
  <si>
    <t>ELFA MEDICAMENTOS</t>
  </si>
  <si>
    <t>BIOGEN</t>
  </si>
  <si>
    <t>ASTRAZENECA</t>
  </si>
  <si>
    <t>PFIZER</t>
  </si>
  <si>
    <t>ABBVIE</t>
  </si>
  <si>
    <t>SANOFI</t>
  </si>
  <si>
    <t>ANTINEOPLASTIC AGENTS, ANTINEOPLASTIC AGENT IMMUNOTOXINS AND ANTINEOPLASTIC KERATINOCYTE GROWTH FACTORS</t>
  </si>
  <si>
    <t>IMMUNOSUPRESSANT ANTIBODIES</t>
  </si>
  <si>
    <t>ANTINEOPLASTIC ANTIBIOTICS</t>
  </si>
  <si>
    <t>IMMUNOSUPPRESSANTS</t>
  </si>
  <si>
    <t>CLASS NAME NOT AVAILABLE</t>
  </si>
  <si>
    <t>IMMUNOSTIMULATING AGENTS</t>
  </si>
  <si>
    <t>ELECTROLYTES</t>
  </si>
  <si>
    <t>TYROSINE KINASE INHIBITORS</t>
  </si>
  <si>
    <t>HORMONES AND ANTIHORMONES</t>
  </si>
  <si>
    <t>FORMULAS AND PRODUCTS FOR NUTRITIONAL SUPPORT</t>
  </si>
  <si>
    <t>IMMUNOSUPRESSANT PHTHALIMIDES</t>
  </si>
  <si>
    <t>SODEXO</t>
  </si>
  <si>
    <t>BEN BENEFICIOS E SERVICOS</t>
  </si>
  <si>
    <t>RB REDE DE BENEFICIOS E GESTAO EMPRESARIALLTDA</t>
  </si>
  <si>
    <t>APOIO ECOLIMP</t>
  </si>
  <si>
    <t>G4S LTDA</t>
  </si>
  <si>
    <t>ALLIS LUANDRE SOLUCOES EM TRADE E PESSOAS LTDA</t>
  </si>
  <si>
    <t>AVANADE</t>
  </si>
  <si>
    <t>YH SOLUCOES EM ATENDIMENTO</t>
  </si>
  <si>
    <t>PROPONTO GESTAO DE SISTEMAS LTDA</t>
  </si>
  <si>
    <t>GENERAL BUILDING AND OFFICE CLEANING AND MAINTENANCE SERVICES</t>
  </si>
  <si>
    <t>CIVIL ENGINEERING</t>
  </si>
  <si>
    <t>COMPUTER SOFTWARE LICENSING RENTAL OR LEASING SERVICE</t>
  </si>
  <si>
    <t>TAXATION ISSUES</t>
  </si>
  <si>
    <t>SYSTEM AND SYSTEM COMPONENT ADMINISTRATION SERVICES</t>
  </si>
  <si>
    <t>BUSINESS AND CORPORATE MANAGEMENT CONSULTATION SERVICES</t>
  </si>
  <si>
    <t>ELECTRIC UTILITIES</t>
  </si>
  <si>
    <t>BANQUET AND CATERING SERVICES</t>
  </si>
  <si>
    <t>PRINT ADVERTISING</t>
  </si>
  <si>
    <t>R$567.87M</t>
  </si>
  <si>
    <t>R$2.03B</t>
  </si>
  <si>
    <t>Apr-23 ( BRL )</t>
  </si>
  <si>
    <t>2020 (  BRL  )</t>
  </si>
  <si>
    <t>2021 (  BRL  )</t>
  </si>
  <si>
    <t>2022 (  BRL  )</t>
  </si>
  <si>
    <t>YTD 2023 ( BRL )</t>
  </si>
  <si>
    <t>*Total unique mfg  2119</t>
  </si>
  <si>
    <t>*Total unique mfg  297</t>
  </si>
  <si>
    <t>*Total unique mfg  478</t>
  </si>
  <si>
    <t>Apr YTD  BRL</t>
  </si>
  <si>
    <t>BRL</t>
  </si>
  <si>
    <t>STRYKER</t>
  </si>
  <si>
    <t>RBTG BRASIL LTDA</t>
  </si>
  <si>
    <t>PRIMARY CARE PRACTITIONER SERVICES</t>
  </si>
  <si>
    <t>4BIO MEDICAMENTOS</t>
  </si>
  <si>
    <t>CRISTALIA</t>
  </si>
  <si>
    <t>TAKEDA</t>
  </si>
  <si>
    <t>IMMUNOMODULATING DRUGS BASED ON TYROSINE INHIBITORS AND KINASE INHIBITORS</t>
  </si>
  <si>
    <t>$10.86B</t>
  </si>
  <si>
    <t>$40.98B</t>
  </si>
  <si>
    <t>Apr-23 ( CLP )</t>
  </si>
  <si>
    <t>2020 (  CLP  )</t>
  </si>
  <si>
    <t>2021 (  CLP  )</t>
  </si>
  <si>
    <t>2022 (  CLP  )</t>
  </si>
  <si>
    <t>YTD 2023 ( CLP )</t>
  </si>
  <si>
    <t>*Total unique mfg  910</t>
  </si>
  <si>
    <t>FRESENIUS KABI</t>
  </si>
  <si>
    <t>*Total unique mfg  240</t>
  </si>
  <si>
    <t>ZEBRA TECHNOLOGIES</t>
  </si>
  <si>
    <t>IMATION CORP</t>
  </si>
  <si>
    <t>IMPRENTA VICTORIA</t>
  </si>
  <si>
    <t>FALCON TECHNOLOGIES INTERNATIONAL LLC</t>
  </si>
  <si>
    <t>*Total unique mfg  9</t>
  </si>
  <si>
    <t>Apr YTD  CLP</t>
  </si>
  <si>
    <t>CLP</t>
  </si>
  <si>
    <t>ARENYS MED SA</t>
  </si>
  <si>
    <t>LBF LTDA</t>
  </si>
  <si>
    <t>CENCOMEX</t>
  </si>
  <si>
    <t>BIOMERIEUX</t>
  </si>
  <si>
    <t>SOCOFAR</t>
  </si>
  <si>
    <t>INMOBILIARIA E INVERSIONES TAXCO LTDA</t>
  </si>
  <si>
    <t>HELICO LTDA</t>
  </si>
  <si>
    <t>UNKNOWN</t>
  </si>
  <si>
    <t>DEPUY SYNTHES</t>
  </si>
  <si>
    <t>BOSTON SCIENTIFIC</t>
  </si>
  <si>
    <t>COOK MEDICAL</t>
  </si>
  <si>
    <t>TERUMO</t>
  </si>
  <si>
    <t>CLINICAL AND DIAGNOSTIC ANALYZER REAGENTS</t>
  </si>
  <si>
    <t>SURGICAL SUPPORT SUPPLIES</t>
  </si>
  <si>
    <t>MANUAL TEST KITS AND QUALITY CONTROLS AND CALIBRATORS AND STANDARDS</t>
  </si>
  <si>
    <t>PATIENT POINT OF CARE TESTING SUPPLIES AND EQUIPMENT</t>
  </si>
  <si>
    <t>NEUROSURGICAL IMPLANTS</t>
  </si>
  <si>
    <t>MEDICAL TISSUE CLOSURE AND RELATED PRODUCTS</t>
  </si>
  <si>
    <t>HIP JOINT IMPLANTS</t>
  </si>
  <si>
    <t>CSL BEHRING</t>
  </si>
  <si>
    <t>BAYER</t>
  </si>
  <si>
    <t>NOVOFARMA</t>
  </si>
  <si>
    <t>BAXTER</t>
  </si>
  <si>
    <t>IODINE-BASED RADIOPHARMACEUTICALS, IMAGING AGENTS, MEDIA, AND TRACERS</t>
  </si>
  <si>
    <t>VACCINES AND ANTIGENS AND TOXOIDS</t>
  </si>
  <si>
    <t>COMBINATION ANTIBACTERIALS</t>
  </si>
  <si>
    <t>ESSITY</t>
  </si>
  <si>
    <t>PRISA DEPOT</t>
  </si>
  <si>
    <t>DIPISA SA</t>
  </si>
  <si>
    <t>COMERCIALIZADORA DE FILTROS ECOLOGICOS Y SERVICIOS INTEGRALES</t>
  </si>
  <si>
    <t>PRINTPLAS LTDA</t>
  </si>
  <si>
    <t>PYP CHILE SPA</t>
  </si>
  <si>
    <t>DIVERSEY</t>
  </si>
  <si>
    <t>ASYYS SPA</t>
  </si>
  <si>
    <t>BARRON VIEYRA</t>
  </si>
  <si>
    <t>DIPROSUR</t>
  </si>
  <si>
    <t>DIMERC</t>
  </si>
  <si>
    <t>FRUTAPLAS</t>
  </si>
  <si>
    <t>HEWLETT PACKARD</t>
  </si>
  <si>
    <t>KIMBERLY CLARK</t>
  </si>
  <si>
    <t>FORTEX</t>
  </si>
  <si>
    <t>NESTLE</t>
  </si>
  <si>
    <t>ECOLAB</t>
  </si>
  <si>
    <t>PERSONAL PAPER PRODUCTS</t>
  </si>
  <si>
    <t>BAGS</t>
  </si>
  <si>
    <t>CLEANING RAGS AND CLOTHS AND WIPES</t>
  </si>
  <si>
    <t>PRINTING AND WRITING PAPER</t>
  </si>
  <si>
    <t>WASTE CONTAINERS AND ACCESSORIES</t>
  </si>
  <si>
    <t>FILTERS</t>
  </si>
  <si>
    <t>BATH AND BODY</t>
  </si>
  <si>
    <t>DOMESTIC DISPOSABLE KITCHENWARE</t>
  </si>
  <si>
    <t>PRINTER AND FACSIMILE AND PHOTOCOPIER SUPPLIES</t>
  </si>
  <si>
    <t>BUSINESS USE PAPERS</t>
  </si>
  <si>
    <t>S/25.19M</t>
  </si>
  <si>
    <t>S/89.91M</t>
  </si>
  <si>
    <t>Apr-23 ( PEN )</t>
  </si>
  <si>
    <t>2020 (  PEN  )</t>
  </si>
  <si>
    <t>2021 (  PEN  )</t>
  </si>
  <si>
    <t>2022 (  PEN  )</t>
  </si>
  <si>
    <t>YTD 2023 ( PEN )</t>
  </si>
  <si>
    <t>SIEMENS</t>
  </si>
  <si>
    <t>*Total unique mfg  454</t>
  </si>
  <si>
    <t>TECNOFARMA</t>
  </si>
  <si>
    <t>*Total unique mfg  250</t>
  </si>
  <si>
    <t>INTERGRAPH SAC</t>
  </si>
  <si>
    <t>WACOM</t>
  </si>
  <si>
    <t>EPSON</t>
  </si>
  <si>
    <t>*Total unique mfg  20</t>
  </si>
  <si>
    <t>Apr YTD  PEN</t>
  </si>
  <si>
    <t>PEN</t>
  </si>
  <si>
    <t>PROSEMEDIC</t>
  </si>
  <si>
    <t>TRAUMA SOLUTIONS SAC</t>
  </si>
  <si>
    <t>IPHCI SAC</t>
  </si>
  <si>
    <t>CARDIO PERFUSION EIRL</t>
  </si>
  <si>
    <t>VORTROM SAC</t>
  </si>
  <si>
    <t>CARDIOMED SAC</t>
  </si>
  <si>
    <t>SURGICORP</t>
  </si>
  <si>
    <t>BIOPRO PERU</t>
  </si>
  <si>
    <t>MALLIKA INTERNATIONAL</t>
  </si>
  <si>
    <t>ACUMED</t>
  </si>
  <si>
    <t>3M</t>
  </si>
  <si>
    <t>CONMED</t>
  </si>
  <si>
    <t>POLYMEDICS INNOVATIONS</t>
  </si>
  <si>
    <t>INTRAVENOUS AND ARTERIAL TUBING AND ADMINISTRATION SETS AND RELATED PRODUCTS</t>
  </si>
  <si>
    <t>SOFT TISSUE FIXATION PRODUCTS</t>
  </si>
  <si>
    <t>BANDAGES AND DRESSINGS AND RELATED PRODUCTS</t>
  </si>
  <si>
    <t>MEDICAL STAFF CLOTHING AND RELATED ARTICLES</t>
  </si>
  <si>
    <t>MEDICAL MAGNETIC RESONANCE IMAGING MRI PRODUCTS</t>
  </si>
  <si>
    <t>PERUFARMA</t>
  </si>
  <si>
    <t>QUIMICA SUIZA</t>
  </si>
  <si>
    <t>REPRESENTACIONES DECO</t>
  </si>
  <si>
    <t>LABORATORIOS SIEGFRIED</t>
  </si>
  <si>
    <t>ONCOCARE SAC</t>
  </si>
  <si>
    <t>ANTIDIABETIC AND HYPERGLYCEMIC PEPTIDE HORMONES</t>
  </si>
  <si>
    <t>COMBINATION ORAL HYPOGLYCEMIC AGENTS</t>
  </si>
  <si>
    <t>COMBINATION ANTIASTHMA AGENTS</t>
  </si>
  <si>
    <t>COMBINATION ANTIHYPERTENSIVES</t>
  </si>
  <si>
    <t>DIEZ REPRESENTACIONES</t>
  </si>
  <si>
    <t>LOGISTICA OFFICEPLAST</t>
  </si>
  <si>
    <t>SAPREGO</t>
  </si>
  <si>
    <t>ANGLOAMERICANA SAC</t>
  </si>
  <si>
    <t>FRUTAS SELECTAS PERU EIRL</t>
  </si>
  <si>
    <t>MULTIEQUIPOS INDUSTRIALES Y SERVICIOS</t>
  </si>
  <si>
    <t>GALTECH GROUP</t>
  </si>
  <si>
    <t>CONSORCIO Z I A SAC</t>
  </si>
  <si>
    <t>CLIMNERGI</t>
  </si>
  <si>
    <t>CAVASSA STUDIO</t>
  </si>
  <si>
    <t>ELITE PROFESSIONAL</t>
  </si>
  <si>
    <t>JOHNSON CONTROLS</t>
  </si>
  <si>
    <t>SCHNEIDER ELECTRIC</t>
  </si>
  <si>
    <t>ROTAPEL</t>
  </si>
  <si>
    <t>SAMSUNG</t>
  </si>
  <si>
    <t>MAESTRAZO SERVICIOS GENERALES EIRL</t>
  </si>
  <si>
    <t>CANVASES AND FILMS AND BOARDS AND ARTISTS PAPERS</t>
  </si>
  <si>
    <t>UNIFORMS</t>
  </si>
  <si>
    <t>FOLDERS AND BINDERS AND INDEXES</t>
  </si>
  <si>
    <t>POWER CONDITIONING EQUIPMENT</t>
  </si>
  <si>
    <t>PLASTERING AND DRYWALL SERVICES</t>
  </si>
  <si>
    <t>COOLING EQUIPMENT AND PARTS AND ACCESSORIES</t>
  </si>
  <si>
    <t>FLOOR LAYING SERVICES</t>
  </si>
  <si>
    <t>MANUFACTURING EQUIPMENT MAINTENANCE AND REPAIR SERVICES</t>
  </si>
  <si>
    <t>ARTHREX</t>
  </si>
  <si>
    <t>$14.64B</t>
  </si>
  <si>
    <t>$52.42B</t>
  </si>
  <si>
    <t>Apr-23 ( COP )</t>
  </si>
  <si>
    <t>2020 (  COP  )</t>
  </si>
  <si>
    <t>2021 (  COP  )</t>
  </si>
  <si>
    <t>2022 (  COP  )</t>
  </si>
  <si>
    <t>YTD 2023 ( COP )</t>
  </si>
  <si>
    <t>*Total unique mfg  361</t>
  </si>
  <si>
    <t>AMGEN</t>
  </si>
  <si>
    <t>*Total unique mfg  191</t>
  </si>
  <si>
    <t>AXITY COLOMBIA SOCIEDAD</t>
  </si>
  <si>
    <t>MQA BUSINESS CONSULTANTS SA</t>
  </si>
  <si>
    <t>TIVIT</t>
  </si>
  <si>
    <t>*Total unique mfg  27</t>
  </si>
  <si>
    <t>Apr YTD  COP</t>
  </si>
  <si>
    <t>COP</t>
  </si>
  <si>
    <t>G BARCO</t>
  </si>
  <si>
    <t>IMPLANTES SISTEMAS</t>
  </si>
  <si>
    <t>CTP MEDICA</t>
  </si>
  <si>
    <t>AMAREY NOVA MEDICAL</t>
  </si>
  <si>
    <t>FUNDACION HEMATOLOGICA</t>
  </si>
  <si>
    <t>PIEMCA</t>
  </si>
  <si>
    <t>BIOART SA</t>
  </si>
  <si>
    <t>ICU MEDICAL</t>
  </si>
  <si>
    <t>MEDICAL ULTRASOUND AND DOPPLER AND ECHO IMAGING PRODUCTS</t>
  </si>
  <si>
    <t>POSITIVE MECHANICAL PRESSURE VENTILATORS AND ACCESSORIES</t>
  </si>
  <si>
    <t>SURGICAL POWER EQUIPMENT AND ACCESSORIES AND RELATED PRODUCTS</t>
  </si>
  <si>
    <t>ENDOSCOPES</t>
  </si>
  <si>
    <t>INSTITUTO NACIONAL CANCEROLOGIA</t>
  </si>
  <si>
    <t>RADIO FARMACIA TRACERLAB</t>
  </si>
  <si>
    <t>MESSER COLOMBIA SA</t>
  </si>
  <si>
    <t>GRUPO MEDIC COLOMBIA</t>
  </si>
  <si>
    <t>LIGA COLOMBIANA CONTRA EL CANCER</t>
  </si>
  <si>
    <t>IMMUNOSUPRESSANT IMMUNOCONJUGATES</t>
  </si>
  <si>
    <t>FLUORINE-BASED MEDICAL IMAGING AGENTS, MEDIA, AND TRACERS</t>
  </si>
  <si>
    <t>DIAGNOSTIC AGENTS AND RADIOPHARMACEUTICALS</t>
  </si>
  <si>
    <t>NONSTEROIDAL ANTI INFLAMMATORY ACETANILIDES</t>
  </si>
  <si>
    <t>NOVATECNICA</t>
  </si>
  <si>
    <t>MPF MEDICAL SAS</t>
  </si>
  <si>
    <t>PROVEXPRESS</t>
  </si>
  <si>
    <t>ESTRATEGIA INNOVADORA SAS BIC</t>
  </si>
  <si>
    <t>LINALCA INFORMATICA</t>
  </si>
  <si>
    <t>JPCOM INGENIERIA SAS</t>
  </si>
  <si>
    <t>PINTAMOS Y DECORAMOS SAS</t>
  </si>
  <si>
    <t>GRAMA IDEAS FRESCAS</t>
  </si>
  <si>
    <t>CISCO SYSTEMS</t>
  </si>
  <si>
    <t>STORAGE AVAILABILITY SOLUTIONS</t>
  </si>
  <si>
    <t>ALUVIES SAS</t>
  </si>
  <si>
    <t>PLASTIYEP POLIETILENOS DE COLOMBIA SAS</t>
  </si>
  <si>
    <t>COMPUTERS</t>
  </si>
  <si>
    <t>COMPUTER SUPPORT FURNITURE</t>
  </si>
  <si>
    <t>PERSONAL COMMUNICATION DEVICES</t>
  </si>
  <si>
    <t>ELECTRICAL SYSTEM SERVICES</t>
  </si>
  <si>
    <t>MEDIA STORAGE DEVICES</t>
  </si>
  <si>
    <t>BUSINESS FUNCTION SPECIFIC SOFTWARE</t>
  </si>
  <si>
    <t>SOFTWARE MAINTENANCE AND SUPPORT</t>
  </si>
  <si>
    <t>TELECOMMUNICATION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</si>
</sst>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-[$R$-416]\ * #,##0.00_-;\-[$R$-416]\ * #,##0.00_-;_-[$R$-416]\ * &quot;-&quot;??_-;_-@_-"/>
    <numFmt numFmtId="169" formatCode="_-[$R$-416]\ * #,##0_-;\-[$R$-416]\ * #,##0_-;_-[$R$-416]\ * &quot;-&quot;??_-;_-@_-"/>
    <numFmt numFmtId="170" formatCode="_-[$S/-280A]\ * #,##0.00_-;\-[$S/-280A]\ * #,##0.00_-;_-[$S/-280A]\ * &quot;-&quot;??_-;_-@_-"/>
  </numFmts>
  <fonts count="19" x14ac:knownFonts="1">
    <font>
      <sz val="11"/>
      <color theme="1"/>
      <name val="Calibri"/>
      <family val="2"/>
      <scheme val="minor"/>
    </font>
    <font>
      <b/>
      <sz val="20"/>
      <color rgb="FF003DA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rgb="FF003DA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i/>
      <sz val="12"/>
      <color rgb="FF003DA1"/>
      <name val="Arial"/>
      <family val="2"/>
    </font>
    <font>
      <b/>
      <sz val="14"/>
      <color theme="0"/>
      <name val="Arial"/>
      <family val="2"/>
    </font>
    <font>
      <b/>
      <i/>
      <sz val="18"/>
      <color rgb="FF003DA1"/>
      <name val="Arial"/>
      <family val="2"/>
    </font>
    <font>
      <b/>
      <sz val="18"/>
      <color rgb="FF003DA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Arial"/>
      <family val="2"/>
    </font>
    <font>
      <b/>
      <sz val="10"/>
      <color rgb="FF595959"/>
      <name val="Arial"/>
      <family val="2"/>
    </font>
    <font>
      <b/>
      <i/>
      <sz val="16"/>
      <color theme="0"/>
      <name val="Calibri"/>
      <family val="2"/>
      <scheme val="minor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/>
    <xf numFmtId="164" fontId="3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/>
    <xf numFmtId="165" fontId="4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7" fontId="7" fillId="5" borderId="1" xfId="0" applyNumberFormat="1" applyFont="1" applyFill="1" applyBorder="1" applyAlignment="1">
      <alignment horizontal="center" vertical="center"/>
    </xf>
    <xf numFmtId="17" fontId="8" fillId="5" borderId="2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top"/>
    </xf>
    <xf numFmtId="164" fontId="3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wrapText="1"/>
    </xf>
    <xf numFmtId="164" fontId="3" fillId="7" borderId="0" xfId="0" applyNumberFormat="1" applyFont="1" applyFill="1" applyAlignment="1">
      <alignment horizontal="left"/>
    </xf>
    <xf numFmtId="0" fontId="10" fillId="2" borderId="0" xfId="0" applyFont="1" applyFill="1"/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3" fillId="7" borderId="0" xfId="0" applyNumberFormat="1" applyFont="1" applyFill="1"/>
    <xf numFmtId="0" fontId="8" fillId="0" borderId="0" xfId="0" applyFont="1" applyAlignment="1">
      <alignment horizontal="center" vertical="center"/>
    </xf>
    <xf numFmtId="0" fontId="13" fillId="0" borderId="0" xfId="0" applyFont="1"/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left"/>
    </xf>
    <xf numFmtId="164" fontId="5" fillId="6" borderId="0" xfId="0" applyNumberFormat="1" applyFont="1" applyFill="1" applyAlignment="1">
      <alignment horizontal="left"/>
    </xf>
    <xf numFmtId="0" fontId="3" fillId="7" borderId="0" xfId="0" applyFont="1" applyFill="1"/>
    <xf numFmtId="165" fontId="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left" wrapText="1"/>
    </xf>
    <xf numFmtId="164" fontId="4" fillId="4" borderId="0" xfId="0" applyNumberFormat="1" applyFont="1" applyFill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top"/>
    </xf>
    <xf numFmtId="0" fontId="3" fillId="7" borderId="0" xfId="0" applyFont="1" applyFill="1" applyAlignment="1">
      <alignment horizontal="left"/>
    </xf>
    <xf numFmtId="0" fontId="7" fillId="8" borderId="24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8" fillId="8" borderId="0" xfId="0" applyFont="1" applyFill="1" applyAlignment="1">
      <alignment vertical="center"/>
    </xf>
    <xf numFmtId="17" fontId="8" fillId="5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/>
    <xf numFmtId="0" fontId="12" fillId="0" borderId="25" xfId="0" applyFont="1" applyBorder="1" applyAlignment="1">
      <alignment vertical="top"/>
    </xf>
    <xf numFmtId="0" fontId="7" fillId="8" borderId="28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7" fontId="8" fillId="5" borderId="29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4" fillId="6" borderId="30" xfId="0" applyFont="1" applyFill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164" fontId="4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6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7" fillId="5" borderId="31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0" fontId="4" fillId="4" borderId="30" xfId="0" applyFont="1" applyFill="1" applyBorder="1" applyAlignment="1">
      <alignment horizontal="left" wrapText="1"/>
    </xf>
    <xf numFmtId="0" fontId="11" fillId="0" borderId="25" xfId="0" applyFont="1" applyBorder="1" applyAlignment="1">
      <alignment horizontal="right" vertical="top"/>
    </xf>
    <xf numFmtId="17" fontId="8" fillId="5" borderId="32" xfId="0" applyNumberFormat="1" applyFont="1" applyFill="1" applyBorder="1" applyAlignment="1">
      <alignment horizontal="center" vertical="center" wrapText="1"/>
    </xf>
    <xf numFmtId="164" fontId="3" fillId="7" borderId="30" xfId="0" applyNumberFormat="1" applyFont="1" applyFill="1" applyBorder="1" applyAlignment="1">
      <alignment horizontal="center"/>
    </xf>
    <xf numFmtId="17" fontId="8" fillId="0" borderId="33" xfId="0" applyNumberFormat="1" applyFont="1" applyBorder="1" applyAlignment="1">
      <alignment horizontal="center" vertical="center" wrapText="1"/>
    </xf>
    <xf numFmtId="164" fontId="4" fillId="6" borderId="0" xfId="0" applyNumberFormat="1" applyFont="1" applyFill="1" applyAlignment="1">
      <alignment horizontal="left"/>
    </xf>
    <xf numFmtId="0" fontId="4" fillId="0" borderId="30" xfId="0" applyFont="1" applyBorder="1" applyAlignment="1">
      <alignment wrapText="1"/>
    </xf>
    <xf numFmtId="166" fontId="4" fillId="0" borderId="0" xfId="0" applyNumberFormat="1" applyFont="1" applyAlignment="1">
      <alignment horizontal="center"/>
    </xf>
    <xf numFmtId="0" fontId="3" fillId="7" borderId="30" xfId="0" applyFont="1" applyFill="1" applyBorder="1" applyAlignment="1">
      <alignment horizontal="left"/>
    </xf>
    <xf numFmtId="17" fontId="8" fillId="5" borderId="34" xfId="0" applyNumberFormat="1" applyFont="1" applyFill="1" applyBorder="1" applyAlignment="1">
      <alignment horizontal="center" vertical="center" wrapText="1"/>
    </xf>
    <xf numFmtId="164" fontId="14" fillId="7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7" fontId="7" fillId="5" borderId="2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5" fillId="2" borderId="0" xfId="0" applyFont="1" applyFill="1"/>
    <xf numFmtId="0" fontId="7" fillId="0" borderId="0" xfId="0" applyFont="1"/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16" fillId="0" borderId="0" xfId="0" applyNumberFormat="1" applyFont="1"/>
    <xf numFmtId="0" fontId="4" fillId="0" borderId="0" xfId="0" applyFont="1" applyAlignment="1">
      <alignment horizontal="left" wrapText="1"/>
    </xf>
    <xf numFmtId="0" fontId="17" fillId="2" borderId="0" xfId="0" applyFont="1" applyFill="1"/>
    <xf numFmtId="3" fontId="4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0" borderId="25" xfId="0" applyFont="1" applyBorder="1" applyAlignment="1">
      <alignment vertical="top"/>
    </xf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165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8" fontId="4" fillId="6" borderId="0" xfId="0" applyNumberFormat="1" applyFont="1" applyFill="1" applyAlignment="1">
      <alignment horizontal="center"/>
    </xf>
    <xf numFmtId="168" fontId="4" fillId="4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8" fontId="4" fillId="4" borderId="0" xfId="0" applyNumberFormat="1" applyFont="1" applyFill="1" applyAlignment="1">
      <alignment horizontal="center"/>
    </xf>
    <xf numFmtId="168" fontId="3" fillId="3" borderId="0" xfId="0" applyNumberFormat="1" applyFont="1" applyFill="1" applyAlignment="1">
      <alignment horizontal="left"/>
    </xf>
    <xf numFmtId="168" fontId="4" fillId="0" borderId="0" xfId="0" applyNumberFormat="1" applyFont="1" applyAlignment="1">
      <alignment horizontal="left"/>
    </xf>
    <xf numFmtId="168" fontId="4" fillId="4" borderId="0" xfId="0" applyNumberFormat="1" applyFont="1" applyFill="1" applyAlignment="1">
      <alignment horizontal="left"/>
    </xf>
    <xf numFmtId="168" fontId="4" fillId="0" borderId="0" xfId="0" applyNumberFormat="1" applyFont="1" applyAlignment="1">
      <alignment horizontal="center"/>
    </xf>
    <xf numFmtId="168" fontId="3" fillId="3" borderId="0" xfId="0" applyNumberFormat="1" applyFont="1" applyFill="1"/>
    <xf numFmtId="168" fontId="5" fillId="6" borderId="0" xfId="0" applyNumberFormat="1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168" fontId="5" fillId="0" borderId="0" xfId="0" applyNumberFormat="1" applyFont="1" applyAlignment="1">
      <alignment horizontal="center"/>
    </xf>
    <xf numFmtId="168" fontId="3" fillId="7" borderId="0" xfId="0" applyNumberFormat="1" applyFont="1" applyFill="1" applyAlignment="1">
      <alignment horizontal="left"/>
    </xf>
    <xf numFmtId="168" fontId="3" fillId="7" borderId="0" xfId="0" applyNumberFormat="1" applyFont="1" applyFill="1" applyAlignment="1">
      <alignment horizontal="center"/>
    </xf>
    <xf numFmtId="168" fontId="14" fillId="7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/>
    </xf>
    <xf numFmtId="168" fontId="3" fillId="7" borderId="30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vertical="top"/>
    </xf>
    <xf numFmtId="169" fontId="6" fillId="0" borderId="25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15" fillId="2" borderId="0" xfId="0" applyNumberFormat="1" applyFont="1" applyFill="1"/>
    <xf numFmtId="169" fontId="18" fillId="0" borderId="0" xfId="0" applyNumberFormat="1" applyFont="1"/>
    <xf numFmtId="169" fontId="8" fillId="8" borderId="0" xfId="0" applyNumberFormat="1" applyFont="1" applyFill="1" applyAlignment="1">
      <alignment vertical="center"/>
    </xf>
    <xf numFmtId="169" fontId="3" fillId="0" borderId="0" xfId="0" applyNumberFormat="1" applyFont="1" applyAlignment="1">
      <alignment horizontal="center"/>
    </xf>
    <xf numFmtId="169" fontId="2" fillId="2" borderId="0" xfId="0" applyNumberFormat="1" applyFont="1" applyFill="1"/>
    <xf numFmtId="169" fontId="8" fillId="5" borderId="2" xfId="0" applyNumberFormat="1" applyFont="1" applyFill="1" applyBorder="1" applyAlignment="1">
      <alignment horizontal="center" vertical="center" wrapText="1"/>
    </xf>
    <xf numFmtId="169" fontId="3" fillId="3" borderId="0" xfId="0" applyNumberFormat="1" applyFont="1" applyFill="1" applyAlignment="1">
      <alignment horizontal="left"/>
    </xf>
    <xf numFmtId="169" fontId="3" fillId="3" borderId="0" xfId="0" applyNumberFormat="1" applyFont="1" applyFill="1"/>
    <xf numFmtId="169" fontId="3" fillId="0" borderId="0" xfId="0" applyNumberFormat="1" applyFont="1"/>
    <xf numFmtId="169" fontId="3" fillId="3" borderId="0" xfId="0" applyNumberFormat="1" applyFont="1" applyFill="1" applyAlignment="1">
      <alignment horizontal="center"/>
    </xf>
    <xf numFmtId="169" fontId="8" fillId="5" borderId="27" xfId="0" applyNumberFormat="1" applyFont="1" applyFill="1" applyBorder="1" applyAlignment="1">
      <alignment horizontal="center" vertical="center" wrapText="1"/>
    </xf>
    <xf numFmtId="169" fontId="4" fillId="6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69" fontId="3" fillId="7" borderId="0" xfId="0" applyNumberFormat="1" applyFont="1" applyFill="1" applyAlignment="1">
      <alignment horizontal="left"/>
    </xf>
    <xf numFmtId="169" fontId="3" fillId="0" borderId="0" xfId="0" applyNumberFormat="1" applyFont="1" applyAlignment="1">
      <alignment horizontal="left"/>
    </xf>
    <xf numFmtId="169" fontId="7" fillId="5" borderId="1" xfId="0" applyNumberFormat="1" applyFont="1" applyFill="1" applyBorder="1" applyAlignment="1">
      <alignment horizontal="center" vertical="center"/>
    </xf>
    <xf numFmtId="169" fontId="4" fillId="6" borderId="0" xfId="0" applyNumberFormat="1" applyFont="1" applyFill="1" applyAlignment="1">
      <alignment horizontal="left"/>
    </xf>
    <xf numFmtId="169" fontId="4" fillId="0" borderId="0" xfId="0" applyNumberFormat="1" applyFont="1" applyAlignment="1">
      <alignment horizontal="left"/>
    </xf>
    <xf numFmtId="169" fontId="5" fillId="6" borderId="0" xfId="0" applyNumberFormat="1" applyFont="1" applyFill="1" applyAlignment="1">
      <alignment horizontal="left"/>
    </xf>
    <xf numFmtId="169" fontId="3" fillId="7" borderId="0" xfId="0" applyNumberFormat="1" applyFont="1" applyFill="1" applyAlignment="1">
      <alignment horizontal="center"/>
    </xf>
    <xf numFmtId="169" fontId="4" fillId="4" borderId="0" xfId="0" applyNumberFormat="1" applyFont="1" applyFill="1" applyAlignment="1">
      <alignment horizontal="center"/>
    </xf>
    <xf numFmtId="169" fontId="5" fillId="4" borderId="0" xfId="0" applyNumberFormat="1" applyFont="1" applyFill="1" applyAlignment="1">
      <alignment horizontal="center"/>
    </xf>
    <xf numFmtId="170" fontId="4" fillId="4" borderId="0" xfId="0" applyNumberFormat="1" applyFont="1" applyFill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70" fontId="4" fillId="4" borderId="0" xfId="0" applyNumberFormat="1" applyFont="1" applyFill="1" applyAlignment="1">
      <alignment horizontal="center"/>
    </xf>
    <xf numFmtId="170" fontId="3" fillId="3" borderId="0" xfId="0" applyNumberFormat="1" applyFont="1" applyFill="1" applyAlignment="1">
      <alignment horizontal="left"/>
    </xf>
    <xf numFmtId="170" fontId="4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center"/>
    </xf>
    <xf numFmtId="170" fontId="4" fillId="6" borderId="0" xfId="0" applyNumberFormat="1" applyFont="1" applyFill="1" applyAlignment="1">
      <alignment horizontal="center"/>
    </xf>
    <xf numFmtId="170" fontId="3" fillId="3" borderId="0" xfId="0" applyNumberFormat="1" applyFont="1" applyFill="1"/>
    <xf numFmtId="170" fontId="5" fillId="6" borderId="0" xfId="0" applyNumberFormat="1" applyFont="1" applyFill="1" applyAlignment="1">
      <alignment horizontal="center"/>
    </xf>
    <xf numFmtId="170" fontId="8" fillId="5" borderId="34" xfId="0" applyNumberFormat="1" applyFont="1" applyFill="1" applyBorder="1" applyAlignment="1">
      <alignment horizontal="center" vertical="center" wrapText="1"/>
    </xf>
    <xf numFmtId="170" fontId="3" fillId="3" borderId="0" xfId="0" applyNumberFormat="1" applyFont="1" applyFill="1" applyAlignment="1">
      <alignment horizontal="center"/>
    </xf>
    <xf numFmtId="170" fontId="5" fillId="0" borderId="0" xfId="0" applyNumberFormat="1" applyFont="1" applyAlignment="1">
      <alignment horizontal="center"/>
    </xf>
    <xf numFmtId="170" fontId="3" fillId="7" borderId="0" xfId="0" applyNumberFormat="1" applyFont="1" applyFill="1" applyAlignment="1">
      <alignment horizontal="left"/>
    </xf>
    <xf numFmtId="170" fontId="3" fillId="7" borderId="0" xfId="0" applyNumberFormat="1" applyFont="1" applyFill="1" applyAlignment="1">
      <alignment horizontal="center"/>
    </xf>
    <xf numFmtId="170" fontId="14" fillId="7" borderId="0" xfId="0" applyNumberFormat="1" applyFont="1" applyFill="1" applyAlignment="1">
      <alignment horizontal="center" vertical="center"/>
    </xf>
    <xf numFmtId="170" fontId="4" fillId="6" borderId="0" xfId="0" applyNumberFormat="1" applyFont="1" applyFill="1" applyAlignment="1">
      <alignment horizontal="left"/>
    </xf>
    <xf numFmtId="170" fontId="5" fillId="6" borderId="0" xfId="0" applyNumberFormat="1" applyFont="1" applyFill="1" applyAlignment="1">
      <alignment horizontal="left"/>
    </xf>
    <xf numFmtId="170" fontId="3" fillId="0" borderId="1" xfId="0" applyNumberFormat="1" applyFont="1" applyBorder="1" applyAlignment="1">
      <alignment horizontal="center" vertical="center"/>
    </xf>
    <xf numFmtId="170" fontId="5" fillId="4" borderId="0" xfId="0" applyNumberFormat="1" applyFont="1" applyFill="1" applyAlignment="1">
      <alignment horizontal="center"/>
    </xf>
    <xf numFmtId="170" fontId="3" fillId="7" borderId="30" xfId="0" applyNumberFormat="1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170" fontId="3" fillId="0" borderId="30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 vertical="center"/>
    </xf>
    <xf numFmtId="168" fontId="3" fillId="0" borderId="0" xfId="0" applyNumberFormat="1" applyFont="1"/>
    <xf numFmtId="168" fontId="3" fillId="0" borderId="0" xfId="0" applyNumberFormat="1" applyFont="1" applyAlignment="1">
      <alignment horizontal="center"/>
    </xf>
    <xf numFmtId="168" fontId="3" fillId="0" borderId="30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9" borderId="12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8" borderId="7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9" borderId="16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Sum'!$D$60:$G$60</c:f>
              <c:numCache>
                <c:formatCode>_-[$R$-416]\ * #,##0.00_-;\-[$R$-416]\ * #,##0.00_-;_-[$R$-416]\ * "-"??_-;_-@_-</c:formatCode>
                <c:ptCount val="4"/>
                <c:pt idx="0">
                  <c:v>186832062.28</c:v>
                </c:pt>
                <c:pt idx="1">
                  <c:v>226429936.38999999</c:v>
                </c:pt>
                <c:pt idx="2">
                  <c:v>228134082.65000001</c:v>
                </c:pt>
                <c:pt idx="3">
                  <c:v>278239384.88999999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2-4E76-A8EE-D168597F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Sum'!$I$155:$L$155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1-4202-A05D-5FFFAFEF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2-4F2D-986C-D271B401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DA9-8C95-99A34A4B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886-A9F2-4B4960A4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9-4C19-8AED-7CFDA94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9-4A7E-9674-94F36EF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0-4D58-BDD2-D9CB032A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A06-B141-38039DA2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4287-9EAE-850B89DF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4695-9891-23E0DDA0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724-B149-2B1A040E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Sum'!$I$157:$L$157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D-4190-8E5B-9DDD59E5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4D90-93E7-52FB0A3B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BCB-972F-715814E7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3-478E-84CF-3CB41C15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AC5-ADAC-7963431D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Sum'!$D$63:$G$63</c:f>
              <c:numCache>
                <c:formatCode>_("$"* #,##0_);_("$"* \(#,##0\);_("$"* "-"??_);_(@_)</c:formatCode>
                <c:ptCount val="4"/>
                <c:pt idx="0" formatCode="_-[$S/-280A]\ * #,##0.00_-;\-[$S/-280A]\ * #,##0.00_-;_-[$S/-280A]\ * &quot;-&quot;??_-;_-@_-">
                  <c:v>4829310.2699999996</c:v>
                </c:pt>
                <c:pt idx="1">
                  <c:v>5935696.9800000004</c:v>
                </c:pt>
                <c:pt idx="2" formatCode="_-[$S/-280A]\ * #,##0.00_-;\-[$S/-280A]\ * #,##0.00_-;_-[$S/-280A]\ * &quot;-&quot;??_-;_-@_-">
                  <c:v>6478318.1699999999</c:v>
                </c:pt>
                <c:pt idx="3" formatCode="_-[$S/-280A]\ * #,##0.00_-;\-[$S/-280A]\ * #,##0.00_-;_-[$S/-280A]\ * &quot;-&quot;??_-;_-@_-">
                  <c:v>6233247.04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2-45B1-849A-4BEC29BB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8-4A88-A9C1-6799825D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C22-8787-388B0BD6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55C-A0FD-9D726F9C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Sum'!$D$115:$G$115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8-4607-A2DF-1134881A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Sum'!$D$114:$G$114</c:f>
              <c:numCache>
                <c:formatCode>_-[$S/-280A]\ * #,##0.00_-;\-[$S/-280A]\ * #,##0.00_-;_-[$S/-280A]\ * "-"??_-;_-@_-</c:formatCode>
                <c:ptCount val="4"/>
                <c:pt idx="0">
                  <c:v>11849707.32</c:v>
                </c:pt>
                <c:pt idx="1">
                  <c:v>16765761.98</c:v>
                </c:pt>
                <c:pt idx="2">
                  <c:v>16105554.75</c:v>
                </c:pt>
                <c:pt idx="3">
                  <c:v>18088298.949999999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D-42B9-B6D6-ED680B65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Sum'!$I$158:$L$158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1-4818-B579-F52FA13E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Sum'!$D$116:$G$116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639-BC04-1C4D4AC5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Sum'!$I$155:$L$155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A-49F2-B432-03E737F2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Sum'!$I$157:$L$157</c:f>
              <c:numCache>
                <c:formatCode>_-[$S/-280A]\ * #,##0.00_-;\-[$S/-280A]\ * #,##0.00_-;_-[$S/-280A]\ * "-"??_-;_-@_-</c:formatCode>
                <c:ptCount val="4"/>
                <c:pt idx="0">
                  <c:v>428866.4</c:v>
                </c:pt>
                <c:pt idx="1">
                  <c:v>1177820.9099999999</c:v>
                </c:pt>
                <c:pt idx="2">
                  <c:v>1147348.45</c:v>
                </c:pt>
                <c:pt idx="3">
                  <c:v>866456.38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0-48DE-9783-B9496130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Sum'!$I$158:$L$158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E-4175-B35A-4C808A59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Sum'!$I$159:$L$159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E-4DB3-98CA-2E144B93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7B-421A-B485-0E92C29E2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B-421A-B485-0E92C29E2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7B-421A-B485-0E92C29E2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7B-421A-B485-0E92C29E2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7B-421A-B485-0E92C29E2788}"/>
              </c:ext>
            </c:extLst>
          </c:dPt>
          <c:cat>
            <c:numRef>
              <c:f>'Peru Exe Sum'!$B$60:$B$64</c:f>
              <c:numCache>
                <c:formatCode>_-[$S/-280A]\ * #,##0.00_-;\-[$S/-280A]\ * #,##0.00_-;_-[$S/-280A]\ * "-"??_-;_-@_-</c:formatCode>
                <c:ptCount val="5"/>
                <c:pt idx="3">
                  <c:v>23476572.449999999</c:v>
                </c:pt>
              </c:numCache>
            </c:numRef>
          </c:cat>
          <c:val>
            <c:numRef>
              <c:f>'Peru Exe Sum'!$B$60:$B$64</c:f>
              <c:numCache>
                <c:formatCode>_-[$S/-280A]\ * #,##0.00_-;\-[$S/-280A]\ * #,##0.00_-;_-[$S/-280A]\ * "-"??_-;_-@_-</c:formatCode>
                <c:ptCount val="5"/>
                <c:pt idx="3">
                  <c:v>23476572.449999999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7B-421A-B485-0E92C29E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07B-421A-B485-0E92C29E27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07B-421A-B485-0E92C29E27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07B-421A-B485-0E92C29E27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07B-421A-B485-0E92C29E27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F07B-421A-B485-0E92C29E2788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'Peru Exe Sum'!$B$60:$B$64</c15:sqref>
                        </c15:formulaRef>
                      </c:ext>
                    </c:extLst>
                    <c:numCache>
                      <c:formatCode>_-[$S/-280A]\ * #,##0.00_-;\-[$S/-280A]\ * #,##0.00_-;_-[$S/-280A]\ * "-"??_-;_-@_-</c:formatCode>
                      <c:ptCount val="5"/>
                      <c:pt idx="3">
                        <c:v>23476572.449999999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F07B-421A-B485-0E92C29E278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F-4EAA-A1A0-5D5BF384F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F-4EAA-A1A0-5D5BF384F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7F-4EAA-A1A0-5D5BF384F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7F-4EAA-A1A0-5D5BF384F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F-4EAA-A1A0-5D5BF384F3CC}"/>
              </c:ext>
            </c:extLst>
          </c:dPt>
          <c:cat>
            <c:numRef>
              <c:f>'Peru Exe Sum'!$B$100:$B$104</c:f>
              <c:numCache>
                <c:formatCode>_-[$S/-280A]\ * #,##0.00_-;\-[$S/-280A]\ * #,##0.00_-;_-[$S/-280A]\ * "-"??_-;_-@_-</c:formatCode>
                <c:ptCount val="5"/>
                <c:pt idx="3">
                  <c:v>18088298.949999999</c:v>
                </c:pt>
              </c:numCache>
            </c:numRef>
          </c:cat>
          <c:val>
            <c:numRef>
              <c:f>'Peru Exe Sum'!$B$100:$B$104</c:f>
              <c:numCache>
                <c:formatCode>_-[$S/-280A]\ * #,##0.00_-;\-[$S/-280A]\ * #,##0.00_-;_-[$S/-280A]\ * "-"??_-;_-@_-</c:formatCode>
                <c:ptCount val="5"/>
                <c:pt idx="3">
                  <c:v>18088298.949999999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F-4EAA-A1A0-5D5BF384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87F-4EAA-A1A0-5D5BF384F3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87F-4EAA-A1A0-5D5BF384F3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87F-4EAA-A1A0-5D5BF384F3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87F-4EAA-A1A0-5D5BF384F3C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87F-4EAA-A1A0-5D5BF384F3CC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'Peru Exe Sum'!$B$100:$B$104</c15:sqref>
                        </c15:formulaRef>
                      </c:ext>
                    </c:extLst>
                    <c:numCache>
                      <c:formatCode>_-[$S/-280A]\ * #,##0.00_-;\-[$S/-280A]\ * #,##0.00_-;_-[$S/-280A]\ * "-"??_-;_-@_-</c:formatCode>
                      <c:ptCount val="5"/>
                      <c:pt idx="3">
                        <c:v>18088298.949999999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287F-4EAA-A1A0-5D5BF384F3C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3-419B-AD09-ED5F9E6A39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3-419B-AD09-ED5F9E6A39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F3-419B-AD09-ED5F9E6A39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F3-419B-AD09-ED5F9E6A39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F3-419B-AD09-ED5F9E6A397A}"/>
              </c:ext>
            </c:extLst>
          </c:dPt>
          <c:cat>
            <c:numRef>
              <c:f>'Peru Exe Sum'!$B$111:$B$115</c:f>
              <c:numCache>
                <c:formatCode>_-[$S/-280A]\ * #,##0.00_-;\-[$S/-280A]\ * #,##0.00_-;_-[$S/-280A]\ * "-"??_-;_-@_-</c:formatCode>
                <c:ptCount val="5"/>
                <c:pt idx="3">
                  <c:v>62809323</c:v>
                </c:pt>
              </c:numCache>
            </c:numRef>
          </c:cat>
          <c:val>
            <c:numRef>
              <c:f>'Peru Exe Sum'!$B$111:$B$115</c:f>
              <c:numCache>
                <c:formatCode>_-[$S/-280A]\ * #,##0.00_-;\-[$S/-280A]\ * #,##0.00_-;_-[$S/-280A]\ * "-"??_-;_-@_-</c:formatCode>
                <c:ptCount val="5"/>
                <c:pt idx="3">
                  <c:v>62809323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F3-419B-AD09-ED5F9E6A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FF3-419B-AD09-ED5F9E6A39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FF3-419B-AD09-ED5F9E6A39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FF3-419B-AD09-ED5F9E6A39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5FF3-419B-AD09-ED5F9E6A397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5FF3-419B-AD09-ED5F9E6A397A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'Peru Exe Sum'!$B$111:$B$115</c15:sqref>
                        </c15:formulaRef>
                      </c:ext>
                    </c:extLst>
                    <c:numCache>
                      <c:formatCode>_-[$S/-280A]\ * #,##0.00_-;\-[$S/-280A]\ * #,##0.00_-;_-[$S/-280A]\ * "-"??_-;_-@_-</c:formatCode>
                      <c:ptCount val="5"/>
                      <c:pt idx="3">
                        <c:v>62809323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5FF3-419B-AD09-ED5F9E6A397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1-4796-9E0B-8032A26111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1-4796-9E0B-8032A26111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1-4796-9E0B-8032A26111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1-4796-9E0B-8032A26111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1-4796-9E0B-8032A26111A7}"/>
              </c:ext>
            </c:extLst>
          </c:dPt>
          <c:cat>
            <c:numRef>
              <c:f>'Peru Exe Sum'!$G$154:$G$158</c:f>
              <c:numCache>
                <c:formatCode>_-[$S/-280A]\ * #,##0.00_-;\-[$S/-280A]\ * #,##0.00_-;_-[$S/-280A]\ * "-"??_-;_-@_-</c:formatCode>
                <c:ptCount val="5"/>
                <c:pt idx="3">
                  <c:v>3620492.13</c:v>
                </c:pt>
              </c:numCache>
            </c:numRef>
          </c:cat>
          <c:val>
            <c:numRef>
              <c:f>'Peru Exe Sum'!$G$154:$G$158</c:f>
              <c:numCache>
                <c:formatCode>_-[$S/-280A]\ * #,##0.00_-;\-[$S/-280A]\ * #,##0.00_-;_-[$S/-280A]\ * "-"??_-;_-@_-</c:formatCode>
                <c:ptCount val="5"/>
                <c:pt idx="3">
                  <c:v>3620492.13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F1-4796-9E0B-8032A261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8F1-4796-9E0B-8032A26111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98F1-4796-9E0B-8032A26111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98F1-4796-9E0B-8032A26111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98F1-4796-9E0B-8032A26111A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98F1-4796-9E0B-8032A26111A7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'Peru Exe Sum'!$G$154:$G$158</c15:sqref>
                        </c15:formulaRef>
                      </c:ext>
                    </c:extLst>
                    <c:numCache>
                      <c:formatCode>_-[$S/-280A]\ * #,##0.00_-;\-[$S/-280A]\ * #,##0.00_-;_-[$S/-280A]\ * "-"??_-;_-@_-</c:formatCode>
                      <c:ptCount val="5"/>
                      <c:pt idx="3">
                        <c:v>3620492.13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98F1-4796-9E0B-8032A26111A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6-4433-96E2-D95F46AD8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6-4433-96E2-D95F46AD8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6-4433-96E2-D95F46AD8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6-4433-96E2-D95F46AD8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6-4433-96E2-D95F46AD89D1}"/>
              </c:ext>
            </c:extLst>
          </c:dPt>
          <c:cat>
            <c:strRef>
              <c:f>'Peru Exe Sum'!$A$49:$A$53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Sum'!$B$49:$B$53</c:f>
              <c:numCache>
                <c:formatCode>_-[$S/-280A]\ * #,##0.00_-;\-[$S/-280A]\ * #,##0.00_-;_-[$S/-280A]\ * "-"??_-;_-@_-</c:formatCode>
                <c:ptCount val="5"/>
                <c:pt idx="3">
                  <c:v>6233247.04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6-4433-96E2-D95F46AD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Sum'!$I$159:$L$159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4804-9396-05D90004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'Peru Exe Sum'!$H$48</c:f>
              <c:strCache>
                <c:ptCount val="1"/>
                <c:pt idx="0">
                  <c:v>2020 (  PEN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'Peru Exe Sum'!$G$49:$G$54</c15:sqref>
                  </c15:fullRef>
                </c:ext>
              </c:extLst>
              <c:f>'Peru Exe Sum'!$G$49:$G$53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'Peru Exe Sum'!$H$49:$H$54</c15:sqref>
                  </c15:fullRef>
                </c:ext>
              </c:extLst>
              <c:f>'Peru Exe Sum'!$H$49:$H$53</c:f>
              <c:numCache>
                <c:formatCode>_-[$S/-280A]\ * #,##0.00_-;\-[$S/-280A]\ * #,##0.00_-;_-[$S/-280A]\ * "-"??_-;_-@_-</c:formatCode>
                <c:ptCount val="5"/>
                <c:pt idx="3">
                  <c:v>60353546.140000001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0-44F0-AEA4-0A776EF0A970}"/>
            </c:ext>
          </c:extLst>
        </c:ser>
        <c:ser>
          <c:idx val="2"/>
          <c:order val="2"/>
          <c:tx>
            <c:strRef>
              <c:f>'Peru Exe Sum'!$J$48</c:f>
              <c:strCache>
                <c:ptCount val="1"/>
                <c:pt idx="0">
                  <c:v>2021 (  PEN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'Peru Exe Sum'!$G$49:$G$54</c15:sqref>
                  </c15:fullRef>
                </c:ext>
              </c:extLst>
              <c:f>'Peru Exe Sum'!$G$49:$G$53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'Peru Exe Sum'!$J$49:$J$54</c15:sqref>
                  </c15:fullRef>
                </c:ext>
              </c:extLst>
              <c:f>'Peru Exe Sum'!$J$49:$J$53</c:f>
              <c:numCache>
                <c:formatCode>_-[$S/-280A]\ * #,##0.00_-;\-[$S/-280A]\ * #,##0.00_-;_-[$S/-280A]\ * "-"??_-;_-@_-</c:formatCode>
                <c:ptCount val="5"/>
                <c:pt idx="3">
                  <c:v>74059655.120000005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0-44F0-AEA4-0A776EF0A970}"/>
            </c:ext>
          </c:extLst>
        </c:ser>
        <c:ser>
          <c:idx val="4"/>
          <c:order val="4"/>
          <c:tx>
            <c:strRef>
              <c:f>'Peru Exe Sum'!$L$48</c:f>
              <c:strCache>
                <c:ptCount val="1"/>
                <c:pt idx="0">
                  <c:v>2022 (  PEN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'Peru Exe Sum'!$G$49:$G$54</c15:sqref>
                  </c15:fullRef>
                </c:ext>
              </c:extLst>
              <c:f>'Peru Exe Sum'!$G$49:$G$53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'Peru Exe Sum'!$L$49:$L$54</c15:sqref>
                  </c15:fullRef>
                </c:ext>
              </c:extLst>
              <c:f>'Peru Exe Sum'!$L$49:$L$53</c:f>
              <c:numCache>
                <c:formatCode>_-[$S/-280A]\ * #,##0.00_-;\-[$S/-280A]\ * #,##0.00_-;_-[$S/-280A]\ * "-"??_-;_-@_-</c:formatCode>
                <c:ptCount val="5"/>
                <c:pt idx="3">
                  <c:v>21050767.829999998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0-44F0-AEA4-0A776EF0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'Peru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'Peru Exe Sum'!$G$49:$G$54</c15:sqref>
                        </c15:fullRef>
                        <c15:formulaRef>
                          <c15:sqref>'Peru Exe Sum'!$G$49:$G$53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'Peru Exe Sum'!$I$49:$I$54</c15:sqref>
                        </c15:fullRef>
                        <c15:formulaRef>
                          <c15:sqref>'Peru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0.22709699523216786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950-44F0-AEA4-0A776EF0A97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'Peru Exe Sum'!$G$49:$G$54</c15:sqref>
                        </c15:fullRef>
                        <c15:formulaRef>
                          <c15:sqref>'Peru Exe Sum'!$G$49:$G$53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'Peru Exe Sum'!$K$49:$K$54</c15:sqref>
                        </c15:fullRef>
                        <c15:formulaRef>
                          <c15:sqref>'Peru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-0.71575930517241659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50-44F0-AEA4-0A776EF0A970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'Peru Exe Sum'!$H$99</c:f>
              <c:strCache>
                <c:ptCount val="1"/>
                <c:pt idx="0">
                  <c:v>2020 (  PEN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'Peru Exe Sum'!$G$100:$G$104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Sum'!$H$100:$H$104</c:f>
              <c:numCache>
                <c:formatCode>_-[$S/-280A]\ * #,##0.00_-;\-[$S/-280A]\ * #,##0.00_-;_-[$S/-280A]\ * "-"??_-;_-@_-</c:formatCode>
                <c:ptCount val="5"/>
                <c:pt idx="3">
                  <c:v>144389832.44999999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5-4B5C-A5AF-8EAF9927AFBC}"/>
            </c:ext>
          </c:extLst>
        </c:ser>
        <c:ser>
          <c:idx val="2"/>
          <c:order val="2"/>
          <c:tx>
            <c:strRef>
              <c:f>'Peru Exe Sum'!$J$99</c:f>
              <c:strCache>
                <c:ptCount val="1"/>
                <c:pt idx="0">
                  <c:v>2021 (  PEN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'Peru Exe Sum'!$G$100:$G$104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Sum'!$J$100:$J$104</c:f>
              <c:numCache>
                <c:formatCode>_-[$S/-280A]\ * #,##0.00_-;\-[$S/-280A]\ * #,##0.00_-;_-[$S/-280A]\ * "-"??_-;_-@_-</c:formatCode>
                <c:ptCount val="5"/>
                <c:pt idx="3">
                  <c:v>175095229.09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5-4B5C-A5AF-8EAF9927AFBC}"/>
            </c:ext>
          </c:extLst>
        </c:ser>
        <c:ser>
          <c:idx val="4"/>
          <c:order val="4"/>
          <c:tx>
            <c:strRef>
              <c:f>'Peru Exe Sum'!$L$99</c:f>
              <c:strCache>
                <c:ptCount val="1"/>
                <c:pt idx="0">
                  <c:v>2022 (  PEN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'Peru Exe Sum'!$G$100:$G$104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Sum'!$L$100:$L$104</c:f>
              <c:numCache>
                <c:formatCode>_-[$S/-280A]\ * #,##0.00_-;\-[$S/-280A]\ * #,##0.00_-;_-[$S/-280A]\ * "-"??_-;_-@_-</c:formatCode>
                <c:ptCount val="5"/>
                <c:pt idx="3">
                  <c:v>55866751.280000001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5-4B5C-A5AF-8EAF9927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'Peru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'Peru Exe Sum'!$G$100:$G$104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'Peru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0.21265622460385381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DE5-4B5C-A5AF-8EAF9927AF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Sum'!$G$100:$G$104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-0.68093504563003171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E5-4B5C-A5AF-8EAF9927AFBC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509-89B0-D36BADC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6-49B8-B125-B87AD7D4A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D6-49B8-B125-B87AD7D4A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D6-49B8-B125-B87AD7D4A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D6-49B8-B125-B87AD7D4A8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D6-49B8-B125-B87AD7D4A8AC}"/>
              </c:ext>
            </c:extLst>
          </c:dPt>
          <c:cat>
            <c:strRef>
              <c:f>'Peru Exe Sum'!$A$154:$A$158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Sum'!$B$154:$B$158</c:f>
              <c:numCache>
                <c:formatCode>_-[$S/-280A]\ * #,##0.00_-;\-[$S/-280A]\ * #,##0.00_-;_-[$S/-280A]\ * "-"??_-;_-@_-</c:formatCode>
                <c:ptCount val="5"/>
                <c:pt idx="3">
                  <c:v>866456.38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D6-49B8-B125-B87AD7D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A-40EF-91C2-6A8ABC5D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497B-A510-3D0FD729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Sum'!$D$63:$G$63</c:f>
              <c:numCache>
                <c:formatCode>_("$"* #,##0_);_("$"* \(#,##0\);_("$"* "-"??_);_(@_)</c:formatCode>
                <c:ptCount val="4"/>
                <c:pt idx="0" formatCode="_-[$S/-280A]\ * #,##0.00_-;\-[$S/-280A]\ * #,##0.00_-;_-[$S/-280A]\ * &quot;-&quot;??_-;_-@_-">
                  <c:v>4829310.2699999996</c:v>
                </c:pt>
                <c:pt idx="1">
                  <c:v>5935696.9800000004</c:v>
                </c:pt>
                <c:pt idx="2" formatCode="_-[$S/-280A]\ * #,##0.00_-;\-[$S/-280A]\ * #,##0.00_-;_-[$S/-280A]\ * &quot;-&quot;??_-;_-@_-">
                  <c:v>6478318.1699999999</c:v>
                </c:pt>
                <c:pt idx="3" formatCode="_-[$S/-280A]\ * #,##0.00_-;\-[$S/-280A]\ * #,##0.00_-;_-[$S/-280A]\ * &quot;-&quot;??_-;_-@_-">
                  <c:v>6233247.04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4-49E3-81F1-A637A6F4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F-45E7-927E-B9B10965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7-4CF0-841F-0CCC9A6E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4-429A-B18E-086C4A10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52-43BA-A4BD-EBB1E9504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52-43BA-A4BD-EBB1E9504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52-43BA-A4BD-EBB1E9504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2-43BA-A4BD-EBB1E95040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52-43BA-A4BD-EBB1E9504075}"/>
              </c:ext>
            </c:extLst>
          </c:dPt>
          <c:cat>
            <c:numRef>
              <c:f>'Brazil Exe Sum'!$B$60:$B$64</c:f>
              <c:numCache>
                <c:formatCode>_-[$R$-416]\ * #,##0_-;\-[$R$-416]\ * #,##0_-;_-[$R$-416]\ * "-"??_-;_-@_-</c:formatCode>
                <c:ptCount val="5"/>
                <c:pt idx="0">
                  <c:v>919635466.21000004</c:v>
                </c:pt>
              </c:numCache>
            </c:numRef>
          </c:cat>
          <c:val>
            <c:numRef>
              <c:f>'Brazil Exe Sum'!$B$60:$B$64</c:f>
              <c:numCache>
                <c:formatCode>_-[$R$-416]\ * #,##0_-;\-[$R$-416]\ * #,##0_-;_-[$R$-416]\ * "-"??_-;_-@_-</c:formatCode>
                <c:ptCount val="5"/>
                <c:pt idx="0">
                  <c:v>919635466.21000004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52-43BA-A4BD-EBB1E950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E52-43BA-A4BD-EBB1E950407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9E52-43BA-A4BD-EBB1E950407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9E52-43BA-A4BD-EBB1E950407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9E52-43BA-A4BD-EBB1E950407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9E52-43BA-A4BD-EBB1E9504075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'Brazil Exe Sum'!$B$60:$B$64</c15:sqref>
                        </c15:formulaRef>
                      </c:ext>
                    </c:extLst>
                    <c:numCache>
                      <c:formatCode>_-[$R$-416]\ * #,##0_-;\-[$R$-416]\ * #,##0_-;_-[$R$-416]\ * "-"??_-;_-@_-</c:formatCode>
                      <c:ptCount val="5"/>
                      <c:pt idx="0">
                        <c:v>919635466.21000004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9E52-43BA-A4BD-EBB1E950407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Sum'!$D$115:$G$115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6-48AC-82D0-A6E5FB71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Sum'!$D$114:$G$114</c:f>
              <c:numCache>
                <c:formatCode>_-[$S/-280A]\ * #,##0.00_-;\-[$S/-280A]\ * #,##0.00_-;_-[$S/-280A]\ * "-"??_-;_-@_-</c:formatCode>
                <c:ptCount val="4"/>
                <c:pt idx="0">
                  <c:v>11849707.32</c:v>
                </c:pt>
                <c:pt idx="1">
                  <c:v>16765761.98</c:v>
                </c:pt>
                <c:pt idx="2">
                  <c:v>16105554.75</c:v>
                </c:pt>
                <c:pt idx="3">
                  <c:v>18088298.949999999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D99-A6AA-D2733814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Sum'!$D$116:$G$116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55B-BB93-AE5FCCA5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D-4D05-917D-C7928D8C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0-4A50-9404-90E4309C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C-4D5D-8859-F2352F0D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Sum'!$D$63:$G$63</c:f>
              <c:numCache>
                <c:formatCode>_("$"* #,##0_);_("$"* \(#,##0\);_("$"* "-"??_);_(@_)</c:formatCode>
                <c:ptCount val="4"/>
                <c:pt idx="0" formatCode="_-[$S/-280A]\ * #,##0.00_-;\-[$S/-280A]\ * #,##0.00_-;_-[$S/-280A]\ * &quot;-&quot;??_-;_-@_-">
                  <c:v>4829310.2699999996</c:v>
                </c:pt>
                <c:pt idx="1">
                  <c:v>5935696.9800000004</c:v>
                </c:pt>
                <c:pt idx="2" formatCode="_-[$S/-280A]\ * #,##0.00_-;\-[$S/-280A]\ * #,##0.00_-;_-[$S/-280A]\ * &quot;-&quot;??_-;_-@_-">
                  <c:v>6478318.1699999999</c:v>
                </c:pt>
                <c:pt idx="3" formatCode="_-[$S/-280A]\ * #,##0.00_-;\-[$S/-280A]\ * #,##0.00_-;_-[$S/-280A]\ * &quot;-&quot;??_-;_-@_-">
                  <c:v>6233247.04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6-460A-AD8F-AD687047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A-4465-BC32-4D7A5A56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3-4FCB-88B8-C599FA2F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F-486A-AFB8-E2EDCC6DA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F-486A-AFB8-E2EDCC6DA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F-486A-AFB8-E2EDCC6DA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F-486A-AFB8-E2EDCC6DA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F-486A-AFB8-E2EDCC6DAEB1}"/>
              </c:ext>
            </c:extLst>
          </c:dPt>
          <c:cat>
            <c:numRef>
              <c:f>'Brazil Exe Sum'!$B$100:$B$104</c:f>
              <c:numCache>
                <c:formatCode>_-[$R$-416]\ * #,##0_-;\-[$R$-416]\ * #,##0_-;_-[$R$-416]\ * "-"??_-;_-@_-</c:formatCode>
                <c:ptCount val="5"/>
                <c:pt idx="0">
                  <c:v>90654901.799999997</c:v>
                </c:pt>
              </c:numCache>
            </c:numRef>
          </c:cat>
          <c:val>
            <c:numRef>
              <c:f>'Brazil Exe Sum'!$B$100:$B$104</c:f>
              <c:numCache>
                <c:formatCode>_-[$R$-416]\ * #,##0_-;\-[$R$-416]\ * #,##0_-;_-[$R$-416]\ * "-"??_-;_-@_-</c:formatCode>
                <c:ptCount val="5"/>
                <c:pt idx="0">
                  <c:v>90654901.799999997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3F-486A-AFB8-E2EDCC6D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73F-486A-AFB8-E2EDCC6DAE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73F-486A-AFB8-E2EDCC6DAEB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73F-486A-AFB8-E2EDCC6DAEB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73F-486A-AFB8-E2EDCC6DAEB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C73F-486A-AFB8-E2EDCC6DAEB1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'Brazil Exe Sum'!$B$100:$B$104</c15:sqref>
                        </c15:formulaRef>
                      </c:ext>
                    </c:extLst>
                    <c:numCache>
                      <c:formatCode>_-[$R$-416]\ * #,##0_-;\-[$R$-416]\ * #,##0_-;_-[$R$-416]\ * "-"??_-;_-@_-</c:formatCode>
                      <c:ptCount val="5"/>
                      <c:pt idx="0">
                        <c:v>90654901.799999997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C73F-486A-AFB8-E2EDCC6DAEB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A-4CD2-8563-2DAF91975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A-4CD2-8563-2DAF91975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A-4CD2-8563-2DAF91975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AA-4CD2-8563-2DAF91975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AA-4CD2-8563-2DAF91975554}"/>
              </c:ext>
            </c:extLst>
          </c:dPt>
          <c:cat>
            <c:numRef>
              <c:f>'Brazil Exe Sum'!$B$111:$B$115</c:f>
              <c:numCache>
                <c:formatCode>_-[$R$-416]\ * #,##0_-;\-[$R$-416]\ * #,##0_-;_-[$R$-416]\ * "-"??_-;_-@_-</c:formatCode>
                <c:ptCount val="5"/>
                <c:pt idx="0">
                  <c:v>399198378.66000003</c:v>
                </c:pt>
              </c:numCache>
            </c:numRef>
          </c:cat>
          <c:val>
            <c:numRef>
              <c:f>'Brazil Exe Sum'!$B$111:$B$115</c:f>
              <c:numCache>
                <c:formatCode>_-[$R$-416]\ * #,##0_-;\-[$R$-416]\ * #,##0_-;_-[$R$-416]\ * "-"??_-;_-@_-</c:formatCode>
                <c:ptCount val="5"/>
                <c:pt idx="0">
                  <c:v>399198378.66000003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AA-4CD2-8563-2DAF9197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2AA-4CD2-8563-2DAF919755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2AA-4CD2-8563-2DAF919755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2AA-4CD2-8563-2DAF919755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2AA-4CD2-8563-2DAF919755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72AA-4CD2-8563-2DAF91975554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'Brazil Exe Sum'!$B$111:$B$115</c15:sqref>
                        </c15:formulaRef>
                      </c:ext>
                    </c:extLst>
                    <c:numCache>
                      <c:formatCode>_-[$R$-416]\ * #,##0_-;\-[$R$-416]\ * #,##0_-;_-[$R$-416]\ * "-"??_-;_-@_-</c:formatCode>
                      <c:ptCount val="5"/>
                      <c:pt idx="0">
                        <c:v>399198378.66000003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72AA-4CD2-8563-2DAF9197555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9-4C7B-87BF-577B83C5D5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9-4C7B-87BF-577B83C5D5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9-4C7B-87BF-577B83C5D5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9-4C7B-87BF-577B83C5D5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C9-4C7B-87BF-577B83C5D5A2}"/>
              </c:ext>
            </c:extLst>
          </c:dPt>
          <c:cat>
            <c:numRef>
              <c:f>'Brazil Exe Sum'!$G$154:$G$158</c:f>
              <c:numCache>
                <c:formatCode>_-[$R$-416]\ * #,##0.00_-;\-[$R$-416]\ * #,##0.00_-;_-[$R$-416]\ * "-"??_-;_-@_-</c:formatCode>
                <c:ptCount val="5"/>
                <c:pt idx="0">
                  <c:v>711191745.84000003</c:v>
                </c:pt>
              </c:numCache>
            </c:numRef>
          </c:cat>
          <c:val>
            <c:numRef>
              <c:f>'Brazil Exe Sum'!$G$154:$G$158</c:f>
              <c:numCache>
                <c:formatCode>_-[$R$-416]\ * #,##0.00_-;\-[$R$-416]\ * #,##0.00_-;_-[$R$-416]\ * "-"??_-;_-@_-</c:formatCode>
                <c:ptCount val="5"/>
                <c:pt idx="0">
                  <c:v>711191745.84000003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C9-4C7B-87BF-577B83C5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AC9-4C7B-87BF-577B83C5D5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AC9-4C7B-87BF-577B83C5D5A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AC9-4C7B-87BF-577B83C5D5A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AC9-4C7B-87BF-577B83C5D5A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CAC9-4C7B-87BF-577B83C5D5A2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'Brazil Exe Sum'!$G$154:$G$158</c15:sqref>
                        </c15:formulaRef>
                      </c:ext>
                    </c:extLst>
                    <c:numCache>
                      <c:formatCode>_-[$R$-416]\ * #,##0.00_-;\-[$R$-416]\ * #,##0.00_-;_-[$R$-416]\ * "-"??_-;_-@_-</c:formatCode>
                      <c:ptCount val="5"/>
                      <c:pt idx="0">
                        <c:v>711191745.84000003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CAC9-4C7B-87BF-577B83C5D5A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0-4877-9421-D9F1CB79F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0-4877-9421-D9F1CB79F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50-4877-9421-D9F1CB79F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50-4877-9421-D9F1CB79F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50-4877-9421-D9F1CB79F5FE}"/>
              </c:ext>
            </c:extLst>
          </c:dPt>
          <c:cat>
            <c:strRef>
              <c:f>'Brazil Exe Sum'!$A$49:$A$53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Sum'!$B$49:$B$53</c:f>
              <c:numCache>
                <c:formatCode>_-[$R$-416]\ * #,##0_-;\-[$R$-416]\ * #,##0_-;_-[$R$-416]\ * "-"??_-;_-@_-</c:formatCode>
                <c:ptCount val="5"/>
                <c:pt idx="0">
                  <c:v>278239384.88999999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0-4877-9421-D9F1CB79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'Brazil Exe Sum'!$H$48</c:f>
              <c:strCache>
                <c:ptCount val="1"/>
                <c:pt idx="0">
                  <c:v>2020 (  BRL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'Brazil Exe Sum'!$G$49:$G$54</c15:sqref>
                  </c15:fullRef>
                </c:ext>
              </c:extLst>
              <c:f>'Brazil Exe Sum'!$G$49:$G$53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'Brazil Exe Sum'!$H$49:$H$54</c15:sqref>
                  </c15:fullRef>
                </c:ext>
              </c:extLst>
              <c:f>'Brazil Exe Sum'!$H$49:$H$53</c:f>
              <c:numCache>
                <c:formatCode>_-[$R$-416]\ * #,##0.00_-;\-[$R$-416]\ * #,##0.00_-;_-[$R$-416]\ * "-"??_-;_-@_-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B15-8172-5518DCFCF4B2}"/>
            </c:ext>
          </c:extLst>
        </c:ser>
        <c:ser>
          <c:idx val="2"/>
          <c:order val="2"/>
          <c:tx>
            <c:strRef>
              <c:f>'Brazil Exe Sum'!$J$48</c:f>
              <c:strCache>
                <c:ptCount val="1"/>
                <c:pt idx="0">
                  <c:v>2021 (  BRL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'Brazil Exe Sum'!$G$49:$G$54</c15:sqref>
                  </c15:fullRef>
                </c:ext>
              </c:extLst>
              <c:f>'Brazil Exe Sum'!$G$49:$G$53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'Brazil Exe Sum'!$J$49:$J$54</c15:sqref>
                  </c15:fullRef>
                </c:ext>
              </c:extLst>
              <c:f>'Brazil Exe Sum'!$J$49:$J$53</c:f>
              <c:numCache>
                <c:formatCode>_-[$R$-416]\ * #,##0.00_-;\-[$R$-416]\ * #,##0.00_-;_-[$R$-416]\ * "-"??_-;_-@_-</c:formatCode>
                <c:ptCount val="5"/>
                <c:pt idx="0">
                  <c:v>2494889876.5999999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3-4B15-8172-5518DCFCF4B2}"/>
            </c:ext>
          </c:extLst>
        </c:ser>
        <c:ser>
          <c:idx val="4"/>
          <c:order val="4"/>
          <c:tx>
            <c:strRef>
              <c:f>'Brazil Exe Sum'!$L$48</c:f>
              <c:strCache>
                <c:ptCount val="1"/>
                <c:pt idx="0">
                  <c:v>2022 (  BRL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'Brazil Exe Sum'!$G$49:$G$54</c15:sqref>
                  </c15:fullRef>
                </c:ext>
              </c:extLst>
              <c:f>'Brazil Exe Sum'!$G$49:$G$53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'Brazil Exe Sum'!$L$49:$L$54</c15:sqref>
                  </c15:fullRef>
                </c:ext>
              </c:extLst>
              <c:f>'Brazil Exe Sum'!$L$49:$L$53</c:f>
              <c:numCache>
                <c:formatCode>_-[$R$-416]\ * #,##0.00_-;\-[$R$-416]\ * #,##0.00_-;_-[$R$-416]\ * "-"??_-;_-@_-</c:formatCode>
                <c:ptCount val="5"/>
                <c:pt idx="0">
                  <c:v>742075031.75999999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3-4B15-8172-5518DCFC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'Brazil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'Brazil Exe Sum'!$G$49:$G$54</c15:sqref>
                        </c15:fullRef>
                        <c15:formulaRef>
                          <c15:sqref>'Brazil Exe Sum'!$G$49:$G$53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'Brazil Exe Sum'!$I$49:$I$54</c15:sqref>
                        </c15:fullRef>
                        <c15:formulaRef>
                          <c15:sqref>'Brazil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243-4B15-8172-5518DCFCF4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'Brazil Exe Sum'!$G$49:$G$54</c15:sqref>
                        </c15:fullRef>
                        <c15:formulaRef>
                          <c15:sqref>'Brazil Exe Sum'!$G$49:$G$53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'Brazil Exe Sum'!$K$49:$K$54</c15:sqref>
                        </c15:fullRef>
                        <c15:formulaRef>
                          <c15:sqref>'Brazil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-0.70256200936159585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43-4B15-8172-5518DCFCF4B2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Sum'!$D$61:$G$61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7-4549-95A8-F2303889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'Brazil Exe Sum'!$H$99</c:f>
              <c:strCache>
                <c:ptCount val="1"/>
                <c:pt idx="0">
                  <c:v>2020 (  BRL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'Brazil Exe Sum'!$G$100:$G$104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Sum'!$H$100:$H$104</c:f>
              <c:numCache>
                <c:formatCode>_-[$R$-416]\ * #,##0.00_-;\-[$R$-416]\ * #,##0.00_-;_-[$R$-416]\ * "-"??_-;_-@_-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47D2-B25E-76310A79D944}"/>
            </c:ext>
          </c:extLst>
        </c:ser>
        <c:ser>
          <c:idx val="2"/>
          <c:order val="2"/>
          <c:tx>
            <c:strRef>
              <c:f>'Brazil Exe Sum'!$J$99</c:f>
              <c:strCache>
                <c:ptCount val="1"/>
                <c:pt idx="0">
                  <c:v>2021 (  BRL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'Brazil Exe Sum'!$G$100:$G$104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Sum'!$J$100:$J$104</c:f>
              <c:numCache>
                <c:formatCode>_-[$R$-416]\ * #,##0.00_-;\-[$R$-416]\ * #,##0.00_-;_-[$R$-416]\ * "-"??_-;_-@_-</c:formatCode>
                <c:ptCount val="5"/>
                <c:pt idx="0">
                  <c:v>1392766985.9200001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2-47D2-B25E-76310A79D944}"/>
            </c:ext>
          </c:extLst>
        </c:ser>
        <c:ser>
          <c:idx val="4"/>
          <c:order val="4"/>
          <c:tx>
            <c:strRef>
              <c:f>'Brazil Exe Sum'!$L$99</c:f>
              <c:strCache>
                <c:ptCount val="1"/>
                <c:pt idx="0">
                  <c:v>2022 (  BRL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'Brazil Exe Sum'!$G$100:$G$104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Sum'!$L$100:$L$104</c:f>
              <c:numCache>
                <c:formatCode>_-[$R$-416]\ * #,##0.00_-;\-[$R$-416]\ * #,##0.00_-;_-[$R$-416]\ * "-"??_-;_-@_-</c:formatCode>
                <c:ptCount val="5"/>
                <c:pt idx="0">
                  <c:v>389886003.42000002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2-47D2-B25E-76310A79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'Brazil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'Brazil Exe Sum'!$G$100:$G$104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'Brazil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BA2-47D2-B25E-76310A79D9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Sum'!$G$100:$G$104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-0.72006372396710805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A2-47D2-B25E-76310A79D944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48A6-9061-839A9AB4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F-4CB5-9CC4-2CB7BB96B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F-4CB5-9CC4-2CB7BB96B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F-4CB5-9CC4-2CB7BB96B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F-4CB5-9CC4-2CB7BB96B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F-4CB5-9CC4-2CB7BB96BB90}"/>
              </c:ext>
            </c:extLst>
          </c:dPt>
          <c:cat>
            <c:strRef>
              <c:f>'Brazil Exe Sum'!$A$154:$A$158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Sum'!$B$154:$B$158</c:f>
              <c:numCache>
                <c:formatCode>_-[$R$-416]\ * #,##0_-;\-[$R$-416]\ * #,##0_-;_-[$R$-416]\ * "-"??_-;_-@_-</c:formatCode>
                <c:ptCount val="5"/>
                <c:pt idx="0">
                  <c:v>198972017.44999999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F-4CB5-9CC4-2CB7BB9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Sum'!$D$60:$G$60</c:f>
              <c:numCache>
                <c:formatCode>_-[$R$-416]\ * #,##0.00_-;\-[$R$-416]\ * #,##0.00_-;_-[$R$-416]\ * "-"??_-;_-@_-</c:formatCode>
                <c:ptCount val="4"/>
                <c:pt idx="0">
                  <c:v>186832062.28</c:v>
                </c:pt>
                <c:pt idx="1">
                  <c:v>226429936.38999999</c:v>
                </c:pt>
                <c:pt idx="2">
                  <c:v>228134082.65000001</c:v>
                </c:pt>
                <c:pt idx="3">
                  <c:v>278239384.88999999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B89-B3CC-EDDA845F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Sum'!$D$61:$G$61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D-40C0-91C4-68022A1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Sum'!$D$63:$G$63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3-4818-8521-5EFFA971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Sum'!$D$64:$G$64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F-46F5-B203-914FE6E3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Sum'!$D$65:$G$65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8-4F9B-BDAC-45114012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B8B-A5BD-3A3C71FA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Sum'!$D$115:$G$115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0-48DC-B8D5-F3DCB296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Sum'!$D$63:$G$63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D-4805-9546-9D8FD53B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Sum'!$D$114:$G$114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1-41BE-90F6-A245DBAA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Sum'!$D$116:$G$116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BB4-8399-92F07404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8-4304-9C88-55A0013C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Sum'!$D$60:$G$60</c:f>
              <c:numCache>
                <c:formatCode>_-[$R$-416]\ * #,##0.00_-;\-[$R$-416]\ * #,##0.00_-;_-[$R$-416]\ * "-"??_-;_-@_-</c:formatCode>
                <c:ptCount val="4"/>
                <c:pt idx="0">
                  <c:v>186832062.28</c:v>
                </c:pt>
                <c:pt idx="1">
                  <c:v>226429936.38999999</c:v>
                </c:pt>
                <c:pt idx="2">
                  <c:v>228134082.65000001</c:v>
                </c:pt>
                <c:pt idx="3">
                  <c:v>278239384.88999999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FAA-99D0-225DF566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Sum'!$D$61:$G$61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6-4A8A-99EE-4136C50F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Sum'!$D$63:$G$63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B-4276-8382-3A9E18A2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Sum'!$D$64:$G$64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EAC-A5F4-CEAAAF08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Sum'!$D$65:$G$65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1-4DBA-B0EF-4F0D8047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927-8164-48A7F48C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Sum'!$D$61:$G$61</c:f>
              <c:numCache>
                <c:formatCode>_("$"* #,##0_);_("$"* \(#,##0\);_("$"* "-"??_);_(@_)</c:formatCode>
                <c:ptCount val="4"/>
                <c:pt idx="0">
                  <c:v>6361601456.79</c:v>
                </c:pt>
                <c:pt idx="1">
                  <c:v>4790936863.3699999</c:v>
                </c:pt>
                <c:pt idx="2">
                  <c:v>6882780635.9099998</c:v>
                </c:pt>
                <c:pt idx="3">
                  <c:v>6567327665.3400002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B-47A7-BAC3-1772E99F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Sum'!$D$64:$G$64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4A9B-A4A2-D6E6FBA7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43F-9640-5D00CD05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679-9377-7DE4C397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3-4E39-A488-CE2522B5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C2C-A9E7-5873C6AB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C-42BC-8BC1-55776E92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D-41ED-BDF3-ED7D7664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8-4C86-924F-E0C96187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Sum'!$I$155:$L$155</c:f>
              <c:numCache>
                <c:formatCode>_("$"* #,##0_);_("$"* \(#,##0\);_("$"* "-"??_);_(@_)</c:formatCode>
                <c:ptCount val="4"/>
                <c:pt idx="0">
                  <c:v>386700113.13999999</c:v>
                </c:pt>
                <c:pt idx="1">
                  <c:v>311831966.81999999</c:v>
                </c:pt>
                <c:pt idx="2">
                  <c:v>389606477.25</c:v>
                </c:pt>
                <c:pt idx="3">
                  <c:v>360816768.25999999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FFC-9185-0C3F398D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Sum'!$I$157:$L$157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4-4D1E-94CD-3817EC57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Sum'!$I$158:$L$158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1-423C-9BE3-ADF6DD83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Sum'!$D$65:$G$65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0-4AE9-89DC-55BC6BE7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Sum'!$I$159:$L$159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0-4DAD-8023-687C7323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D-4CC4-BCDA-C6E34AA98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D-4CC4-BCDA-C6E34AA982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D-4CC4-BCDA-C6E34AA982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3D-4CC4-BCDA-C6E34AA982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3D-4CC4-BCDA-C6E34AA98229}"/>
              </c:ext>
            </c:extLst>
          </c:dPt>
          <c:cat>
            <c:numRef>
              <c:f>'Chile Exe Sum'!$B$60:$B$64</c:f>
              <c:numCache>
                <c:formatCode>_("$"* #,##0_);_("$"* \(#,##0\);_("$"* "-"??_);_(@_)</c:formatCode>
                <c:ptCount val="5"/>
                <c:pt idx="1">
                  <c:v>24602646621.41</c:v>
                </c:pt>
              </c:numCache>
            </c:numRef>
          </c:cat>
          <c:val>
            <c:numRef>
              <c:f>'Chile Exe Sum'!$B$60:$B$64</c:f>
              <c:numCache>
                <c:formatCode>_("$"* #,##0_);_("$"* \(#,##0\);_("$"* "-"??_);_(@_)</c:formatCode>
                <c:ptCount val="5"/>
                <c:pt idx="1">
                  <c:v>24602646621.41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3D-4CC4-BCDA-C6E34AA9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93D-4CC4-BCDA-C6E34AA9822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93D-4CC4-BCDA-C6E34AA9822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93D-4CC4-BCDA-C6E34AA9822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93D-4CC4-BCDA-C6E34AA9822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793D-4CC4-BCDA-C6E34AA98229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'Chile Exe Sum'!$B$60:$B$64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1">
                        <c:v>24602646621.41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793D-4CC4-BCDA-C6E34AA9822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F-48F9-8F95-D12BD0729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F-48F9-8F95-D12BD0729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6F-48F9-8F95-D12BD0729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6F-48F9-8F95-D12BD0729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6F-48F9-8F95-D12BD0729955}"/>
              </c:ext>
            </c:extLst>
          </c:dPt>
          <c:cat>
            <c:numRef>
              <c:f>'Chile Exe Sum'!$B$100:$B$104</c:f>
              <c:numCache>
                <c:formatCode>_("$"* #,##0_);_("$"* \(#,##0\);_("$"* "-"??_);_(@_)</c:formatCode>
                <c:ptCount val="5"/>
                <c:pt idx="1">
                  <c:v>3934353208.29</c:v>
                </c:pt>
              </c:numCache>
            </c:numRef>
          </c:cat>
          <c:val>
            <c:numRef>
              <c:f>'Chile Exe Sum'!$B$100:$B$104</c:f>
              <c:numCache>
                <c:formatCode>_("$"* #,##0_);_("$"* \(#,##0\);_("$"* "-"??_);_(@_)</c:formatCode>
                <c:ptCount val="5"/>
                <c:pt idx="1">
                  <c:v>3934353208.29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6F-48F9-8F95-D12BD072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E6F-48F9-8F95-D12BD072995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E6F-48F9-8F95-D12BD072995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E6F-48F9-8F95-D12BD072995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E6F-48F9-8F95-D12BD072995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E6F-48F9-8F95-D12BD0729955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'Chile Exe Sum'!$B$100:$B$104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1">
                        <c:v>3934353208.29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2E6F-48F9-8F95-D12BD072995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64-44D8-90B1-4E3A96CC6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64-44D8-90B1-4E3A96CC62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64-44D8-90B1-4E3A96CC62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64-44D8-90B1-4E3A96CC62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64-44D8-90B1-4E3A96CC627A}"/>
              </c:ext>
            </c:extLst>
          </c:dPt>
          <c:cat>
            <c:numRef>
              <c:f>'Chile Exe Sum'!$B$111:$B$115</c:f>
              <c:numCache>
                <c:formatCode>_("$"* #,##0_);_("$"* \(#,##0\);_("$"* "-"??_);_(@_)</c:formatCode>
                <c:ptCount val="5"/>
                <c:pt idx="1">
                  <c:v>14930147187.139999</c:v>
                </c:pt>
              </c:numCache>
            </c:numRef>
          </c:cat>
          <c:val>
            <c:numRef>
              <c:f>'Chile Exe Sum'!$B$111:$B$115</c:f>
              <c:numCache>
                <c:formatCode>_("$"* #,##0_);_("$"* \(#,##0\);_("$"* "-"??_);_(@_)</c:formatCode>
                <c:ptCount val="5"/>
                <c:pt idx="1">
                  <c:v>14930147187.139999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4-44D8-90B1-4E3A96CC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F64-44D8-90B1-4E3A96CC62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F64-44D8-90B1-4E3A96CC62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F64-44D8-90B1-4E3A96CC62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F64-44D8-90B1-4E3A96CC627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F64-44D8-90B1-4E3A96CC627A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'Chile Exe Sum'!$B$111:$B$115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1">
                        <c:v>14930147187.139999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0F64-44D8-90B1-4E3A96CC627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4-458B-B226-A21D85410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4-458B-B226-A21D854107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4-458B-B226-A21D854107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4-458B-B226-A21D854107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4-458B-B226-A21D85410781}"/>
              </c:ext>
            </c:extLst>
          </c:dPt>
          <c:cat>
            <c:numRef>
              <c:f>'Chile Exe Sum'!$G$154:$G$158</c:f>
              <c:numCache>
                <c:formatCode>_("$"* #,##0_);_("$"* \(#,##0\);_("$"* "-"??_);_(@_)</c:formatCode>
                <c:ptCount val="5"/>
                <c:pt idx="1">
                  <c:v>1448955325.47</c:v>
                </c:pt>
              </c:numCache>
            </c:numRef>
          </c:cat>
          <c:val>
            <c:numRef>
              <c:f>'Chile Exe Sum'!$G$154:$G$158</c:f>
              <c:numCache>
                <c:formatCode>_("$"* #,##0_);_("$"* \(#,##0\);_("$"* "-"??_);_(@_)</c:formatCode>
                <c:ptCount val="5"/>
                <c:pt idx="1">
                  <c:v>1448955325.47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94-458B-B226-A21D8541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594-458B-B226-A21D8541078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594-458B-B226-A21D8541078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594-458B-B226-A21D8541078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594-458B-B226-A21D8541078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F594-458B-B226-A21D85410781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'Chile Exe Sum'!$G$154:$G$158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1">
                        <c:v>1448955325.47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F594-458B-B226-A21D8541078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C-4E65-96A7-DD36802FD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C-4E65-96A7-DD36802FD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3C-4E65-96A7-DD36802FD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3C-4E65-96A7-DD36802FD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3C-4E65-96A7-DD36802FD09A}"/>
              </c:ext>
            </c:extLst>
          </c:dPt>
          <c:cat>
            <c:strRef>
              <c:f>'Chile Exe Sum'!$A$49:$A$53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Sum'!$B$49:$B$53</c:f>
              <c:numCache>
                <c:formatCode>_("$"* #,##0_);_("$"* \(#,##0\);_("$"* "-"??_);_(@_)</c:formatCode>
                <c:ptCount val="5"/>
                <c:pt idx="1">
                  <c:v>6567327665.3400002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3C-4E65-96A7-DD36802F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'Chile Exe Sum'!$H$48</c:f>
              <c:strCache>
                <c:ptCount val="1"/>
                <c:pt idx="0">
                  <c:v>2020 (  CLP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'Chile Exe Sum'!$G$49:$G$54</c15:sqref>
                  </c15:fullRef>
                </c:ext>
              </c:extLst>
              <c:f>'Chile Exe Sum'!$G$49:$G$53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'Chile Exe Sum'!$H$49:$H$54</c15:sqref>
                  </c15:fullRef>
                </c:ext>
              </c:extLst>
              <c:f>'Chile Exe Sum'!$H$49:$H$53</c:f>
              <c:numCache>
                <c:formatCode>_("$"* #,##0_);_("$"* \(#,##0\);_("$"* "-"??_);_(@_)</c:formatCode>
                <c:ptCount val="5"/>
                <c:pt idx="1">
                  <c:v>58740791723.389999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F-4618-A8DA-925ECC07F193}"/>
            </c:ext>
          </c:extLst>
        </c:ser>
        <c:ser>
          <c:idx val="2"/>
          <c:order val="2"/>
          <c:tx>
            <c:strRef>
              <c:f>'Chile Exe Sum'!$J$48</c:f>
              <c:strCache>
                <c:ptCount val="1"/>
                <c:pt idx="0">
                  <c:v>2021 (  CLP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'Chile Exe Sum'!$G$49:$G$54</c15:sqref>
                  </c15:fullRef>
                </c:ext>
              </c:extLst>
              <c:f>'Chile Exe Sum'!$G$49:$G$53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'Chile Exe Sum'!$J$49:$J$54</c15:sqref>
                  </c15:fullRef>
                </c:ext>
              </c:extLst>
              <c:f>'Chile Exe Sum'!$J$49:$J$53</c:f>
              <c:numCache>
                <c:formatCode>_("$"* #,##0_);_("$"* \(#,##0\);_("$"* "-"??_);_(@_)</c:formatCode>
                <c:ptCount val="5"/>
                <c:pt idx="1">
                  <c:v>73367720483.179993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F-4618-A8DA-925ECC07F193}"/>
            </c:ext>
          </c:extLst>
        </c:ser>
        <c:ser>
          <c:idx val="4"/>
          <c:order val="4"/>
          <c:tx>
            <c:strRef>
              <c:f>'Chile Exe Sum'!$L$48</c:f>
              <c:strCache>
                <c:ptCount val="1"/>
                <c:pt idx="0">
                  <c:v>2022 (  CLP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'Chile Exe Sum'!$G$49:$G$54</c15:sqref>
                  </c15:fullRef>
                </c:ext>
              </c:extLst>
              <c:f>'Chile Exe Sum'!$G$49:$G$53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'Chile Exe Sum'!$L$49:$L$54</c15:sqref>
                  </c15:fullRef>
                </c:ext>
              </c:extLst>
              <c:f>'Chile Exe Sum'!$L$49:$L$53</c:f>
              <c:numCache>
                <c:formatCode>_("$"* #,##0_);_("$"* \(#,##0\);_("$"* "-"??_);_(@_)</c:formatCode>
                <c:ptCount val="5"/>
                <c:pt idx="1">
                  <c:v>25141597286.099998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F-4618-A8DA-925ECC07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'Chile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'Chile Exe Sum'!$G$49:$G$54</c15:sqref>
                        </c15:fullRef>
                        <c15:formulaRef>
                          <c15:sqref>'Chile Exe Sum'!$G$49:$G$53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'Chile Exe Sum'!$I$49:$I$54</c15:sqref>
                        </c15:fullRef>
                        <c15:formulaRef>
                          <c15:sqref>'Chile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0.24900802884421619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6F-4618-A8DA-925ECC07F1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'Chile Exe Sum'!$G$49:$G$54</c15:sqref>
                        </c15:fullRef>
                        <c15:formulaRef>
                          <c15:sqref>'Chile Exe Sum'!$G$49:$G$53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'Chile Exe Sum'!$K$49:$K$54</c15:sqref>
                        </c15:fullRef>
                        <c15:formulaRef>
                          <c15:sqref>'Chile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-0.65732072469303626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6F-4618-A8DA-925ECC07F193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'Chile Exe Sum'!$H$99</c:f>
              <c:strCache>
                <c:ptCount val="1"/>
                <c:pt idx="0">
                  <c:v>2020 (  CLP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'Chile Exe Sum'!$G$100:$G$104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Sum'!$H$100:$H$104</c:f>
              <c:numCache>
                <c:formatCode>_("$"* #,##0_);_("$"* \(#,##0\);_("$"* "-"??_);_(@_)</c:formatCode>
                <c:ptCount val="5"/>
                <c:pt idx="1">
                  <c:v>36530997896.720001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241-82ED-93BDEEC83FA6}"/>
            </c:ext>
          </c:extLst>
        </c:ser>
        <c:ser>
          <c:idx val="2"/>
          <c:order val="2"/>
          <c:tx>
            <c:strRef>
              <c:f>'Chile Exe Sum'!$J$99</c:f>
              <c:strCache>
                <c:ptCount val="1"/>
                <c:pt idx="0">
                  <c:v>2021 (  CLP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'Chile Exe Sum'!$G$100:$G$104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Sum'!$J$100:$J$104</c:f>
              <c:numCache>
                <c:formatCode>_("$"* #,##0_);_("$"* \(#,##0\);_("$"* "-"??_);_(@_)</c:formatCode>
                <c:ptCount val="5"/>
                <c:pt idx="1">
                  <c:v>45917076727.260002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241-82ED-93BDEEC83FA6}"/>
            </c:ext>
          </c:extLst>
        </c:ser>
        <c:ser>
          <c:idx val="4"/>
          <c:order val="4"/>
          <c:tx>
            <c:strRef>
              <c:f>'Chile Exe Sum'!$L$99</c:f>
              <c:strCache>
                <c:ptCount val="1"/>
                <c:pt idx="0">
                  <c:v>2022 (  CLP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'Chile Exe Sum'!$G$100:$G$104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Sum'!$L$100:$L$104</c:f>
              <c:numCache>
                <c:formatCode>_("$"* #,##0_);_("$"* \(#,##0\);_("$"* "-"??_);_(@_)</c:formatCode>
                <c:ptCount val="5"/>
                <c:pt idx="1">
                  <c:v>15462953376.690001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241-82ED-93BDEEC8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'Chile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'Chile Exe Sum'!$G$100:$G$104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'Chile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0.25693464101572616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B93-4241-82ED-93BDEEC83F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Sum'!$G$100:$G$104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-0.66324177236853643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93-4241-82ED-93BDEEC83FA6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D03-9777-7A989529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F-4E41-A2F2-652792C886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F-4E41-A2F2-652792C886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6F-4E41-A2F2-652792C886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6F-4E41-A2F2-652792C886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6F-4E41-A2F2-652792C886F9}"/>
              </c:ext>
            </c:extLst>
          </c:dPt>
          <c:cat>
            <c:strRef>
              <c:f>'Chile Exe Sum'!$A$154:$A$158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Sum'!$B$154:$B$158</c:f>
              <c:numCache>
                <c:formatCode>_("$"* #,##0_);_("$"* \(#,##0\);_("$"* "-"??_);_(@_)</c:formatCode>
                <c:ptCount val="5"/>
                <c:pt idx="1">
                  <c:v>360816768.25999999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6F-4E41-A2F2-652792C8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858-9176-52D5953B5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8-44E6-AE21-68FCED5F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Sum'!$D$61:$G$61</c:f>
              <c:numCache>
                <c:formatCode>_("$"* #,##0_);_("$"* \(#,##0\);_("$"* "-"??_);_(@_)</c:formatCode>
                <c:ptCount val="4"/>
                <c:pt idx="0">
                  <c:v>6361601456.79</c:v>
                </c:pt>
                <c:pt idx="1">
                  <c:v>4790936863.3699999</c:v>
                </c:pt>
                <c:pt idx="2">
                  <c:v>6882780635.9099998</c:v>
                </c:pt>
                <c:pt idx="3">
                  <c:v>6567327665.3400002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3-49C1-A6F2-D1913CE3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4-40AD-A29F-16D61E23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0-4833-99D1-4F4F3AD0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46EB-8E9F-8B6E688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4-4230-9D7A-DC98A983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4101-8219-4FDF4A36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D-40AD-B7F1-33D26EC4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0-499E-8CB2-02EB0191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E-48E3-B483-4A70A211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Sum'!$D$115:$G$115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1FD-91D0-6C41249F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0-40AD-9D57-29ABFEFE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Sum'!$D$61:$G$61</c:f>
              <c:numCache>
                <c:formatCode>_("$"* #,##0_);_("$"* \(#,##0\);_("$"* "-"??_);_(@_)</c:formatCode>
                <c:ptCount val="4"/>
                <c:pt idx="0">
                  <c:v>6361601456.79</c:v>
                </c:pt>
                <c:pt idx="1">
                  <c:v>4790936863.3699999</c:v>
                </c:pt>
                <c:pt idx="2">
                  <c:v>6882780635.9099998</c:v>
                </c:pt>
                <c:pt idx="3">
                  <c:v>6567327665.3400002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E-440C-BEB0-88CA73C1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0-46F3-8C51-858C2638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D-4ACE-B186-A7A322BC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4ECD-8318-B55FA9C2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8-48CD-9AE7-4863A75D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1-4202-96E1-7C312979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D-4408-94AF-82473575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7-47F9-833D-1048DBA3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A-4F70-A281-F748EFC5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Sum'!$D$114:$G$114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5-4105-A9C7-9466DCBD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F-4751-9EE1-6B160FC2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915-AF28-B959009C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131-AED7-C7609888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4BB1-B8C8-5F638AB1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Sum'!$I$155:$L$155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B-43B2-9BD2-BC503DF2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Sum'!$I$157:$L$157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6-43DB-8EBE-F4E21BBC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Sum'!$I$158:$L$158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47D5-8CBE-E8903D7F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Sum'!$I$159:$L$159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6-4D29-9645-1CCF10E9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79-4D8E-B8E8-C864BAB625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79-4D8E-B8E8-C864BAB625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79-4D8E-B8E8-C864BAB625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79-4D8E-B8E8-C864BAB625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79-4D8E-B8E8-C864BAB625B6}"/>
              </c:ext>
            </c:extLst>
          </c:dPt>
          <c:cat>
            <c:numRef>
              <c:f>'Colombia Exe Sum'!$B$60:$B$64</c:f>
              <c:numCache>
                <c:formatCode>_("$"* #,##0_);_("$"* \(#,##0\);_("$"* "-"??_);_(@_)</c:formatCode>
                <c:ptCount val="5"/>
                <c:pt idx="2">
                  <c:v>28586083966.84</c:v>
                </c:pt>
              </c:numCache>
            </c:numRef>
          </c:cat>
          <c:val>
            <c:numRef>
              <c:f>'Colombia Exe Sum'!$B$60:$B$64</c:f>
              <c:numCache>
                <c:formatCode>_("$"* #,##0_);_("$"* \(#,##0\);_("$"* "-"??_);_(@_)</c:formatCode>
                <c:ptCount val="5"/>
                <c:pt idx="2">
                  <c:v>28586083966.84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79-4D8E-B8E8-C864BAB6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B079-4D8E-B8E8-C864BAB625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B079-4D8E-B8E8-C864BAB625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B079-4D8E-B8E8-C864BAB625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B079-4D8E-B8E8-C864BAB625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B079-4D8E-B8E8-C864BAB625B6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'Colombia Exe Sum'!$B$60:$B$64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2">
                        <c:v>28586083966.84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B079-4D8E-B8E8-C864BAB625B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A-4F8D-9150-B3BAD0CE8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A-4F8D-9150-B3BAD0CE8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A-4F8D-9150-B3BAD0CE81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A-4F8D-9150-B3BAD0CE81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A-4F8D-9150-B3BAD0CE8191}"/>
              </c:ext>
            </c:extLst>
          </c:dPt>
          <c:cat>
            <c:numRef>
              <c:f>'Colombia Exe Sum'!$B$100:$B$104</c:f>
              <c:numCache>
                <c:formatCode>_("$"* #,##0_);_("$"* \(#,##0\);_("$"* "-"??_);_(@_)</c:formatCode>
                <c:ptCount val="5"/>
                <c:pt idx="2">
                  <c:v>4515727563</c:v>
                </c:pt>
              </c:numCache>
            </c:numRef>
          </c:cat>
          <c:val>
            <c:numRef>
              <c:f>'Colombia Exe Sum'!$B$100:$B$104</c:f>
              <c:numCache>
                <c:formatCode>_("$"* #,##0_);_("$"* \(#,##0\);_("$"* "-"??_);_(@_)</c:formatCode>
                <c:ptCount val="5"/>
                <c:pt idx="2">
                  <c:v>4515727563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9A-4F8D-9150-B3BAD0CE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39A-4F8D-9150-B3BAD0CE819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39A-4F8D-9150-B3BAD0CE819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39A-4F8D-9150-B3BAD0CE819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839A-4F8D-9150-B3BAD0CE819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839A-4F8D-9150-B3BAD0CE8191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'Colombia Exe Sum'!$B$100:$B$104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2">
                        <c:v>4515727563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839A-4F8D-9150-B3BAD0CE819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Sum'!$D$116:$G$116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D-499A-97F3-41AEED7C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E-4062-A4FA-28CCF4E455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E-4062-A4FA-28CCF4E455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2E-4062-A4FA-28CCF4E455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2E-4062-A4FA-28CCF4E455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2E-4062-A4FA-28CCF4E45508}"/>
              </c:ext>
            </c:extLst>
          </c:dPt>
          <c:cat>
            <c:numRef>
              <c:f>'Colombia Exe Sum'!$B$111:$B$115</c:f>
              <c:numCache>
                <c:formatCode>_("$"* #,##0_);_("$"* \(#,##0\);_("$"* "-"??_);_(@_)</c:formatCode>
                <c:ptCount val="5"/>
                <c:pt idx="2">
                  <c:v>18116167745</c:v>
                </c:pt>
              </c:numCache>
            </c:numRef>
          </c:cat>
          <c:val>
            <c:numRef>
              <c:f>'Colombia Exe Sum'!$B$111:$B$115</c:f>
              <c:numCache>
                <c:formatCode>_("$"* #,##0_);_("$"* \(#,##0\);_("$"* "-"??_);_(@_)</c:formatCode>
                <c:ptCount val="5"/>
                <c:pt idx="2">
                  <c:v>18116167745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2E-4062-A4FA-28CCF4E4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22E-4062-A4FA-28CCF4E455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22E-4062-A4FA-28CCF4E455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22E-4062-A4FA-28CCF4E455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22E-4062-A4FA-28CCF4E4550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22E-4062-A4FA-28CCF4E45508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'Colombia Exe Sum'!$B$111:$B$115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2">
                        <c:v>18116167745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022E-4062-A4FA-28CCF4E4550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D9-42EA-8D39-327D67355C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9-42EA-8D39-327D67355C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D9-42EA-8D39-327D67355C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D9-42EA-8D39-327D67355C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D9-42EA-8D39-327D67355CB9}"/>
              </c:ext>
            </c:extLst>
          </c:dPt>
          <c:cat>
            <c:numRef>
              <c:f>'Colombia Exe Sum'!$G$154:$G$158</c:f>
              <c:numCache>
                <c:formatCode>_("$"* #,##0_);_("$"* \(#,##0\);_("$"* "-"??_);_(@_)</c:formatCode>
                <c:ptCount val="5"/>
                <c:pt idx="2">
                  <c:v>5717513401.0900002</c:v>
                </c:pt>
              </c:numCache>
            </c:numRef>
          </c:cat>
          <c:val>
            <c:numRef>
              <c:f>'Colombia Exe Sum'!$G$154:$G$158</c:f>
              <c:numCache>
                <c:formatCode>_("$"* #,##0_);_("$"* \(#,##0\);_("$"* "-"??_);_(@_)</c:formatCode>
                <c:ptCount val="5"/>
                <c:pt idx="2">
                  <c:v>5717513401.0900002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9-42EA-8D39-327D6735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ED9-42EA-8D39-327D67355C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ED9-42EA-8D39-327D67355C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ED9-42EA-8D39-327D67355C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ED9-42EA-8D39-327D67355CB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ED9-42EA-8D39-327D67355CB9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'Colombia Exe Sum'!$G$154:$G$158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2">
                        <c:v>5717513401.0900002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0ED9-42EA-8D39-327D67355CB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B-47E4-AA9D-07E394511D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E4-AA9D-07E394511D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B-47E4-AA9D-07E394511D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B-47E4-AA9D-07E394511D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4B-47E4-AA9D-07E394511D59}"/>
              </c:ext>
            </c:extLst>
          </c:dPt>
          <c:cat>
            <c:strRef>
              <c:f>'Colombia Exe Sum'!$A$49:$A$53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Sum'!$B$49:$B$53</c:f>
              <c:numCache>
                <c:formatCode>_("$"* #,##0_);_("$"* \(#,##0\);_("$"* "-"??_);_(@_)</c:formatCode>
                <c:ptCount val="5"/>
                <c:pt idx="2">
                  <c:v>8070943837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B-47E4-AA9D-07E39451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'Colombia Exe Sum'!$H$48</c:f>
              <c:strCache>
                <c:ptCount val="1"/>
                <c:pt idx="0">
                  <c:v>2020 (  COP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'Colombia Exe Sum'!$G$49:$G$54</c15:sqref>
                  </c15:fullRef>
                </c:ext>
              </c:extLst>
              <c:f>'Colombia Exe Sum'!$G$49:$G$53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'Colombia Exe Sum'!$H$49:$H$54</c15:sqref>
                  </c15:fullRef>
                </c:ext>
              </c:extLst>
              <c:f>'Colombia Exe Sum'!$H$49:$H$53</c:f>
              <c:numCache>
                <c:formatCode>_("$"* #,##0_);_("$"* \(#,##0\);_("$"* "-"??_);_(@_)</c:formatCode>
                <c:ptCount val="5"/>
                <c:pt idx="2">
                  <c:v>51813451490.400002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8-4C63-BBDE-ACCA9C7CAF6F}"/>
            </c:ext>
          </c:extLst>
        </c:ser>
        <c:ser>
          <c:idx val="2"/>
          <c:order val="2"/>
          <c:tx>
            <c:strRef>
              <c:f>'Colombia Exe Sum'!$J$48</c:f>
              <c:strCache>
                <c:ptCount val="1"/>
                <c:pt idx="0">
                  <c:v>2021 (  COP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'Colombia Exe Sum'!$G$49:$G$54</c15:sqref>
                  </c15:fullRef>
                </c:ext>
              </c:extLst>
              <c:f>'Colombia Exe Sum'!$G$49:$G$53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'Colombia Exe Sum'!$J$49:$J$54</c15:sqref>
                  </c15:fullRef>
                </c:ext>
              </c:extLst>
              <c:f>'Colombia Exe Sum'!$J$49:$J$53</c:f>
              <c:numCache>
                <c:formatCode>_("$"* #,##0_);_("$"* \(#,##0\);_("$"* "-"??_);_(@_)</c:formatCode>
                <c:ptCount val="5"/>
                <c:pt idx="2">
                  <c:v>61190706903.800003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8-4C63-BBDE-ACCA9C7CAF6F}"/>
            </c:ext>
          </c:extLst>
        </c:ser>
        <c:ser>
          <c:idx val="4"/>
          <c:order val="4"/>
          <c:tx>
            <c:strRef>
              <c:f>'Colombia Exe Sum'!$L$48</c:f>
              <c:strCache>
                <c:ptCount val="1"/>
                <c:pt idx="0">
                  <c:v>2022 (  COP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'Colombia Exe Sum'!$G$49:$G$54</c15:sqref>
                  </c15:fullRef>
                </c:ext>
              </c:extLst>
              <c:f>'Colombia Exe Sum'!$G$49:$G$53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'Colombia Exe Sum'!$L$49:$L$54</c15:sqref>
                  </c15:fullRef>
                </c:ext>
              </c:extLst>
              <c:f>'Colombia Exe Sum'!$L$49:$L$53</c:f>
              <c:numCache>
                <c:formatCode>_("$"* #,##0_);_("$"* \(#,##0\);_("$"* "-"??_);_(@_)</c:formatCode>
                <c:ptCount val="5"/>
                <c:pt idx="2">
                  <c:v>23042482307.470001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8-4C63-BBDE-ACCA9C7C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'Colombia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'Colombia Exe Sum'!$G$49:$G$54</c15:sqref>
                        </c15:fullRef>
                        <c15:formulaRef>
                          <c15:sqref>'Colombia Exe Sum'!$G$49:$G$53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'Colombia Exe Sum'!$I$49:$I$54</c15:sqref>
                        </c15:fullRef>
                        <c15:formulaRef>
                          <c15:sqref>'Colombia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0.18098109937990561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B98-4C63-BBDE-ACCA9C7CAF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'Colombia Exe Sum'!$G$49:$G$54</c15:sqref>
                        </c15:fullRef>
                        <c15:formulaRef>
                          <c15:sqref>'Colombia Exe Sum'!$G$49:$G$53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'Colombia Exe Sum'!$K$49:$K$54</c15:sqref>
                        </c15:fullRef>
                        <c15:formulaRef>
                          <c15:sqref>'Colombia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-0.62343167004597821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98-4C63-BBDE-ACCA9C7CAF6F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'Colombia Exe Sum'!$H$99</c:f>
              <c:strCache>
                <c:ptCount val="1"/>
                <c:pt idx="0">
                  <c:v>2020 (  COP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'Colombia Exe Sum'!$G$100:$G$104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Sum'!$H$100:$H$104</c:f>
              <c:numCache>
                <c:formatCode>_("$"* #,##0_);_("$"* \(#,##0\);_("$"* "-"??_);_(@_)</c:formatCode>
                <c:ptCount val="5"/>
                <c:pt idx="2">
                  <c:v>39739629251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A-45B7-A397-6831A367F11C}"/>
            </c:ext>
          </c:extLst>
        </c:ser>
        <c:ser>
          <c:idx val="2"/>
          <c:order val="2"/>
          <c:tx>
            <c:strRef>
              <c:f>'Colombia Exe Sum'!$J$99</c:f>
              <c:strCache>
                <c:ptCount val="1"/>
                <c:pt idx="0">
                  <c:v>2021 (  COP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'Colombia Exe Sum'!$G$100:$G$104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Sum'!$J$100:$J$104</c:f>
              <c:numCache>
                <c:formatCode>_("$"* #,##0_);_("$"* \(#,##0\);_("$"* "-"??_);_(@_)</c:formatCode>
                <c:ptCount val="5"/>
                <c:pt idx="2">
                  <c:v>48212441329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A-45B7-A397-6831A367F11C}"/>
            </c:ext>
          </c:extLst>
        </c:ser>
        <c:ser>
          <c:idx val="4"/>
          <c:order val="4"/>
          <c:tx>
            <c:strRef>
              <c:f>'Colombia Exe Sum'!$L$99</c:f>
              <c:strCache>
                <c:ptCount val="1"/>
                <c:pt idx="0">
                  <c:v>2022 (  COP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'Colombia Exe Sum'!$G$100:$G$104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Sum'!$L$100:$L$104</c:f>
              <c:numCache>
                <c:formatCode>_("$"* #,##0_);_("$"* \(#,##0\);_("$"* "-"??_);_(@_)</c:formatCode>
                <c:ptCount val="5"/>
                <c:pt idx="2">
                  <c:v>15186210957.41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A-45B7-A397-6831A367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'Colombia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'Colombia Exe Sum'!$G$100:$G$104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'Colombia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0.21320813096883112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CA-45B7-A397-6831A367F1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Sum'!$G$100:$G$104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-0.68501468627610385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CA-45B7-A397-6831A367F11C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8-40A4-9FCF-78D53A87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F-45E6-AF87-3EE7E3B16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F-45E6-AF87-3EE7E3B16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F-45E6-AF87-3EE7E3B16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F-45E6-AF87-3EE7E3B16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F-45E6-AF87-3EE7E3B1624E}"/>
              </c:ext>
            </c:extLst>
          </c:dPt>
          <c:cat>
            <c:strRef>
              <c:f>'Colombia Exe Sum'!$A$154:$A$158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Sum'!$B$154:$B$158</c:f>
              <c:numCache>
                <c:formatCode>_("$"* #,##0_);_("$"* \(#,##0\);_("$"* "-"??_);_(@_)</c:formatCode>
                <c:ptCount val="5"/>
                <c:pt idx="2">
                  <c:v>2051555013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AF-45E6-AF87-3EE7E3B1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448B-BE77-857579AC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5-43A8-9736-EFBBA087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16D-A7F1-1F08F2AA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38" Type="http://schemas.openxmlformats.org/officeDocument/2006/relationships/image" Target="../media/image1.png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38" Type="http://schemas.openxmlformats.org/officeDocument/2006/relationships/image" Target="../media/image1.png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38" Type="http://schemas.openxmlformats.org/officeDocument/2006/relationships/image" Target="../media/image1.png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1F3D5F6-8332-41F6-A5A7-8B8A5E2B6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BB53E-E71E-4265-B02D-6DEDF6BC9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BFBA59C-0E0D-4AFA-8074-EDC54257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90DA1DE-728E-49A7-915F-8417F5D3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39BBD4E-A598-4879-9AEA-C29F17A1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C880B74-0D25-4276-A452-A7D31848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F04C7021-12D6-4AD3-8EDB-B08E5E37A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A88138-2BD6-4CE0-A84D-E0C7DAB7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63F8AD9A-B615-451B-BDAF-EF2745AA5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9B751F98-BC91-4587-9D9B-0E672846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B652ED81-48A4-4F78-BC61-019235DC1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D3B82DE9-1306-4D66-9135-28275AB1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6741FA60-09CC-4537-8B90-13F1DC75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35CD3402-6D81-4065-84BE-433A3FD7E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60EAB219-472F-4DB0-9CA4-9D06F151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6FFF6D7D-20DB-4DBD-9A81-3A9B8F8C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6FF7100B-74B0-4B43-A0D1-9C4255BA9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033B5C-9ED7-48DF-8DA4-2E93283F6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9768D18-1002-479B-B02F-A58B66D20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7287B93-C55E-4092-9A09-8F2FF08C9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327BB3B7-C0DF-4BFE-9EF6-9F3AD4E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F3AB2B29-2027-4D11-AAFA-8F74D83D8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E8CD2A9F-35AC-4E72-833D-185E28FE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C32CBFC2-D8A4-4B32-805A-1D24B388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64CC8A71-122B-4749-A6AE-800B047A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D6EC167D-24B7-4D5A-8D6A-58C32238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E4839317-C3BB-4C2A-B520-3C3760DA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D09C62E9-DEA3-47D0-B586-EFEEB0B95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EDCD0683-1BE9-4738-8501-593217624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774D8C8A-B31B-43F0-93FE-5634C926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A2E3B6F9-EB36-4A5C-8B47-79A2CA14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3C67366A-3A39-4C90-887D-10F00437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D5DBEFF5-9984-4A01-9F49-BECCAA5E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3A0B55E1-EF9C-4D88-9E93-07EC3C57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75D100C4-7FA0-4C51-A886-00E92EE7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24B2D8E1-C07B-400A-B63D-BBAB52D4B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101B266A-8718-4CD6-8319-04225796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10</xdr:col>
      <xdr:colOff>247723</xdr:colOff>
      <xdr:row>13</xdr:row>
      <xdr:rowOff>57575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4CA9B9-C680-4463-B5E3-0B63561C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51857" y="1632857"/>
          <a:ext cx="13540390" cy="1146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E86EE3D-D13C-4DB3-902D-5C86B6AF9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70EB6-10E9-41D5-8428-75B24F03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9532BD7-B20E-4918-A90F-2C107F4E2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E09DE68-6A5C-4E90-A84A-A18AAD2B0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5FD6626-826D-4BD8-862E-B63FAF4A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1A7420F-7223-4529-9A53-EE7F0E88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E7CDC6E6-9BCB-4BEF-8BC3-2460CE908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181AD539-CBB8-471A-A96B-ADA821FE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12397C24-F7E0-4955-A20F-F807D2AC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91E51D51-A7B6-4F7D-9807-C32F19A7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14B3B975-94CC-44CA-823F-615AE14B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7A5203AC-57E2-4AF9-AF1F-81EBF813F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D2D72BC8-3ED4-402C-9FFA-89B4F85E8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B7FE5DB6-6220-4C61-9109-5CCD21565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6DC61354-DBF6-4CA5-B8BA-695FACC9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CE81B4AF-A3D5-4F92-8F00-B181FC1FB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5EBB24E5-6C9F-4716-A7B6-C2019C29D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58C4DAF-164B-4EEC-A3E7-8FB72A3A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2B0A14F-085A-46A4-A5D3-17A0C0154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DD5E6C7-0B52-4448-AFF6-039435F90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B812984A-4073-4ED0-B17E-3278CB8D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1587067D-CEFA-4CA5-8577-AEF711734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B29D0593-24D0-4743-A038-C788983A0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FA0052A0-3CAF-48F6-AA0C-B51DF3542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679D11E6-B573-4183-B860-EBD9C9DE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06682ABB-BB61-4FAB-BD71-E9852395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BCA93AF1-E607-4626-8BE3-FFC4E8D5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ECAAA716-541E-42B4-B340-CC56F0E3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FA66BC4A-B0D0-4266-AB4A-0B7A242FB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3B237ACC-C521-460D-A0C0-8EA0FAE4A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D160992F-B456-498F-A2BD-FAA5CA883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A3B1A731-9E93-4CE4-BEE8-E8C17228A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F4619501-7D8F-447B-861A-5A0792C56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2B125FF8-D27F-4103-BDF4-7D827A4D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0638EA6C-10C8-4B69-A24B-0724FE244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EA42FA72-BD39-4386-95C2-FF5246216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8A0C6F14-1ECE-4BF9-8B71-656A95F1C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0</xdr:col>
      <xdr:colOff>1203476</xdr:colOff>
      <xdr:row>7</xdr:row>
      <xdr:rowOff>133048</xdr:rowOff>
    </xdr:from>
    <xdr:to>
      <xdr:col>10</xdr:col>
      <xdr:colOff>199342</xdr:colOff>
      <xdr:row>14</xdr:row>
      <xdr:rowOff>9195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BC1A7C6-65A9-4FA1-B9B6-B7CABAAAE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03476" y="1765905"/>
          <a:ext cx="13540390" cy="1146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7FDDC06-C1E3-4E94-A2F5-7C006EE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12DEE-FFA9-4F83-A82C-2E8F0340E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B8D67FF-C0D1-46DA-8BBA-66066CAB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5778AFC-F2FF-4005-80E6-01322CD3A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CE58167-6D1E-4980-B0AD-A95D309B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65F9264-1237-4A42-8366-1EE9D852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BCE9C1D4-091A-437C-A0DD-6496C29F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4D72CD68-1239-4AA5-B4C9-B477F3391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5E8FF524-8A1C-48C6-B655-C8FA9582F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B4802758-EE89-48BD-A04C-FABE3108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30E33C31-C714-40D4-9939-325E8C1A2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857CA63-2B57-4D5A-8CDB-3AA8A747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EB426D2B-162E-47B2-9235-F0DEF8F2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B273E25E-EC2C-4B14-A8E4-0E029FD47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22BB6F8C-8E0A-45E3-B54A-5E37EA70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530A2E2B-D02D-4B55-9600-1321703C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A9450B14-3C2E-427F-B5BB-E1309E3F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8498BF-FCFE-4C73-A6A6-AA0A9C90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B247CA7-7637-4025-AF82-3109DEE6C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00AC3AD-9BFC-4A28-BCE9-6121476E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9D614290-A4E9-42A2-86C9-FD6C41E9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4AD01133-8F8B-499F-B613-497C1A4B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7456122F-CD26-4C5F-87DB-8993B0D8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C7651EB2-F3E9-49AB-9AB7-58D10D5A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89370AF5-758C-49FE-93CB-DC68DF831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45B82438-54BD-498D-8CB4-54E170A10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954F43BD-7791-42A9-96A7-F448C5F0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B8DBBEC7-8FD5-420F-B290-4B8ABB5D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A55D7C96-ED90-4001-BC64-4AF2C2D2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E5E8A9D6-04E8-46AE-8651-4EE7768C3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B1C05B09-8378-4B9E-A2F1-6592C6ACE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D23B9578-6617-494F-BFBB-57FD450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F78B6C69-12B2-4A86-AD40-AE621010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3F330DB5-2909-470B-8D22-DA58A4DC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8F556159-9CDC-4DFE-B442-7BC9FFF5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0CBE756E-666B-42F7-B424-A27154BE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255AA59E-FC65-4717-84F8-35D42E93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</xdr:col>
      <xdr:colOff>0</xdr:colOff>
      <xdr:row>7</xdr:row>
      <xdr:rowOff>60477</xdr:rowOff>
    </xdr:from>
    <xdr:to>
      <xdr:col>10</xdr:col>
      <xdr:colOff>247723</xdr:colOff>
      <xdr:row>13</xdr:row>
      <xdr:rowOff>118052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FF5FAD7-0AFD-4B92-8131-8E89F42D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51857" y="1693334"/>
          <a:ext cx="13540390" cy="1146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BA537E2-333D-4A76-9675-78E6437C7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44880-AF25-436E-AAA9-72EB01B3B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7B8709E-EB1A-4FA9-92D3-E68D059A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C5375ED-9974-47EF-8BDE-D77A185E7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32A47BAC-A7BA-41A3-B3E8-3A5AA2D0D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33008BAB-7625-4D3F-8BBB-36AED8085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37CCC7A7-1D26-4C75-AEEC-8CC7827E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D0EA3010-AB25-4F85-90B5-9641B83C7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DD57B985-99E6-4D91-85FF-BE3E9A898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F8A37F11-5678-484B-ABAB-2035C14F2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B0BB1B47-1C74-40AC-8A7E-AAC789FE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3F30F58B-034F-47A8-B4C6-3339C9631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5CDC996-F717-43BC-BE3E-9969AD5A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92A43ACE-7C34-4365-B903-0BA8DD78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E9FAFB8A-333A-406F-92FA-9E874D8C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7D78858B-3605-478E-81A2-CB8EB1A7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F94656E3-B159-45F2-A3CF-EB1759BB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C73C8F-F8DE-40E1-9F17-FCA85E310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3C105E-9662-4648-A93E-69C0AEE2A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3C47975-6071-48F1-9B9E-434E94D9E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3BB56910-6E07-43C3-B415-11865927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E5B53F46-DD74-4CE2-AD82-D16F0F8E3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1E6D6306-9B54-45CE-AB69-84EA41975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27E7CA21-1450-4167-8C25-1A193435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4CC78643-951E-41B9-8944-831CAE446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FE39CCA4-D23A-448F-A3A4-0960B2C5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423AFD8B-2459-4185-BDA0-C5693286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4D25161C-558F-4EE4-A3F5-6D1CFAF20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F6FD5EFA-ECC6-4414-A64B-35607751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9E8261C6-6442-43E7-A068-738DBE869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95EA9D19-5DF2-4681-AD87-DD5796F9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CA52BB9A-E9CB-466A-98B8-7882B2711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D13F9326-601B-423A-97E8-2FE435D0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E09C210F-2958-424F-AEED-CEEE52301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549C8FAE-D6E4-409C-ABB0-57D43094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8D243CF2-E95C-4E26-8771-E24CAFAA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7845A947-2331-49B4-8448-9ADF122CD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10</xdr:col>
      <xdr:colOff>247723</xdr:colOff>
      <xdr:row>13</xdr:row>
      <xdr:rowOff>57575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3538D6A-99E9-4D79-974F-15079FEF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51857" y="1632857"/>
          <a:ext cx="13540390" cy="1146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85"/>
  <sheetViews>
    <sheetView showGridLines="0" topLeftCell="A106" zoomScale="89" zoomScaleNormal="89" workbookViewId="0">
      <selection activeCell="G154" sqref="G154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23"/>
    </row>
    <row r="2" spans="1:12" ht="21" customHeight="1" x14ac:dyDescent="0.25">
      <c r="A2" s="43" t="s">
        <v>43</v>
      </c>
      <c r="B2" s="124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125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12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128" t="s">
        <v>26</v>
      </c>
      <c r="C6" s="55"/>
      <c r="D6" s="53" t="s">
        <v>27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143</v>
      </c>
      <c r="D7" s="10" t="s">
        <v>144</v>
      </c>
      <c r="E7" s="91"/>
      <c r="F7" s="10">
        <v>2925</v>
      </c>
      <c r="H7" s="10">
        <v>3780</v>
      </c>
      <c r="J7" s="10">
        <v>48011</v>
      </c>
    </row>
    <row r="16" spans="1:12" x14ac:dyDescent="0.25">
      <c r="F16" s="197"/>
      <c r="G16" s="197"/>
    </row>
    <row r="17" spans="1:12" ht="25.15" customHeight="1" x14ac:dyDescent="0.35">
      <c r="A17" s="94" t="s">
        <v>1</v>
      </c>
      <c r="B17" s="13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4" t="s">
        <v>6</v>
      </c>
      <c r="C19" s="184"/>
      <c r="D19" s="184" t="s">
        <v>7</v>
      </c>
      <c r="E19" s="184"/>
      <c r="F19" s="30"/>
      <c r="G19" s="30"/>
      <c r="H19" s="195" t="s">
        <v>17</v>
      </c>
      <c r="I19" s="184"/>
      <c r="J19" s="184"/>
      <c r="K19" s="184"/>
      <c r="L19" s="184"/>
    </row>
    <row r="20" spans="1:12" x14ac:dyDescent="0.25">
      <c r="A20" s="30"/>
      <c r="B20" s="131" t="s">
        <v>145</v>
      </c>
      <c r="C20" s="13" t="s">
        <v>44</v>
      </c>
      <c r="D20" s="13" t="s">
        <v>145</v>
      </c>
      <c r="E20" s="13" t="s">
        <v>44</v>
      </c>
      <c r="F20" s="17"/>
      <c r="G20" s="92"/>
      <c r="H20" s="60" t="s">
        <v>146</v>
      </c>
      <c r="I20" s="13" t="s">
        <v>45</v>
      </c>
      <c r="J20" s="13" t="s">
        <v>147</v>
      </c>
      <c r="K20" s="13" t="s">
        <v>45</v>
      </c>
      <c r="L20" s="60" t="s">
        <v>148</v>
      </c>
    </row>
    <row r="21" spans="1:12" x14ac:dyDescent="0.25">
      <c r="A21" s="100" t="s">
        <v>2</v>
      </c>
      <c r="B21" s="132">
        <v>567866304.13999999</v>
      </c>
      <c r="C21" s="96">
        <v>1</v>
      </c>
      <c r="D21" s="109">
        <v>2030025590.71</v>
      </c>
      <c r="E21" s="96">
        <v>1</v>
      </c>
      <c r="F21" s="90"/>
      <c r="G21" s="90"/>
      <c r="H21" s="109"/>
      <c r="I21" s="96" t="str">
        <f t="shared" ref="I21:K21" si="0">IFERROR((J21-H21)/H21,"-")</f>
        <v>-</v>
      </c>
      <c r="J21" s="109">
        <v>6339669310.0200005</v>
      </c>
      <c r="K21" s="96">
        <f t="shared" si="0"/>
        <v>-0.7055168708438343</v>
      </c>
      <c r="L21" s="109">
        <v>1866925656.23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130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96" t="s">
        <v>14</v>
      </c>
      <c r="C25" s="198"/>
      <c r="D25" s="196" t="s">
        <v>15</v>
      </c>
      <c r="E25" s="198"/>
      <c r="F25" s="196" t="s">
        <v>10</v>
      </c>
      <c r="G25" s="199"/>
      <c r="H25" s="200" t="s">
        <v>16</v>
      </c>
      <c r="I25" s="191"/>
      <c r="J25" s="87"/>
    </row>
    <row r="26" spans="1:12" x14ac:dyDescent="0.25">
      <c r="A26" s="56"/>
      <c r="B26" s="131" t="s">
        <v>149</v>
      </c>
      <c r="C26" s="13" t="s">
        <v>44</v>
      </c>
      <c r="D26" s="13" t="s">
        <v>149</v>
      </c>
      <c r="E26" s="13" t="s">
        <v>44</v>
      </c>
      <c r="F26" s="13" t="s">
        <v>149</v>
      </c>
      <c r="G26" s="60" t="s">
        <v>44</v>
      </c>
      <c r="H26" s="79" t="s">
        <v>149</v>
      </c>
      <c r="I26" s="13" t="s">
        <v>44</v>
      </c>
      <c r="J26" s="74"/>
      <c r="K26" s="56"/>
    </row>
    <row r="27" spans="1:12" x14ac:dyDescent="0.25">
      <c r="A27" s="100" t="s">
        <v>2</v>
      </c>
      <c r="B27" s="133">
        <v>919635466.21000004</v>
      </c>
      <c r="C27" s="96">
        <v>1</v>
      </c>
      <c r="D27" s="113">
        <v>399198378.66000003</v>
      </c>
      <c r="E27" s="96">
        <v>1</v>
      </c>
      <c r="F27" s="113">
        <v>711191745.84000003</v>
      </c>
      <c r="G27" s="96">
        <v>1</v>
      </c>
      <c r="H27" s="109">
        <v>2030025590.71</v>
      </c>
      <c r="I27" s="96">
        <v>1</v>
      </c>
      <c r="J27" s="88"/>
    </row>
    <row r="28" spans="1:12" x14ac:dyDescent="0.25">
      <c r="A28" s="85"/>
      <c r="B28" s="134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96" t="s">
        <v>21</v>
      </c>
      <c r="C29" s="191"/>
      <c r="D29" s="191"/>
      <c r="E29" s="191"/>
      <c r="F29" s="191"/>
      <c r="G29" s="65"/>
      <c r="H29" s="191" t="s">
        <v>22</v>
      </c>
      <c r="I29" s="191"/>
      <c r="J29" s="191"/>
      <c r="K29" s="191"/>
      <c r="L29" s="191"/>
    </row>
    <row r="30" spans="1:12" x14ac:dyDescent="0.25">
      <c r="A30" s="56"/>
      <c r="B30" s="131" t="s">
        <v>146</v>
      </c>
      <c r="C30" s="13" t="s">
        <v>45</v>
      </c>
      <c r="D30" s="13" t="s">
        <v>147</v>
      </c>
      <c r="E30" s="13" t="s">
        <v>45</v>
      </c>
      <c r="F30" s="13" t="s">
        <v>148</v>
      </c>
      <c r="G30" s="74"/>
      <c r="H30" s="60" t="s">
        <v>146</v>
      </c>
      <c r="I30" s="13" t="s">
        <v>45</v>
      </c>
      <c r="J30" s="13" t="s">
        <v>147</v>
      </c>
      <c r="K30" s="13" t="s">
        <v>45</v>
      </c>
      <c r="L30" s="60" t="s">
        <v>148</v>
      </c>
    </row>
    <row r="31" spans="1:12" x14ac:dyDescent="0.25">
      <c r="A31" s="100" t="s">
        <v>2</v>
      </c>
      <c r="B31" s="135"/>
      <c r="C31" s="96" t="str">
        <f t="shared" ref="C31" si="1">IFERROR((D31-B31)/B31,"-")</f>
        <v>-</v>
      </c>
      <c r="D31" s="113">
        <v>2494889876.5999999</v>
      </c>
      <c r="E31" s="96">
        <f t="shared" ref="E31" si="2">IFERROR((F31-D31)/D31,"-")</f>
        <v>-0.70256200936159585</v>
      </c>
      <c r="F31" s="113">
        <v>742075031.75999999</v>
      </c>
      <c r="G31" s="28"/>
      <c r="H31" s="113"/>
      <c r="I31" s="96" t="str">
        <f t="shared" ref="I31" si="3">IFERROR((J31-H31)/H31,"-")</f>
        <v>-</v>
      </c>
      <c r="J31" s="113">
        <v>1392766985.9200001</v>
      </c>
      <c r="K31" s="96">
        <f t="shared" ref="K31" si="4">IFERROR((L31-J31)/J31,"-")</f>
        <v>-0.72006372396710805</v>
      </c>
      <c r="L31" s="113">
        <v>389886003.42000002</v>
      </c>
    </row>
    <row r="32" spans="1:12" x14ac:dyDescent="0.25">
      <c r="A32" s="85"/>
      <c r="B32" s="134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130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201" t="s">
        <v>14</v>
      </c>
      <c r="C35" s="202"/>
      <c r="F35" s="203" t="s">
        <v>15</v>
      </c>
      <c r="G35" s="204"/>
      <c r="H35" s="87"/>
      <c r="J35" s="203" t="s">
        <v>23</v>
      </c>
      <c r="K35" s="204"/>
    </row>
    <row r="36" spans="1:12" x14ac:dyDescent="0.25">
      <c r="B36" s="136" t="s">
        <v>149</v>
      </c>
      <c r="C36" s="54" t="s">
        <v>44</v>
      </c>
      <c r="F36" s="54" t="s">
        <v>149</v>
      </c>
      <c r="G36" s="54" t="s">
        <v>44</v>
      </c>
      <c r="H36" s="87"/>
      <c r="I36" s="56"/>
      <c r="J36" s="54" t="s">
        <v>149</v>
      </c>
      <c r="K36" s="54" t="s">
        <v>44</v>
      </c>
      <c r="L36" s="65"/>
    </row>
    <row r="37" spans="1:12" x14ac:dyDescent="0.25">
      <c r="A37" s="36" t="s">
        <v>46</v>
      </c>
      <c r="B37" s="137">
        <v>111647407.92</v>
      </c>
      <c r="C37" s="15">
        <v>0.121403982362839</v>
      </c>
      <c r="D37" s="56"/>
      <c r="E37" s="47" t="s">
        <v>53</v>
      </c>
      <c r="F37" s="108">
        <v>44970015.130000003</v>
      </c>
      <c r="G37" s="9">
        <v>0.11265079603016399</v>
      </c>
      <c r="H37" s="88"/>
      <c r="I37" s="32" t="s">
        <v>58</v>
      </c>
      <c r="J37" s="106">
        <v>13580201.09</v>
      </c>
      <c r="K37" s="83">
        <v>0.105979739023745</v>
      </c>
      <c r="L37" s="91"/>
    </row>
    <row r="38" spans="1:12" x14ac:dyDescent="0.25">
      <c r="A38" s="97" t="s">
        <v>47</v>
      </c>
      <c r="B38" s="138">
        <v>37047041.469999999</v>
      </c>
      <c r="C38" s="101">
        <v>4.0284485354483097E-2</v>
      </c>
      <c r="D38" s="56"/>
      <c r="E38" s="97" t="s">
        <v>54</v>
      </c>
      <c r="F38" s="112">
        <v>34526869.210000001</v>
      </c>
      <c r="G38" s="101">
        <v>8.6490504610507904E-2</v>
      </c>
      <c r="H38" s="88"/>
      <c r="I38" s="33" t="s">
        <v>59</v>
      </c>
      <c r="J38" s="107">
        <v>10881285.32</v>
      </c>
      <c r="K38" s="88">
        <v>8.4917430221684007E-2</v>
      </c>
      <c r="L38" s="91"/>
    </row>
    <row r="39" spans="1:12" x14ac:dyDescent="0.25">
      <c r="A39" s="36" t="s">
        <v>49</v>
      </c>
      <c r="B39" s="137">
        <v>29886776.07</v>
      </c>
      <c r="C39" s="15">
        <v>3.2498503122296199E-2</v>
      </c>
      <c r="D39" s="56"/>
      <c r="E39" s="47" t="s">
        <v>55</v>
      </c>
      <c r="F39" s="108">
        <v>27920768.239999998</v>
      </c>
      <c r="G39" s="9">
        <v>6.9942088276316094E-2</v>
      </c>
      <c r="H39" s="88"/>
      <c r="I39" s="32" t="s">
        <v>60</v>
      </c>
      <c r="J39" s="106">
        <v>10704254.17</v>
      </c>
      <c r="K39" s="83">
        <v>8.3535881086164193E-2</v>
      </c>
      <c r="L39" s="91"/>
    </row>
    <row r="40" spans="1:12" x14ac:dyDescent="0.25">
      <c r="A40" s="97" t="s">
        <v>86</v>
      </c>
      <c r="B40" s="138">
        <v>21446659.890000001</v>
      </c>
      <c r="C40" s="101">
        <v>2.3320827303872801E-2</v>
      </c>
      <c r="D40" s="56"/>
      <c r="E40" s="97" t="s">
        <v>56</v>
      </c>
      <c r="F40" s="112">
        <v>20950653.050000001</v>
      </c>
      <c r="G40" s="101">
        <v>5.24818089700805E-2</v>
      </c>
      <c r="H40" s="88"/>
      <c r="I40" s="33" t="s">
        <v>61</v>
      </c>
      <c r="J40" s="107">
        <v>8209737.3200000003</v>
      </c>
      <c r="K40" s="88">
        <v>6.4068699193842504E-2</v>
      </c>
      <c r="L40" s="91"/>
    </row>
    <row r="41" spans="1:12" x14ac:dyDescent="0.25">
      <c r="A41" s="36" t="s">
        <v>50</v>
      </c>
      <c r="B41" s="137">
        <v>20631425.420000002</v>
      </c>
      <c r="C41" s="15">
        <v>2.2434351629593199E-2</v>
      </c>
      <c r="D41" s="56"/>
      <c r="E41" s="47" t="s">
        <v>113</v>
      </c>
      <c r="F41" s="108">
        <v>17165607.670000002</v>
      </c>
      <c r="G41" s="9">
        <v>4.3000193857550897E-2</v>
      </c>
      <c r="H41" s="88"/>
      <c r="I41" s="32" t="s">
        <v>62</v>
      </c>
      <c r="J41" s="106">
        <v>4594563.71</v>
      </c>
      <c r="K41" s="83">
        <v>3.5855924348007703E-2</v>
      </c>
      <c r="L41" s="77"/>
    </row>
    <row r="42" spans="1:12" x14ac:dyDescent="0.25">
      <c r="A42" s="93" t="s">
        <v>51</v>
      </c>
      <c r="B42" s="139">
        <v>698976155.44000006</v>
      </c>
      <c r="C42" s="101">
        <v>0.76005785022691597</v>
      </c>
      <c r="D42" s="56"/>
      <c r="E42" s="93" t="s">
        <v>51</v>
      </c>
      <c r="F42" s="116">
        <v>253664465.36000001</v>
      </c>
      <c r="G42" s="101">
        <v>0.63543460825538001</v>
      </c>
      <c r="H42" s="88"/>
      <c r="I42" s="93" t="s">
        <v>51</v>
      </c>
      <c r="J42" s="116">
        <v>80169555.780000001</v>
      </c>
      <c r="K42" s="88">
        <v>0.62564232612655601</v>
      </c>
      <c r="L42" s="77"/>
    </row>
    <row r="43" spans="1:12" x14ac:dyDescent="0.25">
      <c r="A43" s="38" t="s">
        <v>52</v>
      </c>
      <c r="B43" s="140">
        <f>SUM(B37:B42)</f>
        <v>919635466.21000004</v>
      </c>
      <c r="C43" s="16">
        <v>1</v>
      </c>
      <c r="D43" s="56"/>
      <c r="E43" s="38" t="s">
        <v>52</v>
      </c>
      <c r="F43" s="118">
        <f>SUM(F37:F42)</f>
        <v>399198378.66000003</v>
      </c>
      <c r="G43" s="16">
        <v>1</v>
      </c>
      <c r="H43" s="88"/>
      <c r="I43" s="38" t="s">
        <v>52</v>
      </c>
      <c r="J43" s="119">
        <f>SUM(J37:J42)</f>
        <v>128139597.39</v>
      </c>
      <c r="K43" s="29">
        <v>1</v>
      </c>
      <c r="L43" s="77"/>
    </row>
    <row r="44" spans="1:12" x14ac:dyDescent="0.25">
      <c r="A44" s="31" t="s">
        <v>150</v>
      </c>
      <c r="D44" s="56"/>
      <c r="E44" s="31" t="s">
        <v>151</v>
      </c>
      <c r="F44" s="56"/>
      <c r="G44" s="56"/>
      <c r="I44" s="31" t="s">
        <v>152</v>
      </c>
    </row>
    <row r="45" spans="1:12" ht="25.15" customHeight="1" x14ac:dyDescent="0.35">
      <c r="A45" s="94" t="s">
        <v>8</v>
      </c>
      <c r="B45" s="130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93" t="s">
        <v>5</v>
      </c>
      <c r="B47" s="195" t="s">
        <v>6</v>
      </c>
      <c r="C47" s="184"/>
      <c r="E47" s="45" t="s">
        <v>28</v>
      </c>
      <c r="F47" s="45" t="s">
        <v>29</v>
      </c>
      <c r="G47" s="56"/>
      <c r="H47" s="196" t="s">
        <v>21</v>
      </c>
      <c r="I47" s="191"/>
      <c r="J47" s="191"/>
      <c r="K47" s="191"/>
      <c r="L47" s="191"/>
    </row>
    <row r="48" spans="1:12" ht="13.9" customHeight="1" x14ac:dyDescent="0.25">
      <c r="A48" s="194"/>
      <c r="B48" s="131" t="s">
        <v>145</v>
      </c>
      <c r="C48" s="13" t="s">
        <v>44</v>
      </c>
      <c r="E48" s="115">
        <f>B49</f>
        <v>278239384.88999999</v>
      </c>
      <c r="F48" s="113">
        <f>B60</f>
        <v>919635466.21000004</v>
      </c>
      <c r="G48" s="56"/>
      <c r="H48" s="13" t="s">
        <v>146</v>
      </c>
      <c r="I48" s="13" t="s">
        <v>45</v>
      </c>
      <c r="J48" s="13" t="s">
        <v>147</v>
      </c>
      <c r="K48" s="13" t="s">
        <v>45</v>
      </c>
      <c r="L48" s="60" t="s">
        <v>148</v>
      </c>
    </row>
    <row r="49" spans="1:12" x14ac:dyDescent="0.25">
      <c r="A49" s="100" t="s">
        <v>2</v>
      </c>
      <c r="B49" s="135">
        <v>278239384.88999999</v>
      </c>
      <c r="C49" s="96">
        <v>1</v>
      </c>
      <c r="D49" s="11"/>
      <c r="E49" s="11"/>
      <c r="F49" s="11"/>
      <c r="G49" s="100" t="s">
        <v>2</v>
      </c>
      <c r="H49" s="115">
        <v>0</v>
      </c>
      <c r="I49" s="96" t="str">
        <f>IFERROR((J49-H49)/H49,"-")</f>
        <v>-</v>
      </c>
      <c r="J49" s="113">
        <v>2494889876.5999999</v>
      </c>
      <c r="K49" s="96">
        <f>IFERROR((L49-J49)/J49,"-")</f>
        <v>-0.70256200936159585</v>
      </c>
      <c r="L49" s="113">
        <v>742075031.75999999</v>
      </c>
    </row>
    <row r="50" spans="1:12" x14ac:dyDescent="0.25">
      <c r="A50" s="97"/>
      <c r="B50" s="138"/>
      <c r="C50" s="84"/>
      <c r="D50" s="101"/>
      <c r="E50" s="101"/>
      <c r="F50" s="101"/>
      <c r="G50" s="97"/>
      <c r="H50" s="107"/>
      <c r="I50" s="84"/>
      <c r="J50" s="107"/>
      <c r="K50" s="84"/>
      <c r="L50" s="112"/>
    </row>
    <row r="51" spans="1:12" x14ac:dyDescent="0.25">
      <c r="A51" s="97"/>
      <c r="B51" s="138"/>
      <c r="C51" s="169"/>
      <c r="D51" s="95"/>
      <c r="E51" s="95"/>
      <c r="F51" s="95"/>
      <c r="G51" s="97"/>
      <c r="H51" s="107"/>
      <c r="I51" s="84"/>
      <c r="J51" s="112"/>
      <c r="K51" s="84"/>
      <c r="L51" s="110"/>
    </row>
    <row r="52" spans="1:12" x14ac:dyDescent="0.25">
      <c r="A52" s="97"/>
      <c r="B52" s="138"/>
      <c r="C52" s="84"/>
      <c r="D52" s="101"/>
      <c r="E52" s="101"/>
      <c r="F52" s="101"/>
      <c r="G52" s="97"/>
      <c r="H52" s="107"/>
      <c r="I52" s="84"/>
      <c r="J52" s="107"/>
      <c r="K52" s="84"/>
      <c r="L52" s="107"/>
    </row>
    <row r="53" spans="1:12" x14ac:dyDescent="0.25">
      <c r="A53" s="97"/>
      <c r="B53" s="138"/>
      <c r="C53" s="84"/>
      <c r="D53" s="101"/>
      <c r="E53" s="101"/>
      <c r="F53" s="101"/>
      <c r="G53" s="97"/>
      <c r="H53" s="107"/>
      <c r="I53" s="84"/>
      <c r="J53" s="107"/>
      <c r="K53" s="84"/>
      <c r="L53" s="110"/>
    </row>
    <row r="54" spans="1:12" x14ac:dyDescent="0.25">
      <c r="A54" s="97"/>
      <c r="B54" s="138"/>
      <c r="C54" s="84"/>
      <c r="D54" s="101"/>
      <c r="E54" s="101"/>
      <c r="F54" s="101"/>
      <c r="G54" s="97"/>
      <c r="H54" s="107"/>
      <c r="I54" s="84"/>
      <c r="J54" s="107"/>
      <c r="K54" s="84"/>
      <c r="L54" s="107"/>
    </row>
    <row r="55" spans="1:12" x14ac:dyDescent="0.25">
      <c r="A55" s="85"/>
      <c r="B55" s="129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29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29"/>
      <c r="C57" s="10"/>
      <c r="D57" s="10"/>
      <c r="E57" s="10"/>
      <c r="F57" s="91"/>
    </row>
    <row r="58" spans="1:12" ht="15" customHeight="1" x14ac:dyDescent="0.25">
      <c r="B58" s="184" t="s">
        <v>25</v>
      </c>
      <c r="C58" s="184"/>
      <c r="D58" s="184"/>
      <c r="E58" s="184"/>
      <c r="F58" s="184"/>
      <c r="G58" s="184"/>
      <c r="H58" s="61"/>
      <c r="J58" s="10"/>
      <c r="K58" s="10"/>
      <c r="L58" s="91"/>
    </row>
    <row r="59" spans="1:12" x14ac:dyDescent="0.25">
      <c r="B59" s="131" t="s">
        <v>153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100" t="s">
        <v>2</v>
      </c>
      <c r="B60" s="135">
        <v>919635466.21000004</v>
      </c>
      <c r="C60" s="96">
        <v>1</v>
      </c>
      <c r="D60" s="115">
        <v>186832062.28</v>
      </c>
      <c r="E60" s="115">
        <v>226429936.38999999</v>
      </c>
      <c r="F60" s="115">
        <v>228134082.65000001</v>
      </c>
      <c r="G60" s="115">
        <v>278239384.88999999</v>
      </c>
      <c r="I60" s="10"/>
      <c r="J60" s="10"/>
      <c r="K60" s="91"/>
    </row>
    <row r="61" spans="1:12" x14ac:dyDescent="0.25">
      <c r="A61" s="97"/>
      <c r="B61" s="138"/>
      <c r="C61" s="84"/>
      <c r="D61" s="112"/>
      <c r="E61" s="112"/>
      <c r="F61" s="112"/>
      <c r="G61" s="112"/>
      <c r="I61" s="10"/>
      <c r="J61" s="10"/>
      <c r="K61" s="91"/>
    </row>
    <row r="62" spans="1:12" x14ac:dyDescent="0.25">
      <c r="A62" s="97"/>
      <c r="B62" s="138"/>
      <c r="C62" s="169"/>
      <c r="D62" s="112"/>
      <c r="E62" s="112"/>
      <c r="F62" s="112"/>
      <c r="G62" s="112"/>
      <c r="I62" s="10"/>
      <c r="J62" s="10"/>
      <c r="K62" s="91"/>
    </row>
    <row r="63" spans="1:12" x14ac:dyDescent="0.25">
      <c r="A63" s="97"/>
      <c r="B63" s="138"/>
      <c r="C63" s="84"/>
      <c r="D63" s="112"/>
      <c r="E63" s="112"/>
      <c r="F63" s="112"/>
      <c r="G63" s="112"/>
      <c r="I63" s="10"/>
      <c r="J63" s="10"/>
      <c r="K63" s="91"/>
    </row>
    <row r="64" spans="1:12" x14ac:dyDescent="0.25">
      <c r="A64" s="97"/>
      <c r="B64" s="138"/>
      <c r="C64" s="84"/>
      <c r="D64" s="112"/>
      <c r="E64" s="112"/>
      <c r="F64" s="112"/>
      <c r="G64" s="112"/>
      <c r="I64" s="10"/>
      <c r="J64" s="10"/>
      <c r="K64" s="91"/>
    </row>
    <row r="65" spans="1:12" x14ac:dyDescent="0.25">
      <c r="A65" s="97"/>
      <c r="B65" s="138"/>
      <c r="C65" s="84"/>
      <c r="D65" s="112"/>
      <c r="E65" s="112"/>
      <c r="F65" s="112"/>
      <c r="G65" s="112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141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141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29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78" t="s">
        <v>67</v>
      </c>
      <c r="B70" s="179"/>
      <c r="C70" s="185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2" t="s">
        <v>154</v>
      </c>
      <c r="C71" s="14" t="s">
        <v>44</v>
      </c>
      <c r="D71" s="14" t="s">
        <v>71</v>
      </c>
      <c r="E71" s="14" t="s">
        <v>154</v>
      </c>
      <c r="F71" s="14" t="s">
        <v>44</v>
      </c>
      <c r="G71" s="14" t="s">
        <v>83</v>
      </c>
      <c r="H71" s="14" t="s">
        <v>154</v>
      </c>
      <c r="I71" s="14" t="s">
        <v>44</v>
      </c>
      <c r="J71" s="14" t="s">
        <v>83</v>
      </c>
      <c r="K71" s="14" t="s">
        <v>154</v>
      </c>
      <c r="L71" s="42" t="s">
        <v>44</v>
      </c>
    </row>
    <row r="72" spans="1:12" x14ac:dyDescent="0.25">
      <c r="A72" s="20" t="s">
        <v>46</v>
      </c>
      <c r="B72" s="143">
        <v>23803621.149999999</v>
      </c>
      <c r="C72" s="15">
        <v>8.55508689375898E-2</v>
      </c>
      <c r="D72" s="36" t="s">
        <v>46</v>
      </c>
      <c r="E72" s="105">
        <v>111647407.92</v>
      </c>
      <c r="F72" s="15">
        <v>0.121403982362839</v>
      </c>
      <c r="G72" s="62" t="s">
        <v>46</v>
      </c>
      <c r="H72" s="105">
        <v>23803621.149999999</v>
      </c>
      <c r="I72" s="15">
        <v>8.55508689375898E-2</v>
      </c>
      <c r="J72" s="36" t="s">
        <v>46</v>
      </c>
      <c r="K72" s="105">
        <v>111647407.92</v>
      </c>
      <c r="L72" s="15">
        <v>0.121403982362839</v>
      </c>
    </row>
    <row r="73" spans="1:12" ht="28.7" customHeight="1" x14ac:dyDescent="0.25">
      <c r="A73" s="93" t="s">
        <v>47</v>
      </c>
      <c r="B73" s="144">
        <v>8681817.1099999994</v>
      </c>
      <c r="C73" s="101">
        <v>3.12026894159225E-2</v>
      </c>
      <c r="D73" s="97" t="s">
        <v>47</v>
      </c>
      <c r="E73" s="112">
        <v>25078376.940000001</v>
      </c>
      <c r="F73" s="101">
        <v>2.7269910591152999E-2</v>
      </c>
      <c r="G73" s="63" t="s">
        <v>47</v>
      </c>
      <c r="H73" s="112">
        <v>12814882.35</v>
      </c>
      <c r="I73" s="101">
        <v>4.6057039534738303E-2</v>
      </c>
      <c r="J73" s="97" t="s">
        <v>47</v>
      </c>
      <c r="K73" s="112">
        <v>37047041.469999999</v>
      </c>
      <c r="L73" s="101">
        <v>4.0284485354483097E-2</v>
      </c>
    </row>
    <row r="74" spans="1:12" ht="45" x14ac:dyDescent="0.25">
      <c r="A74" s="40" t="s">
        <v>73</v>
      </c>
      <c r="B74" s="143">
        <v>5795381.9699999997</v>
      </c>
      <c r="C74" s="15">
        <v>2.08287621549018E-2</v>
      </c>
      <c r="D74" s="36" t="s">
        <v>73</v>
      </c>
      <c r="E74" s="105">
        <v>21718028.550000001</v>
      </c>
      <c r="F74" s="15">
        <v>2.3615910160038001E-2</v>
      </c>
      <c r="G74" s="62" t="s">
        <v>49</v>
      </c>
      <c r="H74" s="105">
        <v>11024147.02</v>
      </c>
      <c r="I74" s="15">
        <v>3.9621087519145899E-2</v>
      </c>
      <c r="J74" s="36" t="s">
        <v>49</v>
      </c>
      <c r="K74" s="105">
        <v>29886776.07</v>
      </c>
      <c r="L74" s="15">
        <v>3.2498503122296199E-2</v>
      </c>
    </row>
    <row r="75" spans="1:12" ht="42.95" customHeight="1" x14ac:dyDescent="0.25">
      <c r="A75" s="93" t="s">
        <v>72</v>
      </c>
      <c r="B75" s="144">
        <v>5679498.1299999999</v>
      </c>
      <c r="C75" s="101">
        <v>2.0412272447501802E-2</v>
      </c>
      <c r="D75" s="97" t="s">
        <v>72</v>
      </c>
      <c r="E75" s="112">
        <v>21216678.210000001</v>
      </c>
      <c r="F75" s="101">
        <v>2.3070748127448901E-2</v>
      </c>
      <c r="G75" s="63" t="s">
        <v>84</v>
      </c>
      <c r="H75" s="112">
        <v>7028694.1600000001</v>
      </c>
      <c r="I75" s="101">
        <v>2.5261320077956399E-2</v>
      </c>
      <c r="J75" s="97" t="s">
        <v>86</v>
      </c>
      <c r="K75" s="112">
        <v>21446659.890000001</v>
      </c>
      <c r="L75" s="101">
        <v>2.3320827303872801E-2</v>
      </c>
    </row>
    <row r="76" spans="1:12" ht="30" x14ac:dyDescent="0.25">
      <c r="A76" s="40" t="s">
        <v>74</v>
      </c>
      <c r="B76" s="143">
        <v>4553816</v>
      </c>
      <c r="C76" s="15">
        <v>1.6366539919574399E-2</v>
      </c>
      <c r="D76" s="36" t="s">
        <v>74</v>
      </c>
      <c r="E76" s="105">
        <v>14011371.4</v>
      </c>
      <c r="F76" s="15">
        <v>1.5235788434458299E-2</v>
      </c>
      <c r="G76" s="62" t="s">
        <v>86</v>
      </c>
      <c r="H76" s="105">
        <v>6221678.5300000003</v>
      </c>
      <c r="I76" s="15">
        <v>2.23608837133524E-2</v>
      </c>
      <c r="J76" s="36" t="s">
        <v>50</v>
      </c>
      <c r="K76" s="105">
        <v>20631425.420000002</v>
      </c>
      <c r="L76" s="15">
        <v>2.2434351629593199E-2</v>
      </c>
    </row>
    <row r="77" spans="1:12" ht="28.7" customHeight="1" x14ac:dyDescent="0.25">
      <c r="A77" s="93" t="s">
        <v>75</v>
      </c>
      <c r="B77" s="144">
        <v>4446619.55</v>
      </c>
      <c r="C77" s="101">
        <v>1.5981272930710201E-2</v>
      </c>
      <c r="D77" s="97" t="s">
        <v>81</v>
      </c>
      <c r="E77" s="112">
        <v>10497036.49</v>
      </c>
      <c r="F77" s="101">
        <v>1.1414345004831499E-2</v>
      </c>
      <c r="G77" s="63" t="s">
        <v>50</v>
      </c>
      <c r="H77" s="112">
        <v>5047460.9000000004</v>
      </c>
      <c r="I77" s="101">
        <v>1.8140713263851801E-2</v>
      </c>
      <c r="J77" s="97" t="s">
        <v>84</v>
      </c>
      <c r="K77" s="112">
        <v>18166286.760000002</v>
      </c>
      <c r="L77" s="101">
        <v>1.9753790961180399E-2</v>
      </c>
    </row>
    <row r="78" spans="1:12" ht="75" x14ac:dyDescent="0.25">
      <c r="A78" s="40" t="s">
        <v>76</v>
      </c>
      <c r="B78" s="143">
        <v>3656070</v>
      </c>
      <c r="C78" s="15">
        <v>1.31400161103914E-2</v>
      </c>
      <c r="D78" s="36" t="s">
        <v>75</v>
      </c>
      <c r="E78" s="105">
        <v>10396913.59</v>
      </c>
      <c r="F78" s="15">
        <v>1.13054726269396E-2</v>
      </c>
      <c r="G78" s="62" t="s">
        <v>88</v>
      </c>
      <c r="H78" s="105">
        <v>4348474.1500000004</v>
      </c>
      <c r="I78" s="15">
        <v>1.5628535664421302E-2</v>
      </c>
      <c r="J78" s="36" t="s">
        <v>88</v>
      </c>
      <c r="K78" s="105">
        <v>14533549.539999999</v>
      </c>
      <c r="L78" s="15">
        <v>1.5803598353916901E-2</v>
      </c>
    </row>
    <row r="79" spans="1:12" x14ac:dyDescent="0.25">
      <c r="A79" s="93" t="s">
        <v>77</v>
      </c>
      <c r="B79" s="144">
        <v>3294407.75</v>
      </c>
      <c r="C79" s="101">
        <v>1.1840192039320499E-2</v>
      </c>
      <c r="D79" s="97" t="s">
        <v>82</v>
      </c>
      <c r="E79" s="112">
        <v>10010148.17</v>
      </c>
      <c r="F79" s="101">
        <v>1.0884908790277301E-2</v>
      </c>
      <c r="G79" s="63" t="s">
        <v>85</v>
      </c>
      <c r="H79" s="112">
        <v>4084695.42</v>
      </c>
      <c r="I79" s="101">
        <v>1.46805076557183E-2</v>
      </c>
      <c r="J79" s="97" t="s">
        <v>85</v>
      </c>
      <c r="K79" s="112">
        <v>12983867.720000001</v>
      </c>
      <c r="L79" s="101">
        <v>1.41184939000984E-2</v>
      </c>
    </row>
    <row r="80" spans="1:12" ht="60" x14ac:dyDescent="0.25">
      <c r="A80" s="40" t="s">
        <v>78</v>
      </c>
      <c r="B80" s="143">
        <v>3233840</v>
      </c>
      <c r="C80" s="15">
        <v>1.16225098803984E-2</v>
      </c>
      <c r="D80" s="36" t="s">
        <v>80</v>
      </c>
      <c r="E80" s="105">
        <v>9687459.6300000008</v>
      </c>
      <c r="F80" s="15">
        <v>1.0534021344265799E-2</v>
      </c>
      <c r="G80" s="62" t="s">
        <v>155</v>
      </c>
      <c r="H80" s="105">
        <v>3869752.27</v>
      </c>
      <c r="I80" s="15">
        <v>1.3907996064359799E-2</v>
      </c>
      <c r="J80" s="36" t="s">
        <v>155</v>
      </c>
      <c r="K80" s="105">
        <v>11578945.08</v>
      </c>
      <c r="L80" s="15">
        <v>1.2590798751726201E-2</v>
      </c>
    </row>
    <row r="81" spans="1:12" x14ac:dyDescent="0.25">
      <c r="A81" s="93" t="s">
        <v>82</v>
      </c>
      <c r="B81" s="144">
        <v>2794908.55</v>
      </c>
      <c r="C81" s="101">
        <v>1.00449781798682E-2</v>
      </c>
      <c r="D81" s="97" t="s">
        <v>78</v>
      </c>
      <c r="E81" s="112">
        <v>9461920</v>
      </c>
      <c r="F81" s="101">
        <v>1.02887723969525E-2</v>
      </c>
      <c r="G81" s="63" t="s">
        <v>156</v>
      </c>
      <c r="H81" s="112">
        <v>3460390</v>
      </c>
      <c r="I81" s="101">
        <v>1.24367368098087E-2</v>
      </c>
      <c r="J81" s="97" t="s">
        <v>156</v>
      </c>
      <c r="K81" s="112">
        <v>10992857.289999999</v>
      </c>
      <c r="L81" s="101">
        <v>1.19534942854083E-2</v>
      </c>
    </row>
    <row r="82" spans="1:12" x14ac:dyDescent="0.25">
      <c r="A82" s="36" t="s">
        <v>51</v>
      </c>
      <c r="B82" s="145">
        <v>212299404.68000001</v>
      </c>
      <c r="C82" s="39">
        <v>0.76300989798382102</v>
      </c>
      <c r="D82" s="66" t="s">
        <v>51</v>
      </c>
      <c r="E82" s="114">
        <v>675910125.30999994</v>
      </c>
      <c r="F82" s="39">
        <v>0.73497614016079604</v>
      </c>
      <c r="G82" s="66" t="s">
        <v>51</v>
      </c>
      <c r="H82" s="114">
        <v>196535588.94</v>
      </c>
      <c r="I82" s="39">
        <v>0.70635431075905697</v>
      </c>
      <c r="J82" s="66" t="s">
        <v>51</v>
      </c>
      <c r="K82" s="114">
        <v>630720649.04999995</v>
      </c>
      <c r="L82" s="39">
        <v>0.68583767397458595</v>
      </c>
    </row>
    <row r="83" spans="1:12" x14ac:dyDescent="0.25">
      <c r="A83" s="100" t="s">
        <v>52</v>
      </c>
      <c r="B83" s="132">
        <f>SUM(B72:B82)</f>
        <v>278239384.88999999</v>
      </c>
      <c r="C83" s="96">
        <v>1</v>
      </c>
      <c r="D83" s="67" t="s">
        <v>52</v>
      </c>
      <c r="E83" s="109">
        <f>SUM(E72:E82)</f>
        <v>919635466.21000004</v>
      </c>
      <c r="F83" s="96">
        <v>1</v>
      </c>
      <c r="G83" s="67" t="s">
        <v>52</v>
      </c>
      <c r="H83" s="109">
        <f>SUM(H72:H82)</f>
        <v>278239384.88999999</v>
      </c>
      <c r="I83" s="96">
        <v>1</v>
      </c>
      <c r="J83" s="67" t="s">
        <v>52</v>
      </c>
      <c r="K83" s="109">
        <f>SUM(K72:K82)</f>
        <v>919635466.20999992</v>
      </c>
      <c r="L83" s="96">
        <v>1</v>
      </c>
    </row>
    <row r="84" spans="1:12" ht="15" customHeight="1" x14ac:dyDescent="0.25">
      <c r="A84" s="103"/>
      <c r="B84" s="129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78" t="s">
        <v>89</v>
      </c>
      <c r="B85" s="179"/>
      <c r="C85" s="179"/>
      <c r="D85" s="179"/>
      <c r="E85" s="179"/>
      <c r="F85" s="180"/>
      <c r="G85" s="181" t="s">
        <v>90</v>
      </c>
      <c r="H85" s="182"/>
      <c r="I85" s="182"/>
      <c r="J85" s="182"/>
      <c r="K85" s="182"/>
      <c r="L85" s="182"/>
    </row>
    <row r="86" spans="1:12" ht="16.899999999999999" customHeight="1" x14ac:dyDescent="0.25">
      <c r="A86" s="14" t="s">
        <v>91</v>
      </c>
      <c r="B86" s="142" t="s">
        <v>154</v>
      </c>
      <c r="C86" s="14" t="s">
        <v>44</v>
      </c>
      <c r="D86" s="14" t="s">
        <v>91</v>
      </c>
      <c r="E86" s="14" t="s">
        <v>154</v>
      </c>
      <c r="F86" s="42" t="s">
        <v>44</v>
      </c>
      <c r="G86" s="68" t="s">
        <v>91</v>
      </c>
      <c r="H86" s="14" t="s">
        <v>154</v>
      </c>
      <c r="I86" s="14" t="s">
        <v>44</v>
      </c>
      <c r="J86" s="14" t="s">
        <v>91</v>
      </c>
      <c r="K86" s="14" t="s">
        <v>154</v>
      </c>
      <c r="L86" s="42" t="s">
        <v>44</v>
      </c>
    </row>
    <row r="87" spans="1:12" ht="57.4" customHeight="1" x14ac:dyDescent="0.25">
      <c r="A87" s="40" t="s">
        <v>92</v>
      </c>
      <c r="B87" s="137">
        <v>27410705.969999999</v>
      </c>
      <c r="C87" s="15">
        <v>9.8514830964123307E-2</v>
      </c>
      <c r="D87" s="40" t="s">
        <v>98</v>
      </c>
      <c r="E87" s="105">
        <v>14779532.65</v>
      </c>
      <c r="F87" s="15">
        <v>5.3118046734623801E-2</v>
      </c>
      <c r="G87" s="62" t="s">
        <v>93</v>
      </c>
      <c r="H87" s="105">
        <v>117513142.13</v>
      </c>
      <c r="I87" s="15">
        <v>0.12778230771622501</v>
      </c>
      <c r="J87" s="40" t="s">
        <v>98</v>
      </c>
      <c r="K87" s="105">
        <v>45313254.390000001</v>
      </c>
      <c r="L87" s="15">
        <v>4.9273060962671297E-2</v>
      </c>
    </row>
    <row r="88" spans="1:12" ht="57.4" customHeight="1" x14ac:dyDescent="0.25">
      <c r="A88" s="93" t="s">
        <v>93</v>
      </c>
      <c r="B88" s="138">
        <v>25865443.059999999</v>
      </c>
      <c r="C88" s="101">
        <v>9.2961113575728005E-2</v>
      </c>
      <c r="D88" s="93" t="s">
        <v>99</v>
      </c>
      <c r="E88" s="112">
        <v>12828310.52</v>
      </c>
      <c r="F88" s="101">
        <v>4.61053007469506E-2</v>
      </c>
      <c r="G88" s="63" t="s">
        <v>92</v>
      </c>
      <c r="H88" s="112">
        <v>82531109.280000001</v>
      </c>
      <c r="I88" s="101">
        <v>8.97432866743679E-2</v>
      </c>
      <c r="J88" s="93" t="s">
        <v>100</v>
      </c>
      <c r="K88" s="112">
        <v>44984696.579999998</v>
      </c>
      <c r="L88" s="101">
        <v>4.8915791346532997E-2</v>
      </c>
    </row>
    <row r="89" spans="1:12" ht="42.95" customHeight="1" x14ac:dyDescent="0.25">
      <c r="A89" s="40" t="s">
        <v>95</v>
      </c>
      <c r="B89" s="137">
        <v>17013841.620000001</v>
      </c>
      <c r="C89" s="15">
        <v>6.11482146092521E-2</v>
      </c>
      <c r="D89" s="40" t="s">
        <v>100</v>
      </c>
      <c r="E89" s="105">
        <v>11622465.92</v>
      </c>
      <c r="F89" s="15">
        <v>4.1771462097628102E-2</v>
      </c>
      <c r="G89" s="62" t="s">
        <v>94</v>
      </c>
      <c r="H89" s="105">
        <v>51541432.130000003</v>
      </c>
      <c r="I89" s="15">
        <v>5.6045502836479799E-2</v>
      </c>
      <c r="J89" s="40" t="s">
        <v>99</v>
      </c>
      <c r="K89" s="105">
        <v>40991506.289999999</v>
      </c>
      <c r="L89" s="15">
        <v>4.4573646619930997E-2</v>
      </c>
    </row>
    <row r="90" spans="1:12" ht="71.650000000000006" customHeight="1" x14ac:dyDescent="0.25">
      <c r="A90" s="93" t="s">
        <v>94</v>
      </c>
      <c r="B90" s="138">
        <v>16667359.119999999</v>
      </c>
      <c r="C90" s="101">
        <v>5.99029469770763E-2</v>
      </c>
      <c r="D90" s="93" t="s">
        <v>101</v>
      </c>
      <c r="E90" s="112">
        <v>9800322.8699999992</v>
      </c>
      <c r="F90" s="101">
        <v>3.5222629872742502E-2</v>
      </c>
      <c r="G90" s="63" t="s">
        <v>95</v>
      </c>
      <c r="H90" s="112">
        <v>49420822.950000003</v>
      </c>
      <c r="I90" s="101">
        <v>5.37395791765981E-2</v>
      </c>
      <c r="J90" s="93" t="s">
        <v>157</v>
      </c>
      <c r="K90" s="112">
        <v>29938181.34</v>
      </c>
      <c r="L90" s="101">
        <v>3.2554400564150897E-2</v>
      </c>
    </row>
    <row r="91" spans="1:12" ht="42.95" customHeight="1" x14ac:dyDescent="0.25">
      <c r="A91" s="40" t="s">
        <v>97</v>
      </c>
      <c r="B91" s="137">
        <v>15659867.83</v>
      </c>
      <c r="C91" s="15">
        <v>5.6281995577984099E-2</v>
      </c>
      <c r="D91" s="36" t="s">
        <v>51</v>
      </c>
      <c r="E91" s="114">
        <v>111218029.98999999</v>
      </c>
      <c r="F91" s="39">
        <v>0.399720657929032</v>
      </c>
      <c r="G91" s="62" t="s">
        <v>97</v>
      </c>
      <c r="H91" s="105">
        <v>49296058.280000001</v>
      </c>
      <c r="I91" s="15">
        <v>5.3603911648991601E-2</v>
      </c>
      <c r="J91" s="36" t="s">
        <v>51</v>
      </c>
      <c r="K91" s="114">
        <v>361745599.47000003</v>
      </c>
      <c r="L91" s="39">
        <v>0.39335759957238903</v>
      </c>
    </row>
    <row r="92" spans="1:12" ht="57.4" customHeight="1" x14ac:dyDescent="0.25">
      <c r="A92" s="93" t="s">
        <v>96</v>
      </c>
      <c r="B92" s="138">
        <v>15373505.34</v>
      </c>
      <c r="C92" s="101">
        <v>5.5252800914858999E-2</v>
      </c>
      <c r="D92" s="100" t="s">
        <v>52</v>
      </c>
      <c r="E92" s="109">
        <f>SUM(B87:B92,E87:E91)</f>
        <v>278239384.88999999</v>
      </c>
      <c r="F92" s="96">
        <v>1</v>
      </c>
      <c r="G92" s="63" t="s">
        <v>96</v>
      </c>
      <c r="H92" s="112">
        <v>46359663.369999997</v>
      </c>
      <c r="I92" s="101">
        <v>5.0410912881663203E-2</v>
      </c>
      <c r="J92" s="100" t="s">
        <v>52</v>
      </c>
      <c r="K92" s="109">
        <f>SUM(H87:H92,K87:K91)</f>
        <v>919635466.21000004</v>
      </c>
      <c r="L92" s="96">
        <v>1</v>
      </c>
    </row>
    <row r="93" spans="1:12" x14ac:dyDescent="0.25">
      <c r="A93" s="93"/>
      <c r="B93" s="138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138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130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89"/>
      <c r="B98" s="178" t="s">
        <v>6</v>
      </c>
      <c r="C98" s="185"/>
      <c r="D98" s="89"/>
      <c r="E98" s="45" t="s">
        <v>28</v>
      </c>
      <c r="F98" s="45" t="s">
        <v>29</v>
      </c>
      <c r="G98" s="56"/>
      <c r="H98" s="191" t="s">
        <v>22</v>
      </c>
      <c r="I98" s="191"/>
      <c r="J98" s="191"/>
      <c r="K98" s="191"/>
      <c r="L98" s="191"/>
    </row>
    <row r="99" spans="1:12" x14ac:dyDescent="0.25">
      <c r="A99" s="190"/>
      <c r="B99" s="142" t="s">
        <v>145</v>
      </c>
      <c r="C99" s="14" t="s">
        <v>44</v>
      </c>
      <c r="D99" s="34"/>
      <c r="E99" s="122">
        <f>B100</f>
        <v>90654901.799999997</v>
      </c>
      <c r="F99" s="122">
        <f>B111</f>
        <v>399198378.66000003</v>
      </c>
      <c r="G99" s="56"/>
      <c r="H99" s="13" t="s">
        <v>146</v>
      </c>
      <c r="I99" s="13" t="s">
        <v>45</v>
      </c>
      <c r="J99" s="13" t="s">
        <v>147</v>
      </c>
      <c r="K99" s="13" t="s">
        <v>45</v>
      </c>
      <c r="L99" s="60" t="s">
        <v>148</v>
      </c>
    </row>
    <row r="100" spans="1:12" x14ac:dyDescent="0.25">
      <c r="A100" s="44" t="s">
        <v>2</v>
      </c>
      <c r="B100" s="133">
        <v>90654901.799999997</v>
      </c>
      <c r="C100" s="96">
        <v>1</v>
      </c>
      <c r="D100" s="11"/>
      <c r="E100" s="11"/>
      <c r="F100" s="11"/>
      <c r="G100" s="100" t="s">
        <v>2</v>
      </c>
      <c r="H100" s="113">
        <v>0</v>
      </c>
      <c r="I100" s="96" t="str">
        <f t="shared" ref="I100" si="5">IFERROR((J100-H100)/H100,"-")</f>
        <v>-</v>
      </c>
      <c r="J100" s="113">
        <v>1392766985.9200001</v>
      </c>
      <c r="K100" s="96">
        <f>IFERROR((L100-J100)/J100,"-")</f>
        <v>-0.72006372396710805</v>
      </c>
      <c r="L100" s="113">
        <v>389886003.42000002</v>
      </c>
    </row>
    <row r="101" spans="1:12" x14ac:dyDescent="0.25">
      <c r="A101" s="97"/>
      <c r="B101" s="138"/>
      <c r="C101" s="84"/>
      <c r="D101" s="101"/>
      <c r="E101" s="101"/>
      <c r="F101" s="101"/>
      <c r="G101" s="97"/>
      <c r="H101" s="112"/>
      <c r="I101" s="84"/>
      <c r="J101" s="112"/>
      <c r="K101" s="84"/>
      <c r="L101" s="112"/>
    </row>
    <row r="102" spans="1:12" x14ac:dyDescent="0.25">
      <c r="A102" s="97"/>
      <c r="B102" s="174"/>
      <c r="C102" s="169"/>
      <c r="D102" s="95"/>
      <c r="E102" s="95"/>
      <c r="F102" s="95"/>
      <c r="G102" s="97"/>
      <c r="H102" s="107"/>
      <c r="I102" s="169"/>
      <c r="J102" s="107"/>
      <c r="K102" s="84"/>
      <c r="L102" s="107"/>
    </row>
    <row r="103" spans="1:12" x14ac:dyDescent="0.25">
      <c r="A103" s="97"/>
      <c r="B103" s="174"/>
      <c r="C103" s="84"/>
      <c r="D103" s="101"/>
      <c r="E103" s="101"/>
      <c r="F103" s="101"/>
      <c r="G103" s="97"/>
      <c r="H103" s="107"/>
      <c r="I103" s="84"/>
      <c r="J103" s="107"/>
      <c r="K103" s="84"/>
      <c r="L103" s="107"/>
    </row>
    <row r="104" spans="1:12" x14ac:dyDescent="0.25">
      <c r="A104" s="97"/>
      <c r="B104" s="174"/>
      <c r="C104" s="84"/>
      <c r="D104" s="101"/>
      <c r="E104" s="101"/>
      <c r="F104" s="101"/>
      <c r="G104" s="97"/>
      <c r="H104" s="107"/>
      <c r="I104" s="84"/>
      <c r="J104" s="107"/>
      <c r="K104" s="84"/>
      <c r="L104" s="107"/>
    </row>
    <row r="105" spans="1:12" x14ac:dyDescent="0.25">
      <c r="A105" s="85"/>
      <c r="B105" s="134"/>
      <c r="C105" s="90"/>
      <c r="D105" s="11"/>
      <c r="E105" s="11"/>
      <c r="F105" s="11"/>
      <c r="G105" s="85"/>
      <c r="H105" s="175"/>
      <c r="I105" s="90"/>
      <c r="J105" s="175"/>
      <c r="K105" s="90"/>
      <c r="L105" s="175"/>
    </row>
    <row r="106" spans="1:12" x14ac:dyDescent="0.25">
      <c r="A106" s="85"/>
      <c r="B106" s="129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129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129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4" t="s">
        <v>25</v>
      </c>
      <c r="C109" s="184"/>
      <c r="D109" s="184"/>
      <c r="E109" s="184"/>
      <c r="F109" s="184"/>
      <c r="G109" s="184"/>
      <c r="H109" s="28"/>
      <c r="I109" s="11"/>
      <c r="J109" s="28"/>
      <c r="K109" s="28"/>
      <c r="L109" s="28"/>
    </row>
    <row r="110" spans="1:12" x14ac:dyDescent="0.25">
      <c r="B110" s="131" t="s">
        <v>153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44" t="s">
        <v>2</v>
      </c>
      <c r="B111" s="146">
        <v>399198378.66000003</v>
      </c>
      <c r="C111" s="16">
        <v>1</v>
      </c>
      <c r="D111" s="118">
        <v>83375065.819999993</v>
      </c>
      <c r="E111" s="118">
        <v>96178555.129999995</v>
      </c>
      <c r="F111" s="118">
        <v>128989855.91</v>
      </c>
      <c r="G111" s="118">
        <v>90654901.799999997</v>
      </c>
      <c r="H111" s="28"/>
      <c r="I111" s="11"/>
      <c r="J111" s="28"/>
      <c r="K111" s="28"/>
      <c r="L111" s="28"/>
    </row>
    <row r="112" spans="1:12" x14ac:dyDescent="0.25">
      <c r="A112" s="97"/>
      <c r="B112" s="138"/>
      <c r="C112" s="101"/>
      <c r="D112" s="112"/>
      <c r="E112" s="112"/>
      <c r="F112" s="112"/>
      <c r="G112" s="112"/>
      <c r="H112" s="28"/>
      <c r="I112" s="11"/>
      <c r="J112" s="28"/>
      <c r="K112" s="28"/>
      <c r="L112" s="28"/>
    </row>
    <row r="113" spans="1:12" x14ac:dyDescent="0.25">
      <c r="A113" s="97"/>
      <c r="B113" s="138"/>
      <c r="C113" s="95"/>
      <c r="D113" s="112"/>
      <c r="E113" s="112"/>
      <c r="F113" s="112"/>
      <c r="G113" s="112"/>
      <c r="H113" s="28"/>
      <c r="I113" s="11"/>
      <c r="J113" s="28"/>
      <c r="K113" s="28"/>
      <c r="L113" s="28"/>
    </row>
    <row r="114" spans="1:12" x14ac:dyDescent="0.25">
      <c r="A114" s="97"/>
      <c r="B114" s="138"/>
      <c r="C114" s="101"/>
      <c r="D114" s="112"/>
      <c r="E114" s="112"/>
      <c r="F114" s="112"/>
      <c r="G114" s="112"/>
      <c r="H114" s="28"/>
      <c r="I114" s="11"/>
      <c r="J114" s="28"/>
      <c r="K114" s="28"/>
      <c r="L114" s="28"/>
    </row>
    <row r="115" spans="1:12" x14ac:dyDescent="0.25">
      <c r="A115" s="97"/>
      <c r="B115" s="138"/>
      <c r="C115" s="101"/>
      <c r="D115" s="112"/>
      <c r="E115" s="112"/>
      <c r="F115" s="112"/>
      <c r="G115" s="112"/>
      <c r="H115" s="28"/>
      <c r="I115" s="11"/>
      <c r="J115" s="28"/>
      <c r="K115" s="28"/>
      <c r="L115" s="28"/>
    </row>
    <row r="116" spans="1:12" x14ac:dyDescent="0.25">
      <c r="A116" s="85"/>
      <c r="B116" s="129"/>
      <c r="C116" s="11"/>
      <c r="D116" s="176"/>
      <c r="E116" s="176"/>
      <c r="F116" s="176"/>
      <c r="G116" s="176"/>
      <c r="H116" s="28"/>
      <c r="I116" s="11"/>
      <c r="J116" s="28"/>
      <c r="K116" s="28"/>
      <c r="L116" s="28"/>
    </row>
    <row r="117" spans="1:12" x14ac:dyDescent="0.25">
      <c r="A117" s="85"/>
      <c r="B117" s="134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134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134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134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29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29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78" t="s">
        <v>67</v>
      </c>
      <c r="B123" s="179"/>
      <c r="C123" s="185"/>
      <c r="D123" s="178" t="s">
        <v>68</v>
      </c>
      <c r="E123" s="179"/>
      <c r="F123" s="180"/>
      <c r="G123" s="192" t="s">
        <v>69</v>
      </c>
      <c r="H123" s="179"/>
      <c r="I123" s="185"/>
      <c r="J123" s="178" t="s">
        <v>70</v>
      </c>
      <c r="K123" s="179"/>
      <c r="L123" s="179"/>
    </row>
    <row r="124" spans="1:12" x14ac:dyDescent="0.25">
      <c r="A124" s="14" t="s">
        <v>71</v>
      </c>
      <c r="B124" s="142" t="s">
        <v>154</v>
      </c>
      <c r="C124" s="14" t="s">
        <v>44</v>
      </c>
      <c r="D124" s="14" t="s">
        <v>71</v>
      </c>
      <c r="E124" s="14" t="s">
        <v>154</v>
      </c>
      <c r="F124" s="42" t="s">
        <v>44</v>
      </c>
      <c r="G124" s="68" t="s">
        <v>83</v>
      </c>
      <c r="H124" s="14" t="s">
        <v>154</v>
      </c>
      <c r="I124" s="14" t="s">
        <v>44</v>
      </c>
      <c r="J124" s="14" t="s">
        <v>83</v>
      </c>
      <c r="K124" s="14" t="s">
        <v>154</v>
      </c>
      <c r="L124" s="42" t="s">
        <v>44</v>
      </c>
    </row>
    <row r="125" spans="1:12" ht="28.7" customHeight="1" x14ac:dyDescent="0.25">
      <c r="A125" s="20" t="s">
        <v>102</v>
      </c>
      <c r="B125" s="147">
        <v>26384575.280000001</v>
      </c>
      <c r="C125" s="9">
        <v>0.29104411075540998</v>
      </c>
      <c r="D125" s="20" t="s">
        <v>102</v>
      </c>
      <c r="E125" s="108">
        <v>116202290.8</v>
      </c>
      <c r="F125" s="9">
        <v>0.29108908505605502</v>
      </c>
      <c r="G125" s="70" t="s">
        <v>54</v>
      </c>
      <c r="H125" s="108">
        <v>7636191.0999999996</v>
      </c>
      <c r="I125" s="9">
        <v>8.4233626074039794E-2</v>
      </c>
      <c r="J125" s="47" t="s">
        <v>53</v>
      </c>
      <c r="K125" s="108">
        <v>44970015.130000003</v>
      </c>
      <c r="L125" s="9">
        <v>0.11265079603016399</v>
      </c>
    </row>
    <row r="126" spans="1:12" ht="30" x14ac:dyDescent="0.25">
      <c r="A126" s="93" t="s">
        <v>103</v>
      </c>
      <c r="B126" s="138">
        <v>13924676.41</v>
      </c>
      <c r="C126" s="101">
        <v>0.153600921003921</v>
      </c>
      <c r="D126" s="93" t="s">
        <v>103</v>
      </c>
      <c r="E126" s="112">
        <v>70493864.719999999</v>
      </c>
      <c r="F126" s="101">
        <v>0.17658855468458701</v>
      </c>
      <c r="G126" s="63" t="s">
        <v>53</v>
      </c>
      <c r="H126" s="112">
        <v>7524855.6699999999</v>
      </c>
      <c r="I126" s="101">
        <v>8.3005502411784601E-2</v>
      </c>
      <c r="J126" s="97" t="s">
        <v>54</v>
      </c>
      <c r="K126" s="112">
        <v>34526869.210000001</v>
      </c>
      <c r="L126" s="101">
        <v>8.6490504610507904E-2</v>
      </c>
    </row>
    <row r="127" spans="1:12" ht="30" x14ac:dyDescent="0.25">
      <c r="A127" s="20" t="s">
        <v>54</v>
      </c>
      <c r="B127" s="147">
        <v>5967262.4299999997</v>
      </c>
      <c r="C127" s="9">
        <v>6.5823935733390196E-2</v>
      </c>
      <c r="D127" s="20" t="s">
        <v>104</v>
      </c>
      <c r="E127" s="108">
        <v>34680827.869999997</v>
      </c>
      <c r="F127" s="9">
        <v>8.6876174162866304E-2</v>
      </c>
      <c r="G127" s="70" t="s">
        <v>55</v>
      </c>
      <c r="H127" s="108">
        <v>5485624.3600000003</v>
      </c>
      <c r="I127" s="9">
        <v>6.0511061741616697E-2</v>
      </c>
      <c r="J127" s="47" t="s">
        <v>55</v>
      </c>
      <c r="K127" s="108">
        <v>27920768.239999998</v>
      </c>
      <c r="L127" s="9">
        <v>6.9942088276316094E-2</v>
      </c>
    </row>
    <row r="128" spans="1:12" ht="30" x14ac:dyDescent="0.25">
      <c r="A128" s="93" t="s">
        <v>104</v>
      </c>
      <c r="B128" s="138">
        <v>4159482.19</v>
      </c>
      <c r="C128" s="101">
        <v>4.5882595506821201E-2</v>
      </c>
      <c r="D128" s="93" t="s">
        <v>54</v>
      </c>
      <c r="E128" s="112">
        <v>30740904.399999999</v>
      </c>
      <c r="F128" s="101">
        <v>7.7006586307261093E-2</v>
      </c>
      <c r="G128" s="63" t="s">
        <v>109</v>
      </c>
      <c r="H128" s="112">
        <v>4792381.24</v>
      </c>
      <c r="I128" s="101">
        <v>5.2864005639461198E-2</v>
      </c>
      <c r="J128" s="97" t="s">
        <v>56</v>
      </c>
      <c r="K128" s="112">
        <v>20950653.050000001</v>
      </c>
      <c r="L128" s="101">
        <v>5.24818089700805E-2</v>
      </c>
    </row>
    <row r="129" spans="1:12" ht="28.7" customHeight="1" x14ac:dyDescent="0.25">
      <c r="A129" s="20" t="s">
        <v>106</v>
      </c>
      <c r="B129" s="147">
        <v>3559550</v>
      </c>
      <c r="C129" s="9">
        <v>3.92648376350676E-2</v>
      </c>
      <c r="D129" s="20" t="s">
        <v>106</v>
      </c>
      <c r="E129" s="108">
        <v>13268308</v>
      </c>
      <c r="F129" s="9">
        <v>3.32373794816955E-2</v>
      </c>
      <c r="G129" s="70" t="s">
        <v>56</v>
      </c>
      <c r="H129" s="108">
        <v>4048140.5</v>
      </c>
      <c r="I129" s="9">
        <v>4.46544027914881E-2</v>
      </c>
      <c r="J129" s="47" t="s">
        <v>113</v>
      </c>
      <c r="K129" s="108">
        <v>17165607.670000002</v>
      </c>
      <c r="L129" s="9">
        <v>4.3000193857550897E-2</v>
      </c>
    </row>
    <row r="130" spans="1:12" ht="30" x14ac:dyDescent="0.25">
      <c r="A130" s="93" t="s">
        <v>107</v>
      </c>
      <c r="B130" s="138">
        <v>3098710.73</v>
      </c>
      <c r="C130" s="101">
        <v>3.4181391943220903E-2</v>
      </c>
      <c r="D130" s="93" t="s">
        <v>108</v>
      </c>
      <c r="E130" s="112">
        <v>9840495.1799999997</v>
      </c>
      <c r="F130" s="101">
        <v>2.46506391459601E-2</v>
      </c>
      <c r="G130" s="63" t="s">
        <v>110</v>
      </c>
      <c r="H130" s="112">
        <v>3740460.66</v>
      </c>
      <c r="I130" s="101">
        <v>4.1260434744632903E-2</v>
      </c>
      <c r="J130" s="97" t="s">
        <v>109</v>
      </c>
      <c r="K130" s="112">
        <v>15032907.51</v>
      </c>
      <c r="L130" s="101">
        <v>3.7657736888765302E-2</v>
      </c>
    </row>
    <row r="131" spans="1:12" ht="30" x14ac:dyDescent="0.25">
      <c r="A131" s="20" t="s">
        <v>158</v>
      </c>
      <c r="B131" s="147">
        <v>2768984.81</v>
      </c>
      <c r="C131" s="9">
        <v>3.0544237046429602E-2</v>
      </c>
      <c r="D131" s="20" t="s">
        <v>112</v>
      </c>
      <c r="E131" s="108">
        <v>9468685.3499999996</v>
      </c>
      <c r="F131" s="9">
        <v>2.3719248013440799E-2</v>
      </c>
      <c r="G131" s="70" t="s">
        <v>106</v>
      </c>
      <c r="H131" s="108">
        <v>3559647.39</v>
      </c>
      <c r="I131" s="9">
        <v>3.92659119288793E-2</v>
      </c>
      <c r="J131" s="47" t="s">
        <v>110</v>
      </c>
      <c r="K131" s="108">
        <v>13144867.119999999</v>
      </c>
      <c r="L131" s="9">
        <v>3.2928157584516601E-2</v>
      </c>
    </row>
    <row r="132" spans="1:12" ht="30" x14ac:dyDescent="0.25">
      <c r="A132" s="93" t="s">
        <v>159</v>
      </c>
      <c r="B132" s="138">
        <v>1926546.49</v>
      </c>
      <c r="C132" s="101">
        <v>2.12514320985123E-2</v>
      </c>
      <c r="D132" s="93" t="s">
        <v>107</v>
      </c>
      <c r="E132" s="112">
        <v>9407729.4800000004</v>
      </c>
      <c r="F132" s="101">
        <v>2.3566552328141199E-2</v>
      </c>
      <c r="G132" s="63" t="s">
        <v>112</v>
      </c>
      <c r="H132" s="112">
        <v>3124427.07</v>
      </c>
      <c r="I132" s="101">
        <v>3.4465064855433998E-2</v>
      </c>
      <c r="J132" s="97" t="s">
        <v>160</v>
      </c>
      <c r="K132" s="112">
        <v>13030965.76</v>
      </c>
      <c r="L132" s="101">
        <v>3.2642832377579797E-2</v>
      </c>
    </row>
    <row r="133" spans="1:12" ht="28.7" customHeight="1" x14ac:dyDescent="0.25">
      <c r="A133" s="20" t="s">
        <v>108</v>
      </c>
      <c r="B133" s="147">
        <v>1903541.96</v>
      </c>
      <c r="C133" s="9">
        <v>2.0997672736985998E-2</v>
      </c>
      <c r="D133" s="20" t="s">
        <v>158</v>
      </c>
      <c r="E133" s="108">
        <v>7725651.0999999996</v>
      </c>
      <c r="F133" s="9">
        <v>1.9352912018162301E-2</v>
      </c>
      <c r="G133" s="70" t="s">
        <v>160</v>
      </c>
      <c r="H133" s="108">
        <v>2729574.06</v>
      </c>
      <c r="I133" s="9">
        <v>3.0109503245857601E-2</v>
      </c>
      <c r="J133" s="47" t="s">
        <v>112</v>
      </c>
      <c r="K133" s="108">
        <v>13013966.15</v>
      </c>
      <c r="L133" s="9">
        <v>3.2600248011237801E-2</v>
      </c>
    </row>
    <row r="134" spans="1:12" ht="30" x14ac:dyDescent="0.25">
      <c r="A134" s="93" t="s">
        <v>112</v>
      </c>
      <c r="B134" s="138">
        <v>1588375.18</v>
      </c>
      <c r="C134" s="101">
        <v>1.7521117429526601E-2</v>
      </c>
      <c r="D134" s="93" t="s">
        <v>159</v>
      </c>
      <c r="E134" s="112">
        <v>5920298.3700000001</v>
      </c>
      <c r="F134" s="101">
        <v>1.48304669720173E-2</v>
      </c>
      <c r="G134" s="63" t="s">
        <v>107</v>
      </c>
      <c r="H134" s="112">
        <v>2321206.2400000002</v>
      </c>
      <c r="I134" s="101">
        <v>2.56048618873469E-2</v>
      </c>
      <c r="J134" s="97" t="s">
        <v>106</v>
      </c>
      <c r="K134" s="112">
        <v>12902137.92</v>
      </c>
      <c r="L134" s="101">
        <v>3.2320116036815998E-2</v>
      </c>
    </row>
    <row r="135" spans="1:12" x14ac:dyDescent="0.25">
      <c r="A135" s="47" t="s">
        <v>51</v>
      </c>
      <c r="B135" s="148">
        <v>25373196.32</v>
      </c>
      <c r="C135" s="49">
        <v>0.27988774811071498</v>
      </c>
      <c r="D135" s="47" t="s">
        <v>51</v>
      </c>
      <c r="E135" s="120">
        <v>91449323.390000001</v>
      </c>
      <c r="F135" s="49">
        <v>0.22908240182981299</v>
      </c>
      <c r="G135" s="47" t="s">
        <v>51</v>
      </c>
      <c r="H135" s="120">
        <v>45692393.509999998</v>
      </c>
      <c r="I135" s="49">
        <v>0.50402562467945899</v>
      </c>
      <c r="J135" s="47" t="s">
        <v>51</v>
      </c>
      <c r="K135" s="120">
        <v>186539620.90000001</v>
      </c>
      <c r="L135" s="49">
        <v>0.46728551735646501</v>
      </c>
    </row>
    <row r="136" spans="1:12" x14ac:dyDescent="0.25">
      <c r="A136" s="44" t="s">
        <v>52</v>
      </c>
      <c r="B136" s="146">
        <f>SUM(B125:B135)</f>
        <v>90654901.799999997</v>
      </c>
      <c r="C136" s="16">
        <v>1</v>
      </c>
      <c r="D136" s="44" t="s">
        <v>52</v>
      </c>
      <c r="E136" s="118">
        <f>SUM(E125:E135)</f>
        <v>399198378.66000003</v>
      </c>
      <c r="F136" s="16">
        <v>1</v>
      </c>
      <c r="G136" s="78" t="s">
        <v>52</v>
      </c>
      <c r="H136" s="118">
        <f>SUM(H125:H135)</f>
        <v>90654901.799999997</v>
      </c>
      <c r="I136" s="16">
        <v>1</v>
      </c>
      <c r="J136" s="44" t="s">
        <v>52</v>
      </c>
      <c r="K136" s="118">
        <f>SUM(K125:K135)</f>
        <v>399198378.65999997</v>
      </c>
      <c r="L136" s="16">
        <v>1</v>
      </c>
    </row>
    <row r="138" spans="1:12" ht="15" customHeight="1" x14ac:dyDescent="0.25"/>
    <row r="139" spans="1:12" ht="15" customHeight="1" x14ac:dyDescent="0.25">
      <c r="A139" s="178" t="s">
        <v>89</v>
      </c>
      <c r="B139" s="179"/>
      <c r="C139" s="179"/>
      <c r="D139" s="179"/>
      <c r="E139" s="179"/>
      <c r="F139" s="180"/>
      <c r="G139" s="181" t="s">
        <v>90</v>
      </c>
      <c r="H139" s="182"/>
      <c r="I139" s="182"/>
      <c r="J139" s="182"/>
      <c r="K139" s="182"/>
      <c r="L139" s="182"/>
    </row>
    <row r="140" spans="1:12" ht="16.899999999999999" customHeight="1" x14ac:dyDescent="0.25">
      <c r="A140" s="14" t="s">
        <v>91</v>
      </c>
      <c r="B140" s="142" t="s">
        <v>154</v>
      </c>
      <c r="C140" s="14" t="s">
        <v>44</v>
      </c>
      <c r="D140" s="14" t="s">
        <v>91</v>
      </c>
      <c r="E140" s="14" t="s">
        <v>154</v>
      </c>
      <c r="F140" s="42" t="s">
        <v>44</v>
      </c>
      <c r="G140" s="68" t="s">
        <v>91</v>
      </c>
      <c r="H140" s="14" t="s">
        <v>154</v>
      </c>
      <c r="I140" s="14" t="s">
        <v>44</v>
      </c>
      <c r="J140" s="14" t="s">
        <v>91</v>
      </c>
      <c r="K140" s="14" t="s">
        <v>154</v>
      </c>
      <c r="L140" s="42" t="s">
        <v>44</v>
      </c>
    </row>
    <row r="141" spans="1:12" ht="57.4" customHeight="1" x14ac:dyDescent="0.25">
      <c r="A141" s="40" t="s">
        <v>114</v>
      </c>
      <c r="B141" s="137">
        <v>17128304.66</v>
      </c>
      <c r="C141" s="15">
        <v>0.18893964165101601</v>
      </c>
      <c r="D141" s="40" t="s">
        <v>120</v>
      </c>
      <c r="E141" s="105">
        <v>2850966.01</v>
      </c>
      <c r="F141" s="15">
        <v>3.1448558802586402E-2</v>
      </c>
      <c r="G141" s="62" t="s">
        <v>114</v>
      </c>
      <c r="H141" s="105">
        <v>76612064.260000005</v>
      </c>
      <c r="I141" s="15">
        <v>0.19191476808389299</v>
      </c>
      <c r="J141" s="40" t="s">
        <v>120</v>
      </c>
      <c r="K141" s="105">
        <v>10850620.26</v>
      </c>
      <c r="L141" s="15">
        <v>2.7181022869938901E-2</v>
      </c>
    </row>
    <row r="142" spans="1:12" ht="42.95" customHeight="1" x14ac:dyDescent="0.25">
      <c r="A142" s="93" t="s">
        <v>115</v>
      </c>
      <c r="B142" s="138">
        <v>12915171.91</v>
      </c>
      <c r="C142" s="101">
        <v>0.142465235233425</v>
      </c>
      <c r="D142" s="93" t="s">
        <v>121</v>
      </c>
      <c r="E142" s="112">
        <v>2371523.75</v>
      </c>
      <c r="F142" s="101">
        <v>2.6159906446448802E-2</v>
      </c>
      <c r="G142" s="63" t="s">
        <v>115</v>
      </c>
      <c r="H142" s="112">
        <v>66877361.479999997</v>
      </c>
      <c r="I142" s="101">
        <v>0.167529141036316</v>
      </c>
      <c r="J142" s="93" t="s">
        <v>121</v>
      </c>
      <c r="K142" s="112">
        <v>9820416.7599999998</v>
      </c>
      <c r="L142" s="101">
        <v>2.4600342298394199E-2</v>
      </c>
    </row>
    <row r="143" spans="1:12" ht="57.4" customHeight="1" x14ac:dyDescent="0.25">
      <c r="A143" s="40" t="s">
        <v>118</v>
      </c>
      <c r="B143" s="137">
        <v>5772209.1100000003</v>
      </c>
      <c r="C143" s="15">
        <v>6.3672333160036607E-2</v>
      </c>
      <c r="D143" s="40" t="s">
        <v>123</v>
      </c>
      <c r="E143" s="105">
        <v>1888874.43</v>
      </c>
      <c r="F143" s="15">
        <v>2.0835877514568099E-2</v>
      </c>
      <c r="G143" s="62" t="s">
        <v>116</v>
      </c>
      <c r="H143" s="105">
        <v>28470796.699999999</v>
      </c>
      <c r="I143" s="15">
        <v>7.13199206759524E-2</v>
      </c>
      <c r="J143" s="40" t="s">
        <v>124</v>
      </c>
      <c r="K143" s="105">
        <v>9140507.0099999998</v>
      </c>
      <c r="L143" s="15">
        <v>2.2897154644470698E-2</v>
      </c>
    </row>
    <row r="144" spans="1:12" ht="28.7" customHeight="1" x14ac:dyDescent="0.25">
      <c r="A144" s="93" t="s">
        <v>116</v>
      </c>
      <c r="B144" s="138">
        <v>5131289.54</v>
      </c>
      <c r="C144" s="101">
        <v>5.6602449929519398E-2</v>
      </c>
      <c r="D144" s="93" t="s">
        <v>161</v>
      </c>
      <c r="E144" s="112">
        <v>1543283.84</v>
      </c>
      <c r="F144" s="101">
        <v>1.7023721931823901E-2</v>
      </c>
      <c r="G144" s="63" t="s">
        <v>117</v>
      </c>
      <c r="H144" s="112">
        <v>22977132.309999999</v>
      </c>
      <c r="I144" s="101">
        <v>5.7558180439329303E-2</v>
      </c>
      <c r="J144" s="93" t="s">
        <v>122</v>
      </c>
      <c r="K144" s="112">
        <v>8202268.9299999997</v>
      </c>
      <c r="L144" s="101">
        <v>2.0546849307186001E-2</v>
      </c>
    </row>
    <row r="145" spans="1:12" ht="42.95" customHeight="1" x14ac:dyDescent="0.25">
      <c r="A145" s="40" t="s">
        <v>117</v>
      </c>
      <c r="B145" s="137">
        <v>5034937.97</v>
      </c>
      <c r="C145" s="15">
        <v>5.55396108762869E-2</v>
      </c>
      <c r="D145" s="36" t="s">
        <v>51</v>
      </c>
      <c r="E145" s="114">
        <v>31327429.890000001</v>
      </c>
      <c r="F145" s="39">
        <v>0.34556796453338601</v>
      </c>
      <c r="G145" s="62" t="s">
        <v>119</v>
      </c>
      <c r="H145" s="105">
        <v>18344959.859999999</v>
      </c>
      <c r="I145" s="15">
        <v>4.59544949094709E-2</v>
      </c>
      <c r="J145" s="36" t="s">
        <v>51</v>
      </c>
      <c r="K145" s="114">
        <v>132697575.58</v>
      </c>
      <c r="L145" s="39">
        <v>0.33241010653758002</v>
      </c>
    </row>
    <row r="146" spans="1:12" ht="28.7" customHeight="1" x14ac:dyDescent="0.25">
      <c r="A146" s="93" t="s">
        <v>119</v>
      </c>
      <c r="B146" s="138">
        <v>4690910.6900000004</v>
      </c>
      <c r="C146" s="101">
        <v>5.1744699920903803E-2</v>
      </c>
      <c r="D146" s="100" t="s">
        <v>52</v>
      </c>
      <c r="E146" s="109">
        <f>SUM(B141:B146,E141:E145)</f>
        <v>90654901.799999997</v>
      </c>
      <c r="F146" s="96">
        <v>1</v>
      </c>
      <c r="G146" s="63" t="s">
        <v>118</v>
      </c>
      <c r="H146" s="112">
        <v>15204675.51</v>
      </c>
      <c r="I146" s="101">
        <v>3.8088019197467501E-2</v>
      </c>
      <c r="J146" s="100" t="s">
        <v>52</v>
      </c>
      <c r="K146" s="109">
        <f>SUM(H141:H146,K141:K145)</f>
        <v>399198378.65999997</v>
      </c>
      <c r="L146" s="96">
        <v>1</v>
      </c>
    </row>
    <row r="149" spans="1:12" x14ac:dyDescent="0.25">
      <c r="B149" s="127" t="s">
        <v>38</v>
      </c>
    </row>
    <row r="150" spans="1:12" ht="25.15" customHeight="1" x14ac:dyDescent="0.35">
      <c r="A150" s="94" t="s">
        <v>10</v>
      </c>
      <c r="B150" s="130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78" t="s">
        <v>6</v>
      </c>
      <c r="C152" s="179"/>
      <c r="D152" s="89"/>
      <c r="E152" s="45" t="s">
        <v>28</v>
      </c>
      <c r="F152" s="45" t="s">
        <v>29</v>
      </c>
      <c r="G152" s="183" t="s">
        <v>25</v>
      </c>
      <c r="H152" s="184"/>
      <c r="I152" s="184"/>
      <c r="J152" s="184"/>
      <c r="K152" s="184"/>
      <c r="L152" s="184"/>
    </row>
    <row r="153" spans="1:12" x14ac:dyDescent="0.25">
      <c r="A153" s="52"/>
      <c r="B153" s="142" t="s">
        <v>145</v>
      </c>
      <c r="C153" s="42" t="s">
        <v>44</v>
      </c>
      <c r="D153" s="89"/>
      <c r="E153" s="118">
        <f>B154</f>
        <v>198972017.44999999</v>
      </c>
      <c r="F153" s="118">
        <f>G154</f>
        <v>711191745.84000003</v>
      </c>
      <c r="G153" s="72" t="s">
        <v>153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44" t="s">
        <v>2</v>
      </c>
      <c r="B154" s="146">
        <v>198972017.44999999</v>
      </c>
      <c r="C154" s="16">
        <v>1</v>
      </c>
      <c r="D154" s="11"/>
      <c r="E154" s="11"/>
      <c r="F154" s="11"/>
      <c r="G154" s="121">
        <v>711191745.84000003</v>
      </c>
      <c r="H154" s="16">
        <v>1</v>
      </c>
      <c r="I154" s="118">
        <v>162625651.22999999</v>
      </c>
      <c r="J154" s="118">
        <v>154463620.5</v>
      </c>
      <c r="K154" s="118">
        <v>195130456.66</v>
      </c>
      <c r="L154" s="118">
        <v>198972017.44999999</v>
      </c>
    </row>
    <row r="155" spans="1:12" x14ac:dyDescent="0.25">
      <c r="A155" s="97"/>
      <c r="B155" s="174"/>
      <c r="C155" s="101"/>
      <c r="D155" s="101"/>
      <c r="E155" s="101"/>
      <c r="F155" s="101"/>
      <c r="G155" s="107"/>
      <c r="H155" s="101"/>
      <c r="I155" s="112"/>
      <c r="J155" s="112"/>
      <c r="K155" s="112"/>
      <c r="L155" s="112"/>
    </row>
    <row r="156" spans="1:12" x14ac:dyDescent="0.25">
      <c r="A156" s="97"/>
      <c r="B156" s="138"/>
      <c r="C156" s="95"/>
      <c r="D156" s="95"/>
      <c r="E156" s="95"/>
      <c r="F156" s="95"/>
      <c r="G156" s="116"/>
      <c r="H156" s="95"/>
      <c r="I156" s="112"/>
      <c r="J156" s="112"/>
      <c r="K156" s="112"/>
      <c r="L156" s="112"/>
    </row>
    <row r="157" spans="1:12" x14ac:dyDescent="0.25">
      <c r="A157" s="97"/>
      <c r="B157" s="174"/>
      <c r="C157" s="101"/>
      <c r="D157" s="101"/>
      <c r="E157" s="101"/>
      <c r="F157" s="101"/>
      <c r="G157" s="107"/>
      <c r="H157" s="101"/>
      <c r="I157" s="112"/>
      <c r="J157" s="112"/>
      <c r="K157" s="112"/>
      <c r="L157" s="112"/>
    </row>
    <row r="158" spans="1:12" x14ac:dyDescent="0.25">
      <c r="A158" s="97"/>
      <c r="B158" s="138"/>
      <c r="C158" s="101"/>
      <c r="D158" s="101"/>
      <c r="E158" s="101"/>
      <c r="F158" s="101"/>
      <c r="G158" s="107"/>
      <c r="H158" s="101"/>
      <c r="I158" s="112"/>
      <c r="J158" s="112"/>
      <c r="K158" s="112"/>
      <c r="L158" s="112"/>
    </row>
    <row r="159" spans="1:12" x14ac:dyDescent="0.25">
      <c r="A159" s="85"/>
      <c r="B159" s="129"/>
      <c r="C159" s="11"/>
      <c r="D159" s="11"/>
      <c r="E159" s="11"/>
      <c r="F159" s="11"/>
      <c r="G159" s="177"/>
      <c r="H159" s="11"/>
      <c r="I159" s="176"/>
      <c r="J159" s="176"/>
      <c r="K159" s="176"/>
      <c r="L159" s="176"/>
    </row>
    <row r="160" spans="1:12" x14ac:dyDescent="0.25">
      <c r="A160" s="85"/>
      <c r="B160" s="129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129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78" t="s">
        <v>67</v>
      </c>
      <c r="B163" s="179"/>
      <c r="C163" s="185"/>
      <c r="D163" s="186" t="s">
        <v>68</v>
      </c>
      <c r="E163" s="182"/>
      <c r="F163" s="187"/>
      <c r="G163" s="181" t="s">
        <v>69</v>
      </c>
      <c r="H163" s="182"/>
      <c r="I163" s="188"/>
      <c r="J163" s="186" t="s">
        <v>70</v>
      </c>
      <c r="K163" s="182"/>
      <c r="L163" s="182"/>
    </row>
    <row r="164" spans="1:12" x14ac:dyDescent="0.25">
      <c r="A164" s="14" t="s">
        <v>71</v>
      </c>
      <c r="B164" s="142" t="s">
        <v>154</v>
      </c>
      <c r="C164" s="14" t="s">
        <v>44</v>
      </c>
      <c r="D164" s="14" t="s">
        <v>71</v>
      </c>
      <c r="E164" s="14" t="s">
        <v>154</v>
      </c>
      <c r="F164" s="42" t="s">
        <v>44</v>
      </c>
      <c r="G164" s="68" t="s">
        <v>83</v>
      </c>
      <c r="H164" s="14" t="s">
        <v>154</v>
      </c>
      <c r="I164" s="14" t="s">
        <v>44</v>
      </c>
      <c r="J164" s="14" t="s">
        <v>83</v>
      </c>
      <c r="K164" s="14" t="s">
        <v>154</v>
      </c>
      <c r="L164" s="42" t="s">
        <v>44</v>
      </c>
    </row>
    <row r="165" spans="1:12" x14ac:dyDescent="0.25">
      <c r="A165" s="20" t="s">
        <v>125</v>
      </c>
      <c r="B165" s="147">
        <v>12309024.529999999</v>
      </c>
      <c r="C165" s="9">
        <v>6.1863093553309101E-2</v>
      </c>
      <c r="D165" s="111" t="s">
        <v>125</v>
      </c>
      <c r="E165" s="108">
        <v>49535448.880000003</v>
      </c>
      <c r="F165" s="9">
        <v>6.9651327043303707E-2</v>
      </c>
      <c r="G165" s="70" t="s">
        <v>125</v>
      </c>
      <c r="H165" s="108">
        <v>12308819.65</v>
      </c>
      <c r="I165" s="9">
        <v>6.1862063860779297E-2</v>
      </c>
      <c r="J165" s="20" t="s">
        <v>125</v>
      </c>
      <c r="K165" s="108">
        <v>49535244</v>
      </c>
      <c r="L165" s="9">
        <v>6.96510389634699E-2</v>
      </c>
    </row>
    <row r="166" spans="1:12" ht="28.7" customHeight="1" x14ac:dyDescent="0.25">
      <c r="A166" s="93" t="s">
        <v>126</v>
      </c>
      <c r="B166" s="138">
        <v>10980132.460000001</v>
      </c>
      <c r="C166" s="101">
        <v>5.5184304811902597E-2</v>
      </c>
      <c r="D166" s="110" t="s">
        <v>126</v>
      </c>
      <c r="E166" s="112">
        <v>44784420.130000003</v>
      </c>
      <c r="F166" s="101">
        <v>6.2970950368812895E-2</v>
      </c>
      <c r="G166" s="63" t="s">
        <v>126</v>
      </c>
      <c r="H166" s="112">
        <v>10980132.460000001</v>
      </c>
      <c r="I166" s="101">
        <v>5.5184304811902597E-2</v>
      </c>
      <c r="J166" s="93" t="s">
        <v>126</v>
      </c>
      <c r="K166" s="112">
        <v>44784420.130000003</v>
      </c>
      <c r="L166" s="101">
        <v>6.2970950368812895E-2</v>
      </c>
    </row>
    <row r="167" spans="1:12" ht="42.95" customHeight="1" x14ac:dyDescent="0.25">
      <c r="A167" s="20" t="s">
        <v>127</v>
      </c>
      <c r="B167" s="147">
        <v>9383680.4700000007</v>
      </c>
      <c r="C167" s="9">
        <v>4.7160804771746598E-2</v>
      </c>
      <c r="D167" s="111" t="s">
        <v>128</v>
      </c>
      <c r="E167" s="108">
        <v>32877641.039999999</v>
      </c>
      <c r="F167" s="9">
        <v>4.6228940693297402E-2</v>
      </c>
      <c r="G167" s="70" t="s">
        <v>127</v>
      </c>
      <c r="H167" s="108">
        <v>9383680.4700000007</v>
      </c>
      <c r="I167" s="9">
        <v>4.7160804771746598E-2</v>
      </c>
      <c r="J167" s="20" t="s">
        <v>128</v>
      </c>
      <c r="K167" s="108">
        <v>32877641.039999999</v>
      </c>
      <c r="L167" s="9">
        <v>4.6228940693297402E-2</v>
      </c>
    </row>
    <row r="168" spans="1:12" x14ac:dyDescent="0.25">
      <c r="A168" s="93" t="s">
        <v>128</v>
      </c>
      <c r="B168" s="138">
        <v>8182601.7699999996</v>
      </c>
      <c r="C168" s="101">
        <v>4.1124384598734902E-2</v>
      </c>
      <c r="D168" s="110" t="s">
        <v>129</v>
      </c>
      <c r="E168" s="112">
        <v>22586145.09</v>
      </c>
      <c r="F168" s="101">
        <v>3.1758165392264399E-2</v>
      </c>
      <c r="G168" s="63" t="s">
        <v>128</v>
      </c>
      <c r="H168" s="112">
        <v>8182601.7699999996</v>
      </c>
      <c r="I168" s="101">
        <v>4.1124384598734902E-2</v>
      </c>
      <c r="J168" s="93" t="s">
        <v>129</v>
      </c>
      <c r="K168" s="112">
        <v>22586145.09</v>
      </c>
      <c r="L168" s="101">
        <v>3.1758165392264399E-2</v>
      </c>
    </row>
    <row r="169" spans="1:12" ht="45" x14ac:dyDescent="0.25">
      <c r="A169" s="20" t="s">
        <v>129</v>
      </c>
      <c r="B169" s="147">
        <v>7606649.7400000002</v>
      </c>
      <c r="C169" s="9">
        <v>3.8229746260232199E-2</v>
      </c>
      <c r="D169" s="111" t="s">
        <v>127</v>
      </c>
      <c r="E169" s="108">
        <v>20528962.030000001</v>
      </c>
      <c r="F169" s="9">
        <v>2.8865579711914301E-2</v>
      </c>
      <c r="G169" s="70" t="s">
        <v>129</v>
      </c>
      <c r="H169" s="108">
        <v>7606649.7400000002</v>
      </c>
      <c r="I169" s="9">
        <v>3.8229746260232199E-2</v>
      </c>
      <c r="J169" s="20" t="s">
        <v>127</v>
      </c>
      <c r="K169" s="108">
        <v>20528962.030000001</v>
      </c>
      <c r="L169" s="9">
        <v>2.8865579711914301E-2</v>
      </c>
    </row>
    <row r="170" spans="1:12" ht="28.7" customHeight="1" x14ac:dyDescent="0.25">
      <c r="A170" s="93" t="s">
        <v>130</v>
      </c>
      <c r="B170" s="138">
        <v>6470972.4900000002</v>
      </c>
      <c r="C170" s="101">
        <v>3.2522022809695399E-2</v>
      </c>
      <c r="D170" s="110" t="s">
        <v>58</v>
      </c>
      <c r="E170" s="112">
        <v>14434779.449999999</v>
      </c>
      <c r="F170" s="101">
        <v>2.02966071167641E-2</v>
      </c>
      <c r="G170" s="63" t="s">
        <v>130</v>
      </c>
      <c r="H170" s="112">
        <v>6470972.4900000002</v>
      </c>
      <c r="I170" s="101">
        <v>3.2522022809695399E-2</v>
      </c>
      <c r="J170" s="93" t="s">
        <v>58</v>
      </c>
      <c r="K170" s="112">
        <v>14427881.449999999</v>
      </c>
      <c r="L170" s="101">
        <v>2.0286907904082899E-2</v>
      </c>
    </row>
    <row r="171" spans="1:12" ht="45" x14ac:dyDescent="0.25">
      <c r="A171" s="20" t="s">
        <v>58</v>
      </c>
      <c r="B171" s="147">
        <v>5428310.8700000001</v>
      </c>
      <c r="C171" s="9">
        <v>2.7281780320512102E-2</v>
      </c>
      <c r="D171" s="111" t="s">
        <v>130</v>
      </c>
      <c r="E171" s="108">
        <v>12926439.220000001</v>
      </c>
      <c r="F171" s="9">
        <v>1.8175744158465099E-2</v>
      </c>
      <c r="G171" s="70" t="s">
        <v>58</v>
      </c>
      <c r="H171" s="108">
        <v>5428310.8700000001</v>
      </c>
      <c r="I171" s="9">
        <v>2.7281780320512102E-2</v>
      </c>
      <c r="J171" s="20" t="s">
        <v>130</v>
      </c>
      <c r="K171" s="108">
        <v>12926439.220000001</v>
      </c>
      <c r="L171" s="9">
        <v>1.8175744158465099E-2</v>
      </c>
    </row>
    <row r="172" spans="1:12" ht="86.1" customHeight="1" x14ac:dyDescent="0.25">
      <c r="A172" s="93" t="s">
        <v>131</v>
      </c>
      <c r="B172" s="138">
        <v>3414580.73</v>
      </c>
      <c r="C172" s="101">
        <v>1.7161110259426599E-2</v>
      </c>
      <c r="D172" s="110" t="s">
        <v>133</v>
      </c>
      <c r="E172" s="112">
        <v>11252123.710000001</v>
      </c>
      <c r="F172" s="101">
        <v>1.58215049258058E-2</v>
      </c>
      <c r="G172" s="63" t="s">
        <v>131</v>
      </c>
      <c r="H172" s="112">
        <v>3414580.73</v>
      </c>
      <c r="I172" s="101">
        <v>1.7161110259426599E-2</v>
      </c>
      <c r="J172" s="93" t="s">
        <v>133</v>
      </c>
      <c r="K172" s="112">
        <v>11252123.710000001</v>
      </c>
      <c r="L172" s="101">
        <v>1.58215049258058E-2</v>
      </c>
    </row>
    <row r="173" spans="1:12" x14ac:dyDescent="0.25">
      <c r="A173" s="20" t="s">
        <v>59</v>
      </c>
      <c r="B173" s="147">
        <v>3181710.04</v>
      </c>
      <c r="C173" s="9">
        <v>1.5990741214651098E-2</v>
      </c>
      <c r="D173" s="111" t="s">
        <v>59</v>
      </c>
      <c r="E173" s="108">
        <v>10918268.619999999</v>
      </c>
      <c r="F173" s="9">
        <v>1.5352074435431301E-2</v>
      </c>
      <c r="G173" s="70" t="s">
        <v>59</v>
      </c>
      <c r="H173" s="108">
        <v>3185244.12</v>
      </c>
      <c r="I173" s="9">
        <v>1.6008502908206299E-2</v>
      </c>
      <c r="J173" s="20" t="s">
        <v>59</v>
      </c>
      <c r="K173" s="108">
        <v>10894883.359999999</v>
      </c>
      <c r="L173" s="9">
        <v>1.53191926421079E-2</v>
      </c>
    </row>
    <row r="174" spans="1:12" ht="28.7" customHeight="1" x14ac:dyDescent="0.25">
      <c r="A174" s="93" t="s">
        <v>132</v>
      </c>
      <c r="B174" s="138">
        <v>3152134.13</v>
      </c>
      <c r="C174" s="101">
        <v>1.58420976496964E-2</v>
      </c>
      <c r="D174" s="110" t="s">
        <v>60</v>
      </c>
      <c r="E174" s="112">
        <v>10704254.17</v>
      </c>
      <c r="F174" s="101">
        <v>1.5051150737635501E-2</v>
      </c>
      <c r="G174" s="76" t="s">
        <v>132</v>
      </c>
      <c r="H174" s="112">
        <v>3152134.13</v>
      </c>
      <c r="I174" s="101">
        <v>1.58420976496964E-2</v>
      </c>
      <c r="J174" s="93" t="s">
        <v>60</v>
      </c>
      <c r="K174" s="112">
        <v>10704254.17</v>
      </c>
      <c r="L174" s="101">
        <v>1.5051150737635501E-2</v>
      </c>
    </row>
    <row r="175" spans="1:12" x14ac:dyDescent="0.25">
      <c r="A175" s="47" t="s">
        <v>51</v>
      </c>
      <c r="B175" s="148">
        <v>128862220.22</v>
      </c>
      <c r="C175" s="49">
        <v>0.647639913750093</v>
      </c>
      <c r="D175" s="111" t="s">
        <v>51</v>
      </c>
      <c r="E175" s="120">
        <v>480643263.5</v>
      </c>
      <c r="F175" s="49">
        <v>0.67582795541630503</v>
      </c>
      <c r="G175" s="47" t="s">
        <v>51</v>
      </c>
      <c r="H175" s="120">
        <v>128858891.02</v>
      </c>
      <c r="I175" s="49">
        <v>0.64762318174906797</v>
      </c>
      <c r="J175" s="47" t="s">
        <v>51</v>
      </c>
      <c r="K175" s="120">
        <v>480673751.63999999</v>
      </c>
      <c r="L175" s="49">
        <v>0.67587082450214397</v>
      </c>
    </row>
    <row r="176" spans="1:12" x14ac:dyDescent="0.25">
      <c r="A176" s="44" t="s">
        <v>52</v>
      </c>
      <c r="B176" s="146">
        <f>SUM(B165:B175)</f>
        <v>198972017.44999999</v>
      </c>
      <c r="C176" s="16">
        <v>1</v>
      </c>
      <c r="D176" s="117" t="s">
        <v>52</v>
      </c>
      <c r="E176" s="118">
        <f>SUM(E165:E175)</f>
        <v>711191745.84000003</v>
      </c>
      <c r="F176" s="16">
        <v>1</v>
      </c>
      <c r="G176" s="78" t="s">
        <v>52</v>
      </c>
      <c r="H176" s="118">
        <f>SUM(H165:H175)</f>
        <v>198972017.44999999</v>
      </c>
      <c r="I176" s="16">
        <v>1</v>
      </c>
      <c r="J176" s="44" t="s">
        <v>52</v>
      </c>
      <c r="K176" s="118">
        <f>SUM(K165:K175)</f>
        <v>711191745.83999991</v>
      </c>
      <c r="L176" s="16">
        <v>1</v>
      </c>
    </row>
    <row r="177" spans="1:12" ht="15" customHeight="1" x14ac:dyDescent="0.25"/>
    <row r="178" spans="1:12" ht="15" customHeight="1" x14ac:dyDescent="0.25">
      <c r="A178" s="178" t="s">
        <v>89</v>
      </c>
      <c r="B178" s="179"/>
      <c r="C178" s="179"/>
      <c r="D178" s="179"/>
      <c r="E178" s="179"/>
      <c r="F178" s="180"/>
      <c r="G178" s="181" t="s">
        <v>90</v>
      </c>
      <c r="H178" s="182"/>
      <c r="I178" s="182"/>
      <c r="J178" s="182"/>
      <c r="K178" s="182"/>
      <c r="L178" s="182"/>
    </row>
    <row r="179" spans="1:12" ht="16.899999999999999" customHeight="1" x14ac:dyDescent="0.25">
      <c r="A179" s="14" t="s">
        <v>91</v>
      </c>
      <c r="B179" s="142" t="s">
        <v>154</v>
      </c>
      <c r="C179" s="14" t="s">
        <v>44</v>
      </c>
      <c r="D179" s="14" t="s">
        <v>91</v>
      </c>
      <c r="E179" s="14" t="s">
        <v>154</v>
      </c>
      <c r="F179" s="42" t="s">
        <v>44</v>
      </c>
      <c r="G179" s="68" t="s">
        <v>91</v>
      </c>
      <c r="H179" s="14" t="s">
        <v>154</v>
      </c>
      <c r="I179" s="14" t="s">
        <v>44</v>
      </c>
      <c r="J179" s="14" t="s">
        <v>91</v>
      </c>
      <c r="K179" s="14" t="s">
        <v>154</v>
      </c>
      <c r="L179" s="42" t="s">
        <v>44</v>
      </c>
    </row>
    <row r="180" spans="1:12" ht="28.7" customHeight="1" x14ac:dyDescent="0.25">
      <c r="A180" s="40" t="s">
        <v>118</v>
      </c>
      <c r="B180" s="137">
        <v>20714971.289999999</v>
      </c>
      <c r="C180" s="15">
        <v>0.104109972625701</v>
      </c>
      <c r="D180" s="40" t="s">
        <v>139</v>
      </c>
      <c r="E180" s="105">
        <v>8988633.5600000005</v>
      </c>
      <c r="F180" s="15">
        <v>4.5175365235761197E-2</v>
      </c>
      <c r="G180" s="62" t="s">
        <v>118</v>
      </c>
      <c r="H180" s="105">
        <v>61457418.329999998</v>
      </c>
      <c r="I180" s="15">
        <v>8.6414695740614403E-2</v>
      </c>
      <c r="J180" s="40" t="s">
        <v>141</v>
      </c>
      <c r="K180" s="105">
        <v>30223420.75</v>
      </c>
      <c r="L180" s="15">
        <v>4.2496866600023102E-2</v>
      </c>
    </row>
    <row r="181" spans="1:12" ht="28.7" customHeight="1" x14ac:dyDescent="0.25">
      <c r="A181" s="93" t="s">
        <v>134</v>
      </c>
      <c r="B181" s="138">
        <v>13168637.34</v>
      </c>
      <c r="C181" s="101">
        <v>6.6183363413446702E-2</v>
      </c>
      <c r="D181" s="93" t="s">
        <v>140</v>
      </c>
      <c r="E181" s="112">
        <v>7910739.2800000003</v>
      </c>
      <c r="F181" s="101">
        <v>3.9758049304535498E-2</v>
      </c>
      <c r="G181" s="63" t="s">
        <v>134</v>
      </c>
      <c r="H181" s="112">
        <v>49019726.210000001</v>
      </c>
      <c r="I181" s="101">
        <v>6.8926174265566006E-2</v>
      </c>
      <c r="J181" s="93" t="s">
        <v>140</v>
      </c>
      <c r="K181" s="112">
        <v>29599929.850000001</v>
      </c>
      <c r="L181" s="101">
        <v>4.1620181931441097E-2</v>
      </c>
    </row>
    <row r="182" spans="1:12" ht="57.4" customHeight="1" x14ac:dyDescent="0.25">
      <c r="A182" s="40" t="s">
        <v>135</v>
      </c>
      <c r="B182" s="137">
        <v>11745276.15</v>
      </c>
      <c r="C182" s="15">
        <v>5.9029788713639002E-2</v>
      </c>
      <c r="D182" s="40" t="s">
        <v>141</v>
      </c>
      <c r="E182" s="105">
        <v>6902300.54</v>
      </c>
      <c r="F182" s="15">
        <v>3.4689805272414699E-2</v>
      </c>
      <c r="G182" s="62" t="s">
        <v>137</v>
      </c>
      <c r="H182" s="105">
        <v>44979294.329999998</v>
      </c>
      <c r="I182" s="15">
        <v>6.3244961141772305E-2</v>
      </c>
      <c r="J182" s="40" t="s">
        <v>139</v>
      </c>
      <c r="K182" s="105">
        <v>28834980.640000001</v>
      </c>
      <c r="L182" s="15">
        <v>4.0544594068569403E-2</v>
      </c>
    </row>
    <row r="183" spans="1:12" ht="28.7" customHeight="1" x14ac:dyDescent="0.25">
      <c r="A183" s="93" t="s">
        <v>136</v>
      </c>
      <c r="B183" s="138">
        <v>11260885.529999999</v>
      </c>
      <c r="C183" s="101">
        <v>5.6595322670584897E-2</v>
      </c>
      <c r="D183" s="93" t="s">
        <v>142</v>
      </c>
      <c r="E183" s="112">
        <v>6839208.8600000003</v>
      </c>
      <c r="F183" s="101">
        <v>3.43727170667033E-2</v>
      </c>
      <c r="G183" s="63" t="s">
        <v>136</v>
      </c>
      <c r="H183" s="112">
        <v>43240637.649999999</v>
      </c>
      <c r="I183" s="101">
        <v>6.0800252397372502E-2</v>
      </c>
      <c r="J183" s="93" t="s">
        <v>142</v>
      </c>
      <c r="K183" s="112">
        <v>26195037.920000002</v>
      </c>
      <c r="L183" s="101">
        <v>3.68325955316883E-2</v>
      </c>
    </row>
    <row r="184" spans="1:12" ht="42.95" customHeight="1" x14ac:dyDescent="0.25">
      <c r="A184" s="40" t="s">
        <v>137</v>
      </c>
      <c r="B184" s="137">
        <v>11012049.869999999</v>
      </c>
      <c r="C184" s="15">
        <v>5.5344716363280803E-2</v>
      </c>
      <c r="D184" s="36" t="s">
        <v>51</v>
      </c>
      <c r="E184" s="114">
        <v>91167941.799999997</v>
      </c>
      <c r="F184" s="39">
        <v>0.45819479024436099</v>
      </c>
      <c r="G184" s="62" t="s">
        <v>135</v>
      </c>
      <c r="H184" s="105">
        <v>36727801.939999998</v>
      </c>
      <c r="I184" s="15">
        <v>5.1642615588318203E-2</v>
      </c>
      <c r="J184" s="36" t="s">
        <v>51</v>
      </c>
      <c r="K184" s="114">
        <v>326622249.97000003</v>
      </c>
      <c r="L184" s="39">
        <v>0.45926046228815698</v>
      </c>
    </row>
    <row r="185" spans="1:12" ht="42.95" customHeight="1" x14ac:dyDescent="0.25">
      <c r="A185" s="93" t="s">
        <v>138</v>
      </c>
      <c r="B185" s="138">
        <v>9261373.2300000004</v>
      </c>
      <c r="C185" s="101">
        <v>4.65461090895724E-2</v>
      </c>
      <c r="D185" s="100" t="s">
        <v>52</v>
      </c>
      <c r="E185" s="109">
        <f>SUM(B180:B185,E180:E184)</f>
        <v>198972017.44999999</v>
      </c>
      <c r="F185" s="96">
        <v>1</v>
      </c>
      <c r="G185" s="63" t="s">
        <v>138</v>
      </c>
      <c r="H185" s="112">
        <v>34291248.25</v>
      </c>
      <c r="I185" s="101">
        <v>4.8216600446477402E-2</v>
      </c>
      <c r="J185" s="100" t="s">
        <v>52</v>
      </c>
      <c r="K185" s="109">
        <f>SUM(H180:H185,K180:K184)</f>
        <v>711191745.84000015</v>
      </c>
      <c r="L185" s="96">
        <v>1</v>
      </c>
    </row>
  </sheetData>
  <mergeCells count="38"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178:F178"/>
    <mergeCell ref="G178:L178"/>
    <mergeCell ref="B152:C152"/>
    <mergeCell ref="G152:L152"/>
    <mergeCell ref="A163:C163"/>
    <mergeCell ref="D163:F163"/>
    <mergeCell ref="G163:I163"/>
    <mergeCell ref="J163:L163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85"/>
  <sheetViews>
    <sheetView showGridLines="0" topLeftCell="A181" zoomScale="85" zoomScaleNormal="85" workbookViewId="0">
      <selection activeCell="H157" sqref="H157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"/>
    </row>
    <row r="2" spans="1:12" ht="21" customHeight="1" x14ac:dyDescent="0.25">
      <c r="A2" s="43" t="s">
        <v>43</v>
      </c>
      <c r="B2" s="43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6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53" t="s">
        <v>39</v>
      </c>
      <c r="C6" s="55"/>
      <c r="D6" s="53" t="s">
        <v>40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162</v>
      </c>
      <c r="D7" s="10" t="s">
        <v>163</v>
      </c>
      <c r="E7" s="91"/>
      <c r="F7" s="10">
        <v>562</v>
      </c>
      <c r="H7" s="10">
        <v>939</v>
      </c>
      <c r="J7" s="10">
        <v>13334</v>
      </c>
    </row>
    <row r="16" spans="1:12" x14ac:dyDescent="0.25">
      <c r="F16" s="197"/>
      <c r="G16" s="197"/>
    </row>
    <row r="17" spans="1:12" ht="25.15" customHeight="1" x14ac:dyDescent="0.35">
      <c r="A17" s="94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4" t="s">
        <v>6</v>
      </c>
      <c r="C19" s="184"/>
      <c r="D19" s="184" t="s">
        <v>7</v>
      </c>
      <c r="E19" s="184"/>
      <c r="F19" s="30"/>
      <c r="G19" s="30"/>
      <c r="H19" s="195" t="s">
        <v>17</v>
      </c>
      <c r="I19" s="184"/>
      <c r="J19" s="184"/>
      <c r="K19" s="184"/>
      <c r="L19" s="184"/>
    </row>
    <row r="20" spans="1:12" x14ac:dyDescent="0.25">
      <c r="A20" s="30"/>
      <c r="B20" s="13" t="s">
        <v>164</v>
      </c>
      <c r="C20" s="13" t="s">
        <v>44</v>
      </c>
      <c r="D20" s="13" t="s">
        <v>164</v>
      </c>
      <c r="E20" s="13" t="s">
        <v>44</v>
      </c>
      <c r="F20" s="17"/>
      <c r="G20" s="92"/>
      <c r="H20" s="60" t="s">
        <v>165</v>
      </c>
      <c r="I20" s="13" t="s">
        <v>45</v>
      </c>
      <c r="J20" s="13" t="s">
        <v>166</v>
      </c>
      <c r="K20" s="13" t="s">
        <v>45</v>
      </c>
      <c r="L20" s="60" t="s">
        <v>167</v>
      </c>
    </row>
    <row r="21" spans="1:12" x14ac:dyDescent="0.25">
      <c r="A21" s="100" t="s">
        <v>3</v>
      </c>
      <c r="B21" s="7">
        <v>10862497641.889999</v>
      </c>
      <c r="C21" s="96">
        <v>1</v>
      </c>
      <c r="D21" s="7">
        <v>40981749134.019997</v>
      </c>
      <c r="E21" s="96">
        <v>1</v>
      </c>
      <c r="F21" s="90"/>
      <c r="G21" s="90"/>
      <c r="H21" s="7">
        <v>101191378171.82001</v>
      </c>
      <c r="I21" s="96">
        <f t="shared" ref="I21:K21" si="0">IFERROR((J21-H21)/H21,"-")</f>
        <v>0.23079928195042521</v>
      </c>
      <c r="J21" s="7">
        <v>124546275593.45</v>
      </c>
      <c r="K21" s="96">
        <f t="shared" si="0"/>
        <v>-0.66101322120707107</v>
      </c>
      <c r="L21" s="7">
        <v>42219540774.080002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96" t="s">
        <v>14</v>
      </c>
      <c r="C25" s="198"/>
      <c r="D25" s="196" t="s">
        <v>15</v>
      </c>
      <c r="E25" s="198"/>
      <c r="F25" s="196" t="s">
        <v>10</v>
      </c>
      <c r="G25" s="199"/>
      <c r="H25" s="200" t="s">
        <v>16</v>
      </c>
      <c r="I25" s="191"/>
      <c r="J25" s="87"/>
    </row>
    <row r="26" spans="1:12" x14ac:dyDescent="0.25">
      <c r="A26" s="56"/>
      <c r="B26" s="13" t="s">
        <v>168</v>
      </c>
      <c r="C26" s="13" t="s">
        <v>44</v>
      </c>
      <c r="D26" s="13" t="s">
        <v>168</v>
      </c>
      <c r="E26" s="13" t="s">
        <v>44</v>
      </c>
      <c r="F26" s="13" t="s">
        <v>168</v>
      </c>
      <c r="G26" s="60" t="s">
        <v>44</v>
      </c>
      <c r="H26" s="79" t="s">
        <v>168</v>
      </c>
      <c r="I26" s="13" t="s">
        <v>44</v>
      </c>
      <c r="J26" s="74"/>
      <c r="K26" s="56"/>
    </row>
    <row r="27" spans="1:12" x14ac:dyDescent="0.25">
      <c r="A27" s="100" t="s">
        <v>3</v>
      </c>
      <c r="B27" s="99">
        <v>24602646621.41</v>
      </c>
      <c r="C27" s="96">
        <v>1</v>
      </c>
      <c r="D27" s="99">
        <v>14930147187.139999</v>
      </c>
      <c r="E27" s="96">
        <v>1</v>
      </c>
      <c r="F27" s="99">
        <v>1448955325.47</v>
      </c>
      <c r="G27" s="96">
        <v>1</v>
      </c>
      <c r="H27" s="7">
        <v>40981749134.019997</v>
      </c>
      <c r="I27" s="96">
        <v>1</v>
      </c>
      <c r="J27" s="88"/>
    </row>
    <row r="28" spans="1:12" x14ac:dyDescent="0.25">
      <c r="A28" s="85"/>
      <c r="B28" s="8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96" t="s">
        <v>21</v>
      </c>
      <c r="C29" s="191"/>
      <c r="D29" s="191"/>
      <c r="E29" s="191"/>
      <c r="F29" s="191"/>
      <c r="G29" s="65"/>
      <c r="H29" s="191" t="s">
        <v>22</v>
      </c>
      <c r="I29" s="191"/>
      <c r="J29" s="191"/>
      <c r="K29" s="191"/>
      <c r="L29" s="191"/>
    </row>
    <row r="30" spans="1:12" x14ac:dyDescent="0.25">
      <c r="A30" s="56"/>
      <c r="B30" s="13" t="s">
        <v>165</v>
      </c>
      <c r="C30" s="13" t="s">
        <v>45</v>
      </c>
      <c r="D30" s="13" t="s">
        <v>166</v>
      </c>
      <c r="E30" s="13" t="s">
        <v>45</v>
      </c>
      <c r="F30" s="13" t="s">
        <v>167</v>
      </c>
      <c r="G30" s="74"/>
      <c r="H30" s="60" t="s">
        <v>165</v>
      </c>
      <c r="I30" s="13" t="s">
        <v>45</v>
      </c>
      <c r="J30" s="13" t="s">
        <v>166</v>
      </c>
      <c r="K30" s="13" t="s">
        <v>45</v>
      </c>
      <c r="L30" s="60" t="s">
        <v>167</v>
      </c>
    </row>
    <row r="31" spans="1:12" x14ac:dyDescent="0.25">
      <c r="A31" s="100" t="s">
        <v>3</v>
      </c>
      <c r="B31" s="3">
        <v>58740791723.389999</v>
      </c>
      <c r="C31" s="96">
        <f t="shared" ref="C31" si="1">IFERROR((D31-B31)/B31,"-")</f>
        <v>0.24900802884421619</v>
      </c>
      <c r="D31" s="99">
        <v>73367720483.179993</v>
      </c>
      <c r="E31" s="96">
        <f t="shared" ref="E31" si="2">IFERROR((F31-D31)/D31,"-")</f>
        <v>-0.65732072469303626</v>
      </c>
      <c r="F31" s="99">
        <v>25141597286.099998</v>
      </c>
      <c r="G31" s="28"/>
      <c r="H31" s="99">
        <v>36530997896.720001</v>
      </c>
      <c r="I31" s="96">
        <f t="shared" ref="I31" si="3">IFERROR((J31-H31)/H31,"-")</f>
        <v>0.25693464101572616</v>
      </c>
      <c r="J31" s="99">
        <v>45917076727.260002</v>
      </c>
      <c r="K31" s="96">
        <f t="shared" ref="K31" si="4">IFERROR((L31-J31)/J31,"-")</f>
        <v>-0.66324177236853643</v>
      </c>
      <c r="L31" s="99">
        <v>15462953376.690001</v>
      </c>
    </row>
    <row r="32" spans="1:12" x14ac:dyDescent="0.25">
      <c r="A32" s="85"/>
      <c r="B32" s="8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201" t="s">
        <v>14</v>
      </c>
      <c r="C35" s="202"/>
      <c r="F35" s="203" t="s">
        <v>15</v>
      </c>
      <c r="G35" s="204"/>
      <c r="H35" s="87"/>
      <c r="J35" s="203" t="s">
        <v>23</v>
      </c>
      <c r="K35" s="204"/>
    </row>
    <row r="36" spans="1:12" x14ac:dyDescent="0.25">
      <c r="B36" s="54" t="s">
        <v>168</v>
      </c>
      <c r="C36" s="54" t="s">
        <v>44</v>
      </c>
      <c r="F36" s="54" t="s">
        <v>168</v>
      </c>
      <c r="G36" s="54" t="s">
        <v>44</v>
      </c>
      <c r="H36" s="87"/>
      <c r="I36" s="56"/>
      <c r="J36" s="54" t="s">
        <v>168</v>
      </c>
      <c r="K36" s="54" t="s">
        <v>44</v>
      </c>
      <c r="L36" s="65"/>
    </row>
    <row r="37" spans="1:12" x14ac:dyDescent="0.25">
      <c r="A37" s="36" t="s">
        <v>47</v>
      </c>
      <c r="B37" s="64">
        <v>3141774850.73</v>
      </c>
      <c r="C37" s="15">
        <v>0.12770068599025999</v>
      </c>
      <c r="D37" s="56"/>
      <c r="E37" s="47" t="s">
        <v>55</v>
      </c>
      <c r="F37" s="104">
        <v>1950229629.8599999</v>
      </c>
      <c r="G37" s="9">
        <v>0.13062360373378101</v>
      </c>
      <c r="H37" s="88"/>
      <c r="I37" s="32" t="s">
        <v>48</v>
      </c>
      <c r="J37" s="41">
        <v>4998170.01</v>
      </c>
      <c r="K37" s="83">
        <v>0.31970527775948798</v>
      </c>
      <c r="L37" s="91"/>
    </row>
    <row r="38" spans="1:12" x14ac:dyDescent="0.25">
      <c r="A38" s="97" t="s">
        <v>48</v>
      </c>
      <c r="B38" s="35">
        <v>2369543578.8000002</v>
      </c>
      <c r="C38" s="101">
        <v>9.6312547802802198E-2</v>
      </c>
      <c r="D38" s="56"/>
      <c r="E38" s="97" t="s">
        <v>109</v>
      </c>
      <c r="F38" s="35">
        <v>1117847524</v>
      </c>
      <c r="G38" s="101">
        <v>7.4871835487519606E-2</v>
      </c>
      <c r="H38" s="88"/>
      <c r="I38" s="33" t="s">
        <v>172</v>
      </c>
      <c r="J38" s="81">
        <v>4867560</v>
      </c>
      <c r="K38" s="88">
        <v>0.31135087816090001</v>
      </c>
      <c r="L38" s="91"/>
    </row>
    <row r="39" spans="1:12" x14ac:dyDescent="0.25">
      <c r="A39" s="36" t="s">
        <v>54</v>
      </c>
      <c r="B39" s="64">
        <v>1432278395.8399999</v>
      </c>
      <c r="C39" s="15">
        <v>5.8216435730682199E-2</v>
      </c>
      <c r="D39" s="56"/>
      <c r="E39" s="47" t="s">
        <v>170</v>
      </c>
      <c r="F39" s="104">
        <v>1062797052.66</v>
      </c>
      <c r="G39" s="9">
        <v>7.1184633301903E-2</v>
      </c>
      <c r="H39" s="88"/>
      <c r="I39" s="32" t="s">
        <v>173</v>
      </c>
      <c r="J39" s="41">
        <v>1783600</v>
      </c>
      <c r="K39" s="83">
        <v>0.114087022304354</v>
      </c>
      <c r="L39" s="91"/>
    </row>
    <row r="40" spans="1:12" x14ac:dyDescent="0.25">
      <c r="A40" s="97" t="s">
        <v>87</v>
      </c>
      <c r="B40" s="35">
        <v>1101745050</v>
      </c>
      <c r="C40" s="101">
        <v>4.4781566266176701E-2</v>
      </c>
      <c r="D40" s="56"/>
      <c r="E40" s="97" t="s">
        <v>54</v>
      </c>
      <c r="F40" s="35">
        <v>1030275047.59</v>
      </c>
      <c r="G40" s="101">
        <v>6.9006355709434794E-2</v>
      </c>
      <c r="H40" s="88"/>
      <c r="I40" s="33" t="s">
        <v>174</v>
      </c>
      <c r="J40" s="81">
        <v>1546500</v>
      </c>
      <c r="K40" s="88">
        <v>9.8921047316485294E-2</v>
      </c>
      <c r="L40" s="91"/>
    </row>
    <row r="41" spans="1:12" x14ac:dyDescent="0.25">
      <c r="A41" s="36" t="s">
        <v>85</v>
      </c>
      <c r="B41" s="64">
        <v>816422193</v>
      </c>
      <c r="C41" s="15">
        <v>3.3184323847887297E-2</v>
      </c>
      <c r="D41" s="56"/>
      <c r="E41" s="47" t="s">
        <v>53</v>
      </c>
      <c r="F41" s="104">
        <v>925601271.10000002</v>
      </c>
      <c r="G41" s="9">
        <v>6.1995455202026498E-2</v>
      </c>
      <c r="H41" s="88"/>
      <c r="I41" s="32" t="s">
        <v>175</v>
      </c>
      <c r="J41" s="41">
        <v>1448850</v>
      </c>
      <c r="K41" s="83">
        <v>9.2674917170701407E-2</v>
      </c>
      <c r="L41" s="77"/>
    </row>
    <row r="42" spans="1:12" x14ac:dyDescent="0.25">
      <c r="A42" s="93" t="s">
        <v>51</v>
      </c>
      <c r="B42" s="4">
        <v>15740882553.040001</v>
      </c>
      <c r="C42" s="101">
        <v>0.63980444036219197</v>
      </c>
      <c r="D42" s="56"/>
      <c r="E42" s="93" t="s">
        <v>51</v>
      </c>
      <c r="F42" s="4">
        <v>8843396661.9300003</v>
      </c>
      <c r="G42" s="101">
        <v>0.59231811656533495</v>
      </c>
      <c r="H42" s="88"/>
      <c r="I42" s="93" t="s">
        <v>51</v>
      </c>
      <c r="J42" s="4">
        <v>989000</v>
      </c>
      <c r="K42" s="88">
        <v>6.3260857288072403E-2</v>
      </c>
      <c r="L42" s="77"/>
    </row>
    <row r="43" spans="1:12" x14ac:dyDescent="0.25">
      <c r="A43" s="38" t="s">
        <v>52</v>
      </c>
      <c r="B43" s="21">
        <f>SUM(B37:B42)</f>
        <v>24602646621.410004</v>
      </c>
      <c r="C43" s="16">
        <v>1</v>
      </c>
      <c r="D43" s="56"/>
      <c r="E43" s="38" t="s">
        <v>52</v>
      </c>
      <c r="F43" s="19">
        <f>SUM(F37:F42)</f>
        <v>14930147187.139999</v>
      </c>
      <c r="G43" s="16">
        <v>1</v>
      </c>
      <c r="H43" s="88"/>
      <c r="I43" s="38" t="s">
        <v>52</v>
      </c>
      <c r="J43" s="80">
        <f>SUM(J37:J42)</f>
        <v>15633680.01</v>
      </c>
      <c r="K43" s="29">
        <v>1</v>
      </c>
      <c r="L43" s="77"/>
    </row>
    <row r="44" spans="1:12" x14ac:dyDescent="0.25">
      <c r="A44" s="31" t="s">
        <v>169</v>
      </c>
      <c r="D44" s="56"/>
      <c r="E44" s="31" t="s">
        <v>171</v>
      </c>
      <c r="F44" s="56"/>
      <c r="G44" s="56"/>
      <c r="I44" s="31" t="s">
        <v>176</v>
      </c>
    </row>
    <row r="45" spans="1:12" ht="25.15" customHeight="1" x14ac:dyDescent="0.35">
      <c r="A45" s="94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93" t="s">
        <v>5</v>
      </c>
      <c r="B47" s="195" t="s">
        <v>6</v>
      </c>
      <c r="C47" s="184"/>
      <c r="E47" s="45" t="s">
        <v>41</v>
      </c>
      <c r="F47" s="45" t="s">
        <v>42</v>
      </c>
      <c r="G47" s="56"/>
      <c r="H47" s="196" t="s">
        <v>21</v>
      </c>
      <c r="I47" s="191"/>
      <c r="J47" s="191"/>
      <c r="K47" s="191"/>
      <c r="L47" s="191"/>
    </row>
    <row r="48" spans="1:12" ht="13.9" customHeight="1" x14ac:dyDescent="0.25">
      <c r="A48" s="194"/>
      <c r="B48" s="13" t="s">
        <v>164</v>
      </c>
      <c r="C48" s="13" t="s">
        <v>44</v>
      </c>
      <c r="E48" s="115">
        <f>B50</f>
        <v>6567327665.3400002</v>
      </c>
      <c r="F48" s="113">
        <f>B61</f>
        <v>24602646621.41</v>
      </c>
      <c r="G48" s="56"/>
      <c r="H48" s="13" t="s">
        <v>165</v>
      </c>
      <c r="I48" s="13" t="s">
        <v>45</v>
      </c>
      <c r="J48" s="13" t="s">
        <v>166</v>
      </c>
      <c r="K48" s="13" t="s">
        <v>45</v>
      </c>
      <c r="L48" s="60" t="s">
        <v>167</v>
      </c>
    </row>
    <row r="49" spans="1:12" x14ac:dyDescent="0.25">
      <c r="A49" s="97"/>
      <c r="B49" s="35"/>
      <c r="C49" s="169"/>
      <c r="D49" s="101"/>
      <c r="G49" s="97"/>
      <c r="H49" s="81"/>
      <c r="I49" s="169"/>
      <c r="J49" s="81"/>
      <c r="K49" s="84"/>
      <c r="L49" s="35"/>
    </row>
    <row r="50" spans="1:12" x14ac:dyDescent="0.25">
      <c r="A50" s="100" t="s">
        <v>3</v>
      </c>
      <c r="B50" s="3">
        <v>6567327665.3400002</v>
      </c>
      <c r="C50" s="96">
        <v>1</v>
      </c>
      <c r="D50" s="11"/>
      <c r="E50" s="11"/>
      <c r="F50" s="11"/>
      <c r="G50" s="100" t="s">
        <v>3</v>
      </c>
      <c r="H50" s="3">
        <v>58740791723.389999</v>
      </c>
      <c r="I50" s="96">
        <f t="shared" ref="I50" si="5">IFERROR((J50-H50)/H50,"-")</f>
        <v>0.24900802884421619</v>
      </c>
      <c r="J50" s="99">
        <v>73367720483.179993</v>
      </c>
      <c r="K50" s="96">
        <f t="shared" ref="K50" si="6">IFERROR((L50-J50)/J50,"-")</f>
        <v>-0.65732072469303626</v>
      </c>
      <c r="L50" s="99">
        <v>25141597286.099998</v>
      </c>
    </row>
    <row r="51" spans="1:12" x14ac:dyDescent="0.25">
      <c r="A51" s="97"/>
      <c r="B51" s="35"/>
      <c r="C51" s="169"/>
      <c r="D51" s="95"/>
      <c r="E51" s="95"/>
      <c r="F51" s="95"/>
      <c r="G51" s="97"/>
      <c r="H51" s="81"/>
      <c r="I51" s="169"/>
      <c r="J51" s="35"/>
      <c r="K51" s="84"/>
      <c r="L51" s="5"/>
    </row>
    <row r="52" spans="1:12" x14ac:dyDescent="0.25">
      <c r="A52" s="97"/>
      <c r="B52" s="35"/>
      <c r="C52" s="84"/>
      <c r="D52" s="101"/>
      <c r="E52" s="101"/>
      <c r="F52" s="101"/>
      <c r="G52" s="97"/>
      <c r="H52" s="81"/>
      <c r="I52" s="84"/>
      <c r="J52" s="81"/>
      <c r="K52" s="84"/>
      <c r="L52" s="81"/>
    </row>
    <row r="53" spans="1:12" x14ac:dyDescent="0.25">
      <c r="A53" s="97"/>
      <c r="B53" s="35"/>
      <c r="C53" s="84"/>
      <c r="D53" s="101"/>
      <c r="E53" s="101"/>
      <c r="F53" s="101"/>
      <c r="G53" s="97"/>
      <c r="H53" s="81"/>
      <c r="I53" s="84"/>
      <c r="J53" s="81"/>
      <c r="K53" s="84"/>
      <c r="L53" s="5"/>
    </row>
    <row r="54" spans="1:12" x14ac:dyDescent="0.25">
      <c r="A54" s="97"/>
      <c r="B54" s="35"/>
      <c r="C54" s="84"/>
      <c r="D54" s="101"/>
      <c r="E54" s="101"/>
      <c r="F54" s="101"/>
      <c r="G54" s="97"/>
      <c r="H54" s="81"/>
      <c r="I54" s="84"/>
      <c r="J54" s="81"/>
      <c r="K54" s="84"/>
      <c r="L54" s="81"/>
    </row>
    <row r="55" spans="1:12" x14ac:dyDescent="0.25">
      <c r="A55" s="85"/>
      <c r="B55" s="28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0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0"/>
      <c r="C57" s="10"/>
      <c r="D57" s="10"/>
      <c r="E57" s="10"/>
      <c r="F57" s="91"/>
    </row>
    <row r="58" spans="1:12" ht="15" customHeight="1" x14ac:dyDescent="0.25">
      <c r="B58" s="184" t="s">
        <v>25</v>
      </c>
      <c r="C58" s="184"/>
      <c r="D58" s="184"/>
      <c r="E58" s="184"/>
      <c r="F58" s="184"/>
      <c r="G58" s="184"/>
      <c r="H58" s="61"/>
      <c r="J58" s="10"/>
      <c r="K58" s="10"/>
      <c r="L58" s="91"/>
    </row>
    <row r="59" spans="1:12" x14ac:dyDescent="0.25">
      <c r="B59" s="13" t="s">
        <v>177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97"/>
      <c r="B60" s="35"/>
      <c r="C60" s="169"/>
      <c r="D60" s="35"/>
      <c r="E60" s="35"/>
      <c r="F60" s="35"/>
      <c r="G60" s="35"/>
      <c r="I60" s="10"/>
      <c r="J60" s="10"/>
      <c r="K60" s="91"/>
    </row>
    <row r="61" spans="1:12" x14ac:dyDescent="0.25">
      <c r="A61" s="100" t="s">
        <v>3</v>
      </c>
      <c r="B61" s="3">
        <v>24602646621.41</v>
      </c>
      <c r="C61" s="96">
        <v>1</v>
      </c>
      <c r="D61" s="3">
        <v>6361601456.79</v>
      </c>
      <c r="E61" s="3">
        <v>4790936863.3699999</v>
      </c>
      <c r="F61" s="3">
        <v>6882780635.9099998</v>
      </c>
      <c r="G61" s="3">
        <v>6567327665.3400002</v>
      </c>
      <c r="I61" s="10"/>
      <c r="J61" s="10"/>
      <c r="K61" s="91"/>
    </row>
    <row r="62" spans="1:12" x14ac:dyDescent="0.25">
      <c r="A62" s="97"/>
      <c r="B62" s="35"/>
      <c r="C62" s="169"/>
      <c r="D62" s="35"/>
      <c r="E62" s="35"/>
      <c r="F62" s="35"/>
      <c r="G62" s="35"/>
      <c r="I62" s="10"/>
      <c r="J62" s="10"/>
      <c r="K62" s="91"/>
    </row>
    <row r="63" spans="1:12" x14ac:dyDescent="0.25">
      <c r="A63" s="97"/>
      <c r="B63" s="35"/>
      <c r="C63" s="84"/>
      <c r="D63" s="35"/>
      <c r="E63" s="35"/>
      <c r="F63" s="35"/>
      <c r="G63" s="35"/>
      <c r="I63" s="10"/>
      <c r="J63" s="10"/>
      <c r="K63" s="91"/>
    </row>
    <row r="64" spans="1:12" x14ac:dyDescent="0.25">
      <c r="A64" s="97"/>
      <c r="B64" s="35"/>
      <c r="C64" s="84"/>
      <c r="D64" s="35"/>
      <c r="E64" s="35"/>
      <c r="F64" s="35"/>
      <c r="G64" s="35"/>
      <c r="I64" s="10"/>
      <c r="J64" s="10"/>
      <c r="K64" s="91"/>
    </row>
    <row r="65" spans="1:12" x14ac:dyDescent="0.25">
      <c r="A65" s="97"/>
      <c r="B65" s="35"/>
      <c r="C65" s="84"/>
      <c r="D65" s="35"/>
      <c r="E65" s="35"/>
      <c r="F65" s="35"/>
      <c r="G65" s="35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85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85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0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78" t="s">
        <v>67</v>
      </c>
      <c r="B70" s="179"/>
      <c r="C70" s="185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" t="s">
        <v>178</v>
      </c>
      <c r="C71" s="14" t="s">
        <v>44</v>
      </c>
      <c r="D71" s="14" t="s">
        <v>71</v>
      </c>
      <c r="E71" s="14" t="s">
        <v>178</v>
      </c>
      <c r="F71" s="14" t="s">
        <v>44</v>
      </c>
      <c r="G71" s="14" t="s">
        <v>83</v>
      </c>
      <c r="H71" s="14" t="s">
        <v>178</v>
      </c>
      <c r="I71" s="14" t="s">
        <v>44</v>
      </c>
      <c r="J71" s="14" t="s">
        <v>83</v>
      </c>
      <c r="K71" s="14" t="s">
        <v>178</v>
      </c>
      <c r="L71" s="42" t="s">
        <v>44</v>
      </c>
    </row>
    <row r="72" spans="1:12" x14ac:dyDescent="0.25">
      <c r="A72" s="20" t="s">
        <v>47</v>
      </c>
      <c r="B72" s="75">
        <v>715172800.51999998</v>
      </c>
      <c r="C72" s="15">
        <v>0.108898601830761</v>
      </c>
      <c r="D72" s="36" t="s">
        <v>47</v>
      </c>
      <c r="E72" s="64">
        <v>2673716914</v>
      </c>
      <c r="F72" s="15">
        <v>0.108675987390448</v>
      </c>
      <c r="G72" s="62" t="s">
        <v>47</v>
      </c>
      <c r="H72" s="64">
        <v>838524207.41999996</v>
      </c>
      <c r="I72" s="15">
        <v>0.12768118938931999</v>
      </c>
      <c r="J72" s="36" t="s">
        <v>47</v>
      </c>
      <c r="K72" s="64">
        <v>3141774850.73</v>
      </c>
      <c r="L72" s="15">
        <v>0.12770068599025999</v>
      </c>
    </row>
    <row r="73" spans="1:12" ht="28.7" customHeight="1" x14ac:dyDescent="0.25">
      <c r="A73" s="93" t="s">
        <v>54</v>
      </c>
      <c r="B73" s="5">
        <v>386395252.83999997</v>
      </c>
      <c r="C73" s="101">
        <v>5.8835994262819498E-2</v>
      </c>
      <c r="D73" s="97" t="s">
        <v>54</v>
      </c>
      <c r="E73" s="35">
        <v>1443048861.8399999</v>
      </c>
      <c r="F73" s="101">
        <v>5.8654212453070502E-2</v>
      </c>
      <c r="G73" s="63" t="s">
        <v>48</v>
      </c>
      <c r="H73" s="35">
        <v>587173372.13999999</v>
      </c>
      <c r="I73" s="101">
        <v>8.9408264984080305E-2</v>
      </c>
      <c r="J73" s="97" t="s">
        <v>48</v>
      </c>
      <c r="K73" s="35">
        <v>2369543578.8000002</v>
      </c>
      <c r="L73" s="101">
        <v>9.6312547802802198E-2</v>
      </c>
    </row>
    <row r="74" spans="1:12" ht="30" x14ac:dyDescent="0.25">
      <c r="A74" s="40" t="s">
        <v>72</v>
      </c>
      <c r="B74" s="75">
        <v>287231838</v>
      </c>
      <c r="C74" s="15">
        <v>4.3736486534074803E-2</v>
      </c>
      <c r="D74" s="36" t="s">
        <v>72</v>
      </c>
      <c r="E74" s="64">
        <v>1171132437</v>
      </c>
      <c r="F74" s="15">
        <v>4.7601888326146299E-2</v>
      </c>
      <c r="G74" s="62" t="s">
        <v>54</v>
      </c>
      <c r="H74" s="64">
        <v>382477452.83999997</v>
      </c>
      <c r="I74" s="15">
        <v>5.8239435022951397E-2</v>
      </c>
      <c r="J74" s="36" t="s">
        <v>54</v>
      </c>
      <c r="K74" s="64">
        <v>1432278395.8399999</v>
      </c>
      <c r="L74" s="15">
        <v>5.8216435730682199E-2</v>
      </c>
    </row>
    <row r="75" spans="1:12" ht="42.95" customHeight="1" x14ac:dyDescent="0.25">
      <c r="A75" s="93" t="s">
        <v>179</v>
      </c>
      <c r="B75" s="5">
        <v>238328887</v>
      </c>
      <c r="C75" s="101">
        <v>3.6290086187996097E-2</v>
      </c>
      <c r="D75" s="97" t="s">
        <v>180</v>
      </c>
      <c r="E75" s="35">
        <v>945559569.60000002</v>
      </c>
      <c r="F75" s="101">
        <v>3.8433245989768598E-2</v>
      </c>
      <c r="G75" s="63" t="s">
        <v>85</v>
      </c>
      <c r="H75" s="35">
        <v>349760875</v>
      </c>
      <c r="I75" s="101">
        <v>5.3257716505590601E-2</v>
      </c>
      <c r="J75" s="97" t="s">
        <v>87</v>
      </c>
      <c r="K75" s="35">
        <v>1101745050</v>
      </c>
      <c r="L75" s="101">
        <v>4.4781566266176701E-2</v>
      </c>
    </row>
    <row r="76" spans="1:12" x14ac:dyDescent="0.25">
      <c r="A76" s="40" t="s">
        <v>180</v>
      </c>
      <c r="B76" s="75">
        <v>235806394.91999999</v>
      </c>
      <c r="C76" s="15">
        <v>3.5905989001356102E-2</v>
      </c>
      <c r="D76" s="36" t="s">
        <v>179</v>
      </c>
      <c r="E76" s="64">
        <v>917254007</v>
      </c>
      <c r="F76" s="15">
        <v>3.7282737142668901E-2</v>
      </c>
      <c r="G76" s="62" t="s">
        <v>87</v>
      </c>
      <c r="H76" s="64">
        <v>277568882</v>
      </c>
      <c r="I76" s="15">
        <v>4.22651184994026E-2</v>
      </c>
      <c r="J76" s="36" t="s">
        <v>85</v>
      </c>
      <c r="K76" s="64">
        <v>816422193</v>
      </c>
      <c r="L76" s="15">
        <v>3.3184323847887297E-2</v>
      </c>
    </row>
    <row r="77" spans="1:12" ht="28.7" customHeight="1" x14ac:dyDescent="0.25">
      <c r="A77" s="93" t="s">
        <v>181</v>
      </c>
      <c r="B77" s="5">
        <v>194521945</v>
      </c>
      <c r="C77" s="101">
        <v>2.9619649713325098E-2</v>
      </c>
      <c r="D77" s="97" t="s">
        <v>181</v>
      </c>
      <c r="E77" s="35">
        <v>828391150</v>
      </c>
      <c r="F77" s="101">
        <v>3.3670814475671398E-2</v>
      </c>
      <c r="G77" s="63" t="s">
        <v>182</v>
      </c>
      <c r="H77" s="35">
        <v>194159165</v>
      </c>
      <c r="I77" s="101">
        <v>2.9564409588500099E-2</v>
      </c>
      <c r="J77" s="97" t="s">
        <v>187</v>
      </c>
      <c r="K77" s="35">
        <v>623969343</v>
      </c>
      <c r="L77" s="101">
        <v>2.5361878849936501E-2</v>
      </c>
    </row>
    <row r="78" spans="1:12" x14ac:dyDescent="0.25">
      <c r="A78" s="40" t="s">
        <v>182</v>
      </c>
      <c r="B78" s="75">
        <v>191833135</v>
      </c>
      <c r="C78" s="15">
        <v>2.9210227473866798E-2</v>
      </c>
      <c r="D78" s="36" t="s">
        <v>183</v>
      </c>
      <c r="E78" s="64">
        <v>729820667.79999995</v>
      </c>
      <c r="F78" s="15">
        <v>2.9664315349101002E-2</v>
      </c>
      <c r="G78" s="62" t="s">
        <v>187</v>
      </c>
      <c r="H78" s="64">
        <v>160174989</v>
      </c>
      <c r="I78" s="15">
        <v>2.43896752472617E-2</v>
      </c>
      <c r="J78" s="36" t="s">
        <v>182</v>
      </c>
      <c r="K78" s="64">
        <v>576280565</v>
      </c>
      <c r="L78" s="15">
        <v>2.3423519179375699E-2</v>
      </c>
    </row>
    <row r="79" spans="1:12" x14ac:dyDescent="0.25">
      <c r="A79" s="93" t="s">
        <v>183</v>
      </c>
      <c r="B79" s="5">
        <v>180553665.28</v>
      </c>
      <c r="C79" s="101">
        <v>2.74927146140275E-2</v>
      </c>
      <c r="D79" s="97" t="s">
        <v>182</v>
      </c>
      <c r="E79" s="35">
        <v>568080159</v>
      </c>
      <c r="F79" s="101">
        <v>2.30902052019736E-2</v>
      </c>
      <c r="G79" s="63" t="s">
        <v>50</v>
      </c>
      <c r="H79" s="35">
        <v>142641387</v>
      </c>
      <c r="I79" s="101">
        <v>2.17198523157007E-2</v>
      </c>
      <c r="J79" s="97" t="s">
        <v>189</v>
      </c>
      <c r="K79" s="35">
        <v>551811732</v>
      </c>
      <c r="L79" s="101">
        <v>2.2428958172321E-2</v>
      </c>
    </row>
    <row r="80" spans="1:12" ht="30" x14ac:dyDescent="0.25">
      <c r="A80" s="40" t="s">
        <v>85</v>
      </c>
      <c r="B80" s="75">
        <v>162531900</v>
      </c>
      <c r="C80" s="15">
        <v>2.4748559578926601E-2</v>
      </c>
      <c r="D80" s="36" t="s">
        <v>185</v>
      </c>
      <c r="E80" s="64">
        <v>562179828</v>
      </c>
      <c r="F80" s="15">
        <v>2.2850380150189701E-2</v>
      </c>
      <c r="G80" s="62" t="s">
        <v>188</v>
      </c>
      <c r="H80" s="64">
        <v>138447402</v>
      </c>
      <c r="I80" s="15">
        <v>2.1081238679573702E-2</v>
      </c>
      <c r="J80" s="36" t="s">
        <v>50</v>
      </c>
      <c r="K80" s="64">
        <v>530262487</v>
      </c>
      <c r="L80" s="15">
        <v>2.1553066837067401E-2</v>
      </c>
    </row>
    <row r="81" spans="1:12" ht="45" x14ac:dyDescent="0.25">
      <c r="A81" s="93" t="s">
        <v>184</v>
      </c>
      <c r="B81" s="5">
        <v>159590307</v>
      </c>
      <c r="C81" s="101">
        <v>2.4300646340864099E-2</v>
      </c>
      <c r="D81" s="97" t="s">
        <v>186</v>
      </c>
      <c r="E81" s="35">
        <v>504507808</v>
      </c>
      <c r="F81" s="101">
        <v>2.0506241290356199E-2</v>
      </c>
      <c r="G81" s="63" t="s">
        <v>189</v>
      </c>
      <c r="H81" s="35">
        <v>127776587</v>
      </c>
      <c r="I81" s="101">
        <v>1.9456405026714099E-2</v>
      </c>
      <c r="J81" s="97" t="s">
        <v>190</v>
      </c>
      <c r="K81" s="35">
        <v>507365719.30000001</v>
      </c>
      <c r="L81" s="101">
        <v>2.0622404048939801E-2</v>
      </c>
    </row>
    <row r="82" spans="1:12" x14ac:dyDescent="0.25">
      <c r="A82" s="36" t="s">
        <v>51</v>
      </c>
      <c r="B82" s="37">
        <v>3815361539.7800002</v>
      </c>
      <c r="C82" s="39">
        <v>0.58096104446198304</v>
      </c>
      <c r="D82" s="66" t="s">
        <v>51</v>
      </c>
      <c r="E82" s="69">
        <v>14258955219.17</v>
      </c>
      <c r="F82" s="39">
        <v>0.57956997223060602</v>
      </c>
      <c r="G82" s="66" t="s">
        <v>51</v>
      </c>
      <c r="H82" s="69">
        <v>3368623345.9400001</v>
      </c>
      <c r="I82" s="39">
        <v>0.51293669474090398</v>
      </c>
      <c r="J82" s="66" t="s">
        <v>51</v>
      </c>
      <c r="K82" s="69">
        <v>12951192706.74</v>
      </c>
      <c r="L82" s="39">
        <v>0.52641461327455197</v>
      </c>
    </row>
    <row r="83" spans="1:12" x14ac:dyDescent="0.25">
      <c r="A83" s="100" t="s">
        <v>52</v>
      </c>
      <c r="B83" s="7">
        <f>SUM(B72:B82)</f>
        <v>6567327665.3400002</v>
      </c>
      <c r="C83" s="96">
        <v>1</v>
      </c>
      <c r="D83" s="67" t="s">
        <v>52</v>
      </c>
      <c r="E83" s="7">
        <f>SUM(E72:E82)</f>
        <v>24602646621.41</v>
      </c>
      <c r="F83" s="96">
        <v>1</v>
      </c>
      <c r="G83" s="67" t="s">
        <v>52</v>
      </c>
      <c r="H83" s="7">
        <f>SUM(H72:H82)</f>
        <v>6567327665.3400002</v>
      </c>
      <c r="I83" s="96">
        <v>1</v>
      </c>
      <c r="J83" s="67" t="s">
        <v>52</v>
      </c>
      <c r="K83" s="7">
        <f>SUM(K72:K82)</f>
        <v>24602646621.41</v>
      </c>
      <c r="L83" s="96">
        <v>1</v>
      </c>
    </row>
    <row r="84" spans="1:12" ht="15" customHeight="1" x14ac:dyDescent="0.25">
      <c r="A84" s="103"/>
      <c r="B84" s="10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78" t="s">
        <v>89</v>
      </c>
      <c r="B85" s="179"/>
      <c r="C85" s="179"/>
      <c r="D85" s="179"/>
      <c r="E85" s="179"/>
      <c r="F85" s="180"/>
      <c r="G85" s="181" t="s">
        <v>90</v>
      </c>
      <c r="H85" s="182"/>
      <c r="I85" s="182"/>
      <c r="J85" s="182"/>
      <c r="K85" s="182"/>
      <c r="L85" s="182"/>
    </row>
    <row r="86" spans="1:12" ht="16.899999999999999" customHeight="1" x14ac:dyDescent="0.25">
      <c r="A86" s="14" t="s">
        <v>91</v>
      </c>
      <c r="B86" s="14" t="s">
        <v>178</v>
      </c>
      <c r="C86" s="14" t="s">
        <v>44</v>
      </c>
      <c r="D86" s="14" t="s">
        <v>91</v>
      </c>
      <c r="E86" s="14" t="s">
        <v>178</v>
      </c>
      <c r="F86" s="42" t="s">
        <v>44</v>
      </c>
      <c r="G86" s="68" t="s">
        <v>91</v>
      </c>
      <c r="H86" s="14" t="s">
        <v>178</v>
      </c>
      <c r="I86" s="14" t="s">
        <v>44</v>
      </c>
      <c r="J86" s="14" t="s">
        <v>91</v>
      </c>
      <c r="K86" s="14" t="s">
        <v>178</v>
      </c>
      <c r="L86" s="42" t="s">
        <v>44</v>
      </c>
    </row>
    <row r="87" spans="1:12" ht="57.4" customHeight="1" x14ac:dyDescent="0.25">
      <c r="A87" s="40" t="s">
        <v>94</v>
      </c>
      <c r="B87" s="64">
        <v>466959378.92000002</v>
      </c>
      <c r="C87" s="15">
        <v>7.1103408070293805E-2</v>
      </c>
      <c r="D87" s="40" t="s">
        <v>95</v>
      </c>
      <c r="E87" s="64">
        <v>239645512.19999999</v>
      </c>
      <c r="F87" s="15">
        <v>3.64905673071199E-2</v>
      </c>
      <c r="G87" s="62" t="s">
        <v>94</v>
      </c>
      <c r="H87" s="64">
        <v>1975647323.55</v>
      </c>
      <c r="I87" s="15">
        <v>8.0302227396573195E-2</v>
      </c>
      <c r="J87" s="40" t="s">
        <v>97</v>
      </c>
      <c r="K87" s="64">
        <v>896443367</v>
      </c>
      <c r="L87" s="15">
        <v>3.6436867171025698E-2</v>
      </c>
    </row>
    <row r="88" spans="1:12" ht="57.4" customHeight="1" x14ac:dyDescent="0.25">
      <c r="A88" s="93" t="s">
        <v>96</v>
      </c>
      <c r="B88" s="35">
        <v>412638040</v>
      </c>
      <c r="C88" s="101">
        <v>6.2831955557472105E-2</v>
      </c>
      <c r="D88" s="93" t="s">
        <v>194</v>
      </c>
      <c r="E88" s="35">
        <v>197416736.84</v>
      </c>
      <c r="F88" s="101">
        <v>3.0060436588522099E-2</v>
      </c>
      <c r="G88" s="63" t="s">
        <v>96</v>
      </c>
      <c r="H88" s="35">
        <v>1578897065</v>
      </c>
      <c r="I88" s="101">
        <v>6.4175903076459803E-2</v>
      </c>
      <c r="J88" s="93" t="s">
        <v>101</v>
      </c>
      <c r="K88" s="35">
        <v>638225508.60000002</v>
      </c>
      <c r="L88" s="101">
        <v>2.5941335435212699E-2</v>
      </c>
    </row>
    <row r="89" spans="1:12" ht="42.95" customHeight="1" x14ac:dyDescent="0.25">
      <c r="A89" s="40" t="s">
        <v>191</v>
      </c>
      <c r="B89" s="64">
        <v>402771871</v>
      </c>
      <c r="C89" s="15">
        <v>6.1329644495383598E-2</v>
      </c>
      <c r="D89" s="40" t="s">
        <v>101</v>
      </c>
      <c r="E89" s="64">
        <v>173564587.59999999</v>
      </c>
      <c r="F89" s="15">
        <v>2.6428495187778098E-2</v>
      </c>
      <c r="G89" s="62" t="s">
        <v>191</v>
      </c>
      <c r="H89" s="64">
        <v>1490854923</v>
      </c>
      <c r="I89" s="15">
        <v>6.0597339218887603E-2</v>
      </c>
      <c r="J89" s="40" t="s">
        <v>196</v>
      </c>
      <c r="K89" s="64">
        <v>546329952</v>
      </c>
      <c r="L89" s="15">
        <v>2.2206145558525701E-2</v>
      </c>
    </row>
    <row r="90" spans="1:12" ht="71.650000000000006" customHeight="1" x14ac:dyDescent="0.25">
      <c r="A90" s="93" t="s">
        <v>192</v>
      </c>
      <c r="B90" s="35">
        <v>352392629.92000002</v>
      </c>
      <c r="C90" s="101">
        <v>5.3658451028688901E-2</v>
      </c>
      <c r="D90" s="93" t="s">
        <v>195</v>
      </c>
      <c r="E90" s="35">
        <v>150765966</v>
      </c>
      <c r="F90" s="101">
        <v>2.2956973320470801E-2</v>
      </c>
      <c r="G90" s="63" t="s">
        <v>192</v>
      </c>
      <c r="H90" s="35">
        <v>1439647538.8800001</v>
      </c>
      <c r="I90" s="101">
        <v>5.8515962165923002E-2</v>
      </c>
      <c r="J90" s="93" t="s">
        <v>197</v>
      </c>
      <c r="K90" s="35">
        <v>543029040</v>
      </c>
      <c r="L90" s="101">
        <v>2.2071976578627101E-2</v>
      </c>
    </row>
    <row r="91" spans="1:12" ht="42.95" customHeight="1" x14ac:dyDescent="0.25">
      <c r="A91" s="40" t="s">
        <v>193</v>
      </c>
      <c r="B91" s="64">
        <v>313607894</v>
      </c>
      <c r="C91" s="15">
        <v>4.7752740533278097E-2</v>
      </c>
      <c r="D91" s="36" t="s">
        <v>51</v>
      </c>
      <c r="E91" s="69">
        <v>3568543015.8600001</v>
      </c>
      <c r="F91" s="39">
        <v>0.54337825028793496</v>
      </c>
      <c r="G91" s="62" t="s">
        <v>193</v>
      </c>
      <c r="H91" s="64">
        <v>986596446.94000006</v>
      </c>
      <c r="I91" s="15">
        <v>4.0101232282929798E-2</v>
      </c>
      <c r="J91" s="36" t="s">
        <v>51</v>
      </c>
      <c r="K91" s="69">
        <v>13540682178.040001</v>
      </c>
      <c r="L91" s="39">
        <v>0.55037502210255995</v>
      </c>
    </row>
    <row r="92" spans="1:12" ht="57.4" customHeight="1" x14ac:dyDescent="0.25">
      <c r="A92" s="93" t="s">
        <v>97</v>
      </c>
      <c r="B92" s="35">
        <v>289022033</v>
      </c>
      <c r="C92" s="101">
        <v>4.4009077623057301E-2</v>
      </c>
      <c r="D92" s="100" t="s">
        <v>52</v>
      </c>
      <c r="E92" s="7">
        <f>SUM(B87:B92,E87:E91)</f>
        <v>6567327665.3400002</v>
      </c>
      <c r="F92" s="96">
        <v>1</v>
      </c>
      <c r="G92" s="63" t="s">
        <v>95</v>
      </c>
      <c r="H92" s="35">
        <v>966293278.39999998</v>
      </c>
      <c r="I92" s="101">
        <v>3.92759890132756E-2</v>
      </c>
      <c r="J92" s="100" t="s">
        <v>52</v>
      </c>
      <c r="K92" s="7">
        <f>SUM(H87:H92,K87:K91)</f>
        <v>24602646621.410004</v>
      </c>
      <c r="L92" s="96">
        <v>1</v>
      </c>
    </row>
    <row r="93" spans="1:12" x14ac:dyDescent="0.25">
      <c r="A93" s="93"/>
      <c r="B93" s="35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35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89"/>
      <c r="B98" s="178" t="s">
        <v>6</v>
      </c>
      <c r="C98" s="185"/>
      <c r="D98" s="89"/>
      <c r="E98" s="45" t="s">
        <v>41</v>
      </c>
      <c r="F98" s="45" t="s">
        <v>42</v>
      </c>
      <c r="G98" s="56"/>
      <c r="H98" s="191" t="s">
        <v>22</v>
      </c>
      <c r="I98" s="191"/>
      <c r="J98" s="191"/>
      <c r="K98" s="191"/>
      <c r="L98" s="191"/>
    </row>
    <row r="99" spans="1:12" x14ac:dyDescent="0.25">
      <c r="A99" s="190"/>
      <c r="B99" s="14" t="s">
        <v>164</v>
      </c>
      <c r="C99" s="14" t="s">
        <v>44</v>
      </c>
      <c r="D99" s="34"/>
      <c r="E99" s="46">
        <f>B101</f>
        <v>3934353208.29</v>
      </c>
      <c r="F99" s="46">
        <f>B112</f>
        <v>14930147187.139999</v>
      </c>
      <c r="G99" s="56"/>
      <c r="H99" s="13" t="s">
        <v>165</v>
      </c>
      <c r="I99" s="13" t="s">
        <v>45</v>
      </c>
      <c r="J99" s="13" t="s">
        <v>166</v>
      </c>
      <c r="K99" s="13" t="s">
        <v>45</v>
      </c>
      <c r="L99" s="60" t="s">
        <v>167</v>
      </c>
    </row>
    <row r="100" spans="1:12" x14ac:dyDescent="0.25">
      <c r="A100" s="97"/>
      <c r="B100" s="35"/>
      <c r="C100" s="169"/>
      <c r="D100" s="101"/>
      <c r="E100" s="101"/>
      <c r="F100" s="101"/>
      <c r="G100" s="97"/>
      <c r="H100" s="35"/>
      <c r="I100" s="169"/>
      <c r="J100" s="35"/>
      <c r="K100" s="84"/>
      <c r="L100" s="35"/>
    </row>
    <row r="101" spans="1:12" x14ac:dyDescent="0.25">
      <c r="A101" s="44" t="s">
        <v>3</v>
      </c>
      <c r="B101" s="99">
        <v>3934353208.29</v>
      </c>
      <c r="C101" s="96">
        <v>1</v>
      </c>
      <c r="D101" s="11"/>
      <c r="E101" s="11"/>
      <c r="F101" s="11"/>
      <c r="G101" s="100" t="s">
        <v>3</v>
      </c>
      <c r="H101" s="99">
        <v>36530997896.720001</v>
      </c>
      <c r="I101" s="96">
        <f t="shared" ref="I101" si="7">IFERROR((J101-H101)/H101,"-")</f>
        <v>0.25693464101572616</v>
      </c>
      <c r="J101" s="99">
        <v>45917076727.260002</v>
      </c>
      <c r="K101" s="96">
        <f t="shared" ref="K101" si="8">IFERROR((L101-J101)/J101,"-")</f>
        <v>-0.66324177236853643</v>
      </c>
      <c r="L101" s="99">
        <v>15462953376.690001</v>
      </c>
    </row>
    <row r="102" spans="1:12" x14ac:dyDescent="0.25">
      <c r="A102" s="97"/>
      <c r="B102" s="81"/>
      <c r="C102" s="169"/>
      <c r="D102" s="95"/>
      <c r="E102" s="95"/>
      <c r="F102" s="95"/>
      <c r="G102" s="97"/>
      <c r="H102" s="81"/>
      <c r="I102" s="169"/>
      <c r="J102" s="81"/>
      <c r="K102" s="84"/>
      <c r="L102" s="81"/>
    </row>
    <row r="103" spans="1:12" x14ac:dyDescent="0.25">
      <c r="A103" s="97"/>
      <c r="B103" s="81"/>
      <c r="C103" s="84"/>
      <c r="D103" s="101"/>
      <c r="E103" s="101"/>
      <c r="F103" s="101"/>
      <c r="G103" s="97"/>
      <c r="H103" s="81"/>
      <c r="I103" s="84"/>
      <c r="J103" s="81"/>
      <c r="K103" s="84"/>
      <c r="L103" s="81"/>
    </row>
    <row r="104" spans="1:12" x14ac:dyDescent="0.25">
      <c r="A104" s="97"/>
      <c r="B104" s="81"/>
      <c r="C104" s="84"/>
      <c r="D104" s="101"/>
      <c r="E104" s="101"/>
      <c r="F104" s="101"/>
      <c r="G104" s="97"/>
      <c r="H104" s="81"/>
      <c r="I104" s="84"/>
      <c r="J104" s="81"/>
      <c r="K104" s="84"/>
      <c r="L104" s="81"/>
    </row>
    <row r="105" spans="1:12" x14ac:dyDescent="0.25">
      <c r="A105" s="85"/>
      <c r="B105" s="8"/>
      <c r="C105" s="90"/>
      <c r="D105" s="11"/>
      <c r="E105" s="11"/>
      <c r="F105" s="11"/>
      <c r="G105" s="85"/>
      <c r="H105" s="8"/>
      <c r="I105" s="90"/>
      <c r="J105" s="8"/>
      <c r="K105" s="90"/>
      <c r="L105" s="8"/>
    </row>
    <row r="106" spans="1:12" x14ac:dyDescent="0.25">
      <c r="A106" s="85"/>
      <c r="B106" s="28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28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28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4" t="s">
        <v>25</v>
      </c>
      <c r="C109" s="184"/>
      <c r="D109" s="184"/>
      <c r="E109" s="184"/>
      <c r="F109" s="184"/>
      <c r="G109" s="184"/>
      <c r="H109" s="28"/>
      <c r="I109" s="11"/>
      <c r="J109" s="28"/>
      <c r="K109" s="28"/>
      <c r="L109" s="28"/>
    </row>
    <row r="110" spans="1:12" x14ac:dyDescent="0.25">
      <c r="B110" s="13" t="s">
        <v>177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97"/>
      <c r="B111" s="35"/>
      <c r="C111" s="101"/>
      <c r="D111" s="35"/>
      <c r="E111" s="35"/>
      <c r="F111" s="35"/>
      <c r="G111" s="35"/>
      <c r="H111" s="28"/>
      <c r="I111" s="11"/>
      <c r="J111" s="28"/>
      <c r="K111" s="28"/>
      <c r="L111" s="28"/>
    </row>
    <row r="112" spans="1:12" x14ac:dyDescent="0.25">
      <c r="A112" s="44" t="s">
        <v>3</v>
      </c>
      <c r="B112" s="19">
        <v>14930147187.139999</v>
      </c>
      <c r="C112" s="16">
        <v>1</v>
      </c>
      <c r="D112" s="19">
        <v>3755822840.8400002</v>
      </c>
      <c r="E112" s="19">
        <v>3400673899.3499999</v>
      </c>
      <c r="F112" s="19">
        <v>3839297238.6599998</v>
      </c>
      <c r="G112" s="19">
        <v>3934353208.29</v>
      </c>
      <c r="H112" s="28"/>
      <c r="I112" s="11"/>
      <c r="J112" s="28"/>
      <c r="K112" s="28"/>
      <c r="L112" s="28"/>
    </row>
    <row r="113" spans="1:12" x14ac:dyDescent="0.25">
      <c r="A113" s="97"/>
      <c r="B113" s="35"/>
      <c r="C113" s="95"/>
      <c r="D113" s="35"/>
      <c r="E113" s="35"/>
      <c r="F113" s="35"/>
      <c r="G113" s="35"/>
      <c r="H113" s="28"/>
      <c r="I113" s="11"/>
      <c r="J113" s="28"/>
      <c r="K113" s="28"/>
      <c r="L113" s="28"/>
    </row>
    <row r="114" spans="1:12" x14ac:dyDescent="0.25">
      <c r="A114" s="97"/>
      <c r="B114" s="35"/>
      <c r="C114" s="101"/>
      <c r="D114" s="35"/>
      <c r="E114" s="35"/>
      <c r="F114" s="35"/>
      <c r="G114" s="35"/>
      <c r="H114" s="28"/>
      <c r="I114" s="11"/>
      <c r="J114" s="28"/>
      <c r="K114" s="28"/>
      <c r="L114" s="28"/>
    </row>
    <row r="115" spans="1:12" x14ac:dyDescent="0.25">
      <c r="A115" s="97"/>
      <c r="B115" s="35"/>
      <c r="C115" s="101"/>
      <c r="D115" s="35"/>
      <c r="E115" s="35"/>
      <c r="F115" s="35"/>
      <c r="G115" s="35"/>
      <c r="H115" s="28"/>
      <c r="I115" s="11"/>
      <c r="J115" s="28"/>
      <c r="K115" s="28"/>
      <c r="L115" s="28"/>
    </row>
    <row r="116" spans="1:12" x14ac:dyDescent="0.25">
      <c r="A116" s="85"/>
      <c r="B116" s="28"/>
      <c r="C116" s="11"/>
      <c r="D116" s="28"/>
      <c r="E116" s="28"/>
      <c r="F116" s="28"/>
      <c r="G116" s="28"/>
      <c r="H116" s="28"/>
      <c r="I116" s="11"/>
      <c r="J116" s="28"/>
      <c r="K116" s="28"/>
      <c r="L116" s="28"/>
    </row>
    <row r="117" spans="1:12" x14ac:dyDescent="0.25">
      <c r="A117" s="85"/>
      <c r="B117" s="8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8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8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8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0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0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78" t="s">
        <v>67</v>
      </c>
      <c r="B123" s="179"/>
      <c r="C123" s="185"/>
      <c r="D123" s="178" t="s">
        <v>68</v>
      </c>
      <c r="E123" s="179"/>
      <c r="F123" s="180"/>
      <c r="G123" s="192" t="s">
        <v>69</v>
      </c>
      <c r="H123" s="179"/>
      <c r="I123" s="185"/>
      <c r="J123" s="178" t="s">
        <v>70</v>
      </c>
      <c r="K123" s="179"/>
      <c r="L123" s="179"/>
    </row>
    <row r="124" spans="1:12" x14ac:dyDescent="0.25">
      <c r="A124" s="14" t="s">
        <v>71</v>
      </c>
      <c r="B124" s="14" t="s">
        <v>178</v>
      </c>
      <c r="C124" s="14" t="s">
        <v>44</v>
      </c>
      <c r="D124" s="14" t="s">
        <v>71</v>
      </c>
      <c r="E124" s="14" t="s">
        <v>178</v>
      </c>
      <c r="F124" s="42" t="s">
        <v>44</v>
      </c>
      <c r="G124" s="68" t="s">
        <v>83</v>
      </c>
      <c r="H124" s="14" t="s">
        <v>178</v>
      </c>
      <c r="I124" s="14" t="s">
        <v>44</v>
      </c>
      <c r="J124" s="14" t="s">
        <v>83</v>
      </c>
      <c r="K124" s="14" t="s">
        <v>178</v>
      </c>
      <c r="L124" s="42" t="s">
        <v>44</v>
      </c>
    </row>
    <row r="125" spans="1:12" ht="28.7" customHeight="1" x14ac:dyDescent="0.25">
      <c r="A125" s="20" t="s">
        <v>55</v>
      </c>
      <c r="B125" s="104">
        <v>597908682</v>
      </c>
      <c r="C125" s="9">
        <v>0.15197127719497999</v>
      </c>
      <c r="D125" s="20" t="s">
        <v>55</v>
      </c>
      <c r="E125" s="104">
        <v>1941563093.5999999</v>
      </c>
      <c r="F125" s="9">
        <v>0.13004313147511101</v>
      </c>
      <c r="G125" s="70" t="s">
        <v>55</v>
      </c>
      <c r="H125" s="104">
        <v>598334837.20000005</v>
      </c>
      <c r="I125" s="9">
        <v>0.152079593651953</v>
      </c>
      <c r="J125" s="47" t="s">
        <v>55</v>
      </c>
      <c r="K125" s="104">
        <v>1950229629.8599999</v>
      </c>
      <c r="L125" s="9">
        <v>0.13062360373378101</v>
      </c>
    </row>
    <row r="126" spans="1:12" ht="30" x14ac:dyDescent="0.25">
      <c r="A126" s="93" t="s">
        <v>72</v>
      </c>
      <c r="B126" s="35">
        <v>338086845</v>
      </c>
      <c r="C126" s="101">
        <v>8.5932001297601798E-2</v>
      </c>
      <c r="D126" s="93" t="s">
        <v>109</v>
      </c>
      <c r="E126" s="35">
        <v>1117847524</v>
      </c>
      <c r="F126" s="101">
        <v>7.4871835487519606E-2</v>
      </c>
      <c r="G126" s="63" t="s">
        <v>53</v>
      </c>
      <c r="H126" s="35">
        <v>345506053.10000002</v>
      </c>
      <c r="I126" s="101">
        <v>8.7817751688381906E-2</v>
      </c>
      <c r="J126" s="97" t="s">
        <v>109</v>
      </c>
      <c r="K126" s="35">
        <v>1117847524</v>
      </c>
      <c r="L126" s="101">
        <v>7.4871835487519606E-2</v>
      </c>
    </row>
    <row r="127" spans="1:12" x14ac:dyDescent="0.25">
      <c r="A127" s="20" t="s">
        <v>198</v>
      </c>
      <c r="B127" s="104">
        <v>251842688</v>
      </c>
      <c r="C127" s="9">
        <v>6.4011204553100901E-2</v>
      </c>
      <c r="D127" s="20" t="s">
        <v>54</v>
      </c>
      <c r="E127" s="104">
        <v>936209538.20000005</v>
      </c>
      <c r="F127" s="9">
        <v>6.2705981827587007E-2</v>
      </c>
      <c r="G127" s="70" t="s">
        <v>170</v>
      </c>
      <c r="H127" s="104">
        <v>283353736.66000003</v>
      </c>
      <c r="I127" s="9">
        <v>7.2020411401536297E-2</v>
      </c>
      <c r="J127" s="47" t="s">
        <v>170</v>
      </c>
      <c r="K127" s="104">
        <v>1062797052.66</v>
      </c>
      <c r="L127" s="9">
        <v>7.1184633301903E-2</v>
      </c>
    </row>
    <row r="128" spans="1:12" x14ac:dyDescent="0.25">
      <c r="A128" s="93" t="s">
        <v>170</v>
      </c>
      <c r="B128" s="35">
        <v>250103225</v>
      </c>
      <c r="C128" s="101">
        <v>6.3569082835016499E-2</v>
      </c>
      <c r="D128" s="93" t="s">
        <v>198</v>
      </c>
      <c r="E128" s="35">
        <v>908110156</v>
      </c>
      <c r="F128" s="101">
        <v>6.0823925217709601E-2</v>
      </c>
      <c r="G128" s="63" t="s">
        <v>111</v>
      </c>
      <c r="H128" s="35">
        <v>260366330.80000001</v>
      </c>
      <c r="I128" s="101">
        <v>6.6177670640090794E-2</v>
      </c>
      <c r="J128" s="97" t="s">
        <v>54</v>
      </c>
      <c r="K128" s="35">
        <v>1030275047.59</v>
      </c>
      <c r="L128" s="101">
        <v>6.9006355709434794E-2</v>
      </c>
    </row>
    <row r="129" spans="1:12" ht="28.7" customHeight="1" x14ac:dyDescent="0.25">
      <c r="A129" s="20" t="s">
        <v>111</v>
      </c>
      <c r="B129" s="104">
        <v>243494043.19999999</v>
      </c>
      <c r="C129" s="9">
        <v>6.1889217949964E-2</v>
      </c>
      <c r="D129" s="20" t="s">
        <v>72</v>
      </c>
      <c r="E129" s="104">
        <v>903442453</v>
      </c>
      <c r="F129" s="9">
        <v>6.0511289116973697E-2</v>
      </c>
      <c r="G129" s="70" t="s">
        <v>198</v>
      </c>
      <c r="H129" s="104">
        <v>251842688</v>
      </c>
      <c r="I129" s="9">
        <v>6.4011204553100901E-2</v>
      </c>
      <c r="J129" s="47" t="s">
        <v>53</v>
      </c>
      <c r="K129" s="104">
        <v>925601271.10000002</v>
      </c>
      <c r="L129" s="9">
        <v>6.1995455202026498E-2</v>
      </c>
    </row>
    <row r="130" spans="1:12" x14ac:dyDescent="0.25">
      <c r="A130" s="93" t="s">
        <v>54</v>
      </c>
      <c r="B130" s="35">
        <v>198608946</v>
      </c>
      <c r="C130" s="101">
        <v>5.0480710674759698E-2</v>
      </c>
      <c r="D130" s="93" t="s">
        <v>170</v>
      </c>
      <c r="E130" s="35">
        <v>865502412</v>
      </c>
      <c r="F130" s="101">
        <v>5.7970119192495E-2</v>
      </c>
      <c r="G130" s="63" t="s">
        <v>54</v>
      </c>
      <c r="H130" s="35">
        <v>203095769.80000001</v>
      </c>
      <c r="I130" s="101">
        <v>5.1621132889660401E-2</v>
      </c>
      <c r="J130" s="97" t="s">
        <v>198</v>
      </c>
      <c r="K130" s="35">
        <v>908110156</v>
      </c>
      <c r="L130" s="101">
        <v>6.0823925217709601E-2</v>
      </c>
    </row>
    <row r="131" spans="1:12" x14ac:dyDescent="0.25">
      <c r="A131" s="20" t="s">
        <v>109</v>
      </c>
      <c r="B131" s="104">
        <v>136110656</v>
      </c>
      <c r="C131" s="9">
        <v>3.4595433809349901E-2</v>
      </c>
      <c r="D131" s="20" t="s">
        <v>111</v>
      </c>
      <c r="E131" s="104">
        <v>708552242.5</v>
      </c>
      <c r="F131" s="9">
        <v>4.7457820316085503E-2</v>
      </c>
      <c r="G131" s="70" t="s">
        <v>109</v>
      </c>
      <c r="H131" s="104">
        <v>136110656</v>
      </c>
      <c r="I131" s="9">
        <v>3.4595433809349901E-2</v>
      </c>
      <c r="J131" s="47" t="s">
        <v>111</v>
      </c>
      <c r="K131" s="104">
        <v>788548453.79999995</v>
      </c>
      <c r="L131" s="9">
        <v>5.2815852644722203E-2</v>
      </c>
    </row>
    <row r="132" spans="1:12" ht="30" x14ac:dyDescent="0.25">
      <c r="A132" s="93" t="s">
        <v>57</v>
      </c>
      <c r="B132" s="35">
        <v>121725057</v>
      </c>
      <c r="C132" s="101">
        <v>3.09390262022015E-2</v>
      </c>
      <c r="D132" s="93" t="s">
        <v>57</v>
      </c>
      <c r="E132" s="35">
        <v>456043927</v>
      </c>
      <c r="F132" s="101">
        <v>3.05451728830116E-2</v>
      </c>
      <c r="G132" s="63" t="s">
        <v>199</v>
      </c>
      <c r="H132" s="35">
        <v>121549612.12</v>
      </c>
      <c r="I132" s="101">
        <v>3.08944331342405E-2</v>
      </c>
      <c r="J132" s="97" t="s">
        <v>199</v>
      </c>
      <c r="K132" s="35">
        <v>441902666.97000003</v>
      </c>
      <c r="L132" s="101">
        <v>2.9598011421523698E-2</v>
      </c>
    </row>
    <row r="133" spans="1:12" ht="28.7" customHeight="1" x14ac:dyDescent="0.25">
      <c r="A133" s="20" t="s">
        <v>199</v>
      </c>
      <c r="B133" s="104">
        <v>121328810.8</v>
      </c>
      <c r="C133" s="9">
        <v>3.0838311757152501E-2</v>
      </c>
      <c r="D133" s="20" t="s">
        <v>199</v>
      </c>
      <c r="E133" s="104">
        <v>436653825.07999998</v>
      </c>
      <c r="F133" s="9">
        <v>2.9246451465402099E-2</v>
      </c>
      <c r="G133" s="70" t="s">
        <v>201</v>
      </c>
      <c r="H133" s="104">
        <v>113256876.40000001</v>
      </c>
      <c r="I133" s="9">
        <v>2.8786657019343999E-2</v>
      </c>
      <c r="J133" s="47" t="s">
        <v>201</v>
      </c>
      <c r="K133" s="104">
        <v>439112272.05000001</v>
      </c>
      <c r="L133" s="9">
        <v>2.94111147429429E-2</v>
      </c>
    </row>
    <row r="134" spans="1:12" x14ac:dyDescent="0.25">
      <c r="A134" s="93" t="s">
        <v>200</v>
      </c>
      <c r="B134" s="35">
        <v>112522302.28</v>
      </c>
      <c r="C134" s="101">
        <v>2.8599949298630901E-2</v>
      </c>
      <c r="D134" s="93" t="s">
        <v>201</v>
      </c>
      <c r="E134" s="35">
        <v>433720745.64999998</v>
      </c>
      <c r="F134" s="101">
        <v>2.9049997981505701E-2</v>
      </c>
      <c r="G134" s="63" t="s">
        <v>48</v>
      </c>
      <c r="H134" s="35">
        <v>102447053.41</v>
      </c>
      <c r="I134" s="101">
        <v>2.6039109349444201E-2</v>
      </c>
      <c r="J134" s="97" t="s">
        <v>57</v>
      </c>
      <c r="K134" s="35">
        <v>432284673.66000003</v>
      </c>
      <c r="L134" s="101">
        <v>2.89538119243959E-2</v>
      </c>
    </row>
    <row r="135" spans="1:12" x14ac:dyDescent="0.25">
      <c r="A135" s="47" t="s">
        <v>51</v>
      </c>
      <c r="B135" s="48">
        <v>1562621953.01</v>
      </c>
      <c r="C135" s="49">
        <v>0.39717378442724199</v>
      </c>
      <c r="D135" s="47" t="s">
        <v>51</v>
      </c>
      <c r="E135" s="48">
        <v>6222501270.1099997</v>
      </c>
      <c r="F135" s="49">
        <v>0.41677427503659997</v>
      </c>
      <c r="G135" s="47" t="s">
        <v>51</v>
      </c>
      <c r="H135" s="48">
        <v>1518489594.8</v>
      </c>
      <c r="I135" s="49">
        <v>0.38595660186289799</v>
      </c>
      <c r="J135" s="47" t="s">
        <v>51</v>
      </c>
      <c r="K135" s="48">
        <v>5833438439.4499998</v>
      </c>
      <c r="L135" s="49">
        <v>0.39071540061404098</v>
      </c>
    </row>
    <row r="136" spans="1:12" x14ac:dyDescent="0.25">
      <c r="A136" s="44" t="s">
        <v>52</v>
      </c>
      <c r="B136" s="19">
        <f>SUM(B125:B135)</f>
        <v>3934353208.29</v>
      </c>
      <c r="C136" s="16">
        <v>1</v>
      </c>
      <c r="D136" s="44" t="s">
        <v>52</v>
      </c>
      <c r="E136" s="19">
        <f>SUM(E125:E135)</f>
        <v>14930147187.139999</v>
      </c>
      <c r="F136" s="16">
        <v>1</v>
      </c>
      <c r="G136" s="78" t="s">
        <v>52</v>
      </c>
      <c r="H136" s="19">
        <f>SUM(H125:H135)</f>
        <v>3934353208.29</v>
      </c>
      <c r="I136" s="16">
        <v>1</v>
      </c>
      <c r="J136" s="44" t="s">
        <v>52</v>
      </c>
      <c r="K136" s="19">
        <f>SUM(K125:K135)</f>
        <v>14930147187.139999</v>
      </c>
      <c r="L136" s="16">
        <v>1</v>
      </c>
    </row>
    <row r="138" spans="1:12" ht="15" customHeight="1" x14ac:dyDescent="0.25"/>
    <row r="139" spans="1:12" ht="15" customHeight="1" x14ac:dyDescent="0.25">
      <c r="A139" s="178" t="s">
        <v>89</v>
      </c>
      <c r="B139" s="179"/>
      <c r="C139" s="179"/>
      <c r="D139" s="179"/>
      <c r="E139" s="179"/>
      <c r="F139" s="180"/>
      <c r="G139" s="181" t="s">
        <v>90</v>
      </c>
      <c r="H139" s="182"/>
      <c r="I139" s="182"/>
      <c r="J139" s="182"/>
      <c r="K139" s="182"/>
      <c r="L139" s="182"/>
    </row>
    <row r="140" spans="1:12" ht="16.899999999999999" customHeight="1" x14ac:dyDescent="0.25">
      <c r="A140" s="14" t="s">
        <v>91</v>
      </c>
      <c r="B140" s="14" t="s">
        <v>178</v>
      </c>
      <c r="C140" s="14" t="s">
        <v>44</v>
      </c>
      <c r="D140" s="14" t="s">
        <v>91</v>
      </c>
      <c r="E140" s="14" t="s">
        <v>178</v>
      </c>
      <c r="F140" s="42" t="s">
        <v>44</v>
      </c>
      <c r="G140" s="68" t="s">
        <v>91</v>
      </c>
      <c r="H140" s="14" t="s">
        <v>178</v>
      </c>
      <c r="I140" s="14" t="s">
        <v>44</v>
      </c>
      <c r="J140" s="14" t="s">
        <v>91</v>
      </c>
      <c r="K140" s="14" t="s">
        <v>178</v>
      </c>
      <c r="L140" s="42" t="s">
        <v>44</v>
      </c>
    </row>
    <row r="141" spans="1:12" ht="57.4" customHeight="1" x14ac:dyDescent="0.25">
      <c r="A141" s="40" t="s">
        <v>114</v>
      </c>
      <c r="B141" s="64">
        <v>649033503</v>
      </c>
      <c r="C141" s="15">
        <v>0.16496574370405601</v>
      </c>
      <c r="D141" s="40" t="s">
        <v>202</v>
      </c>
      <c r="E141" s="64">
        <v>126872911</v>
      </c>
      <c r="F141" s="15">
        <v>3.2247463377885997E-2</v>
      </c>
      <c r="G141" s="62" t="s">
        <v>114</v>
      </c>
      <c r="H141" s="64">
        <v>2094639593</v>
      </c>
      <c r="I141" s="15">
        <v>0.14029597744382599</v>
      </c>
      <c r="J141" s="40" t="s">
        <v>117</v>
      </c>
      <c r="K141" s="64">
        <v>471662311</v>
      </c>
      <c r="L141" s="15">
        <v>3.1591270004776899E-2</v>
      </c>
    </row>
    <row r="142" spans="1:12" ht="42.95" customHeight="1" x14ac:dyDescent="0.25">
      <c r="A142" s="93" t="s">
        <v>115</v>
      </c>
      <c r="B142" s="35">
        <v>477768074.10000002</v>
      </c>
      <c r="C142" s="101">
        <v>0.121434972613365</v>
      </c>
      <c r="D142" s="93" t="s">
        <v>203</v>
      </c>
      <c r="E142" s="35">
        <v>119396502</v>
      </c>
      <c r="F142" s="101">
        <v>3.03471741551882E-2</v>
      </c>
      <c r="G142" s="63" t="s">
        <v>115</v>
      </c>
      <c r="H142" s="35">
        <v>1470619364.0999999</v>
      </c>
      <c r="I142" s="101">
        <v>9.8499991036036794E-2</v>
      </c>
      <c r="J142" s="93" t="s">
        <v>203</v>
      </c>
      <c r="K142" s="35">
        <v>467851126</v>
      </c>
      <c r="L142" s="101">
        <v>3.13360022601104E-2</v>
      </c>
    </row>
    <row r="143" spans="1:12" ht="57.4" customHeight="1" x14ac:dyDescent="0.25">
      <c r="A143" s="40" t="s">
        <v>116</v>
      </c>
      <c r="B143" s="64">
        <v>229476501</v>
      </c>
      <c r="C143" s="15">
        <v>5.8326359849053301E-2</v>
      </c>
      <c r="D143" s="40" t="s">
        <v>117</v>
      </c>
      <c r="E143" s="64">
        <v>100880053</v>
      </c>
      <c r="F143" s="15">
        <v>2.5640822686544201E-2</v>
      </c>
      <c r="G143" s="62" t="s">
        <v>118</v>
      </c>
      <c r="H143" s="64">
        <v>1105738313</v>
      </c>
      <c r="I143" s="15">
        <v>7.4060777776686695E-2</v>
      </c>
      <c r="J143" s="40" t="s">
        <v>202</v>
      </c>
      <c r="K143" s="64">
        <v>421499216</v>
      </c>
      <c r="L143" s="15">
        <v>2.8231417327423E-2</v>
      </c>
    </row>
    <row r="144" spans="1:12" ht="28.7" customHeight="1" x14ac:dyDescent="0.25">
      <c r="A144" s="93" t="s">
        <v>119</v>
      </c>
      <c r="B144" s="35">
        <v>210306551</v>
      </c>
      <c r="C144" s="101">
        <v>5.3453907126809801E-2</v>
      </c>
      <c r="D144" s="93" t="s">
        <v>204</v>
      </c>
      <c r="E144" s="35">
        <v>98570980</v>
      </c>
      <c r="F144" s="101">
        <v>2.50539224064334E-2</v>
      </c>
      <c r="G144" s="63" t="s">
        <v>116</v>
      </c>
      <c r="H144" s="35">
        <v>1091754497</v>
      </c>
      <c r="I144" s="101">
        <v>7.3124161692148401E-2</v>
      </c>
      <c r="J144" s="93" t="s">
        <v>204</v>
      </c>
      <c r="K144" s="35">
        <v>286965360.81999999</v>
      </c>
      <c r="L144" s="101">
        <v>1.9220531266240699E-2</v>
      </c>
    </row>
    <row r="145" spans="1:12" ht="42.95" customHeight="1" x14ac:dyDescent="0.25">
      <c r="A145" s="40" t="s">
        <v>120</v>
      </c>
      <c r="B145" s="64">
        <v>133979844.40000001</v>
      </c>
      <c r="C145" s="15">
        <v>3.4053842475986598E-2</v>
      </c>
      <c r="D145" s="36" t="s">
        <v>51</v>
      </c>
      <c r="E145" s="69">
        <v>1657477882.79</v>
      </c>
      <c r="F145" s="39">
        <v>0.421283447377719</v>
      </c>
      <c r="G145" s="62" t="s">
        <v>119</v>
      </c>
      <c r="H145" s="64">
        <v>901454533</v>
      </c>
      <c r="I145" s="15">
        <v>6.0378141065914097E-2</v>
      </c>
      <c r="J145" s="36" t="s">
        <v>51</v>
      </c>
      <c r="K145" s="69">
        <v>6120936468.9200001</v>
      </c>
      <c r="L145" s="39">
        <v>0.40997160926800702</v>
      </c>
    </row>
    <row r="146" spans="1:12" ht="28.7" customHeight="1" x14ac:dyDescent="0.25">
      <c r="A146" s="93" t="s">
        <v>118</v>
      </c>
      <c r="B146" s="35">
        <v>130590406</v>
      </c>
      <c r="C146" s="101">
        <v>3.3192344226958402E-2</v>
      </c>
      <c r="D146" s="100" t="s">
        <v>52</v>
      </c>
      <c r="E146" s="7">
        <f>SUM(B141:B146,E141:E145)</f>
        <v>3934353208.29</v>
      </c>
      <c r="F146" s="96">
        <v>1</v>
      </c>
      <c r="G146" s="63" t="s">
        <v>120</v>
      </c>
      <c r="H146" s="35">
        <v>497026404.30000001</v>
      </c>
      <c r="I146" s="101">
        <v>3.3290120858829202E-2</v>
      </c>
      <c r="J146" s="100" t="s">
        <v>52</v>
      </c>
      <c r="K146" s="7">
        <f>SUM(H141:H146,K141:K145)</f>
        <v>14930147187.140001</v>
      </c>
      <c r="L146" s="96">
        <v>1</v>
      </c>
    </row>
    <row r="149" spans="1:12" x14ac:dyDescent="0.25">
      <c r="B149" t="s">
        <v>38</v>
      </c>
    </row>
    <row r="150" spans="1:12" ht="25.15" customHeight="1" x14ac:dyDescent="0.35">
      <c r="A150" s="94" t="s">
        <v>10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78" t="s">
        <v>6</v>
      </c>
      <c r="C152" s="179"/>
      <c r="D152" s="89"/>
      <c r="E152" s="45" t="s">
        <v>41</v>
      </c>
      <c r="F152" s="45" t="s">
        <v>42</v>
      </c>
      <c r="G152" s="183" t="s">
        <v>25</v>
      </c>
      <c r="H152" s="184"/>
      <c r="I152" s="184"/>
      <c r="J152" s="184"/>
      <c r="K152" s="184"/>
      <c r="L152" s="184"/>
    </row>
    <row r="153" spans="1:12" x14ac:dyDescent="0.25">
      <c r="A153" s="52"/>
      <c r="B153" s="14" t="s">
        <v>164</v>
      </c>
      <c r="C153" s="42" t="s">
        <v>44</v>
      </c>
      <c r="D153" s="89"/>
      <c r="E153" s="51">
        <f>B155</f>
        <v>360816768.25999999</v>
      </c>
      <c r="F153" s="51">
        <f>G155</f>
        <v>1448955325.47</v>
      </c>
      <c r="G153" s="72" t="s">
        <v>177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97"/>
      <c r="B154" s="81"/>
      <c r="C154" s="101"/>
      <c r="D154" s="101"/>
      <c r="E154" s="101"/>
      <c r="F154" s="101"/>
      <c r="G154" s="81"/>
      <c r="H154" s="101"/>
      <c r="I154" s="35"/>
      <c r="J154" s="35"/>
      <c r="K154" s="35"/>
      <c r="L154" s="35"/>
    </row>
    <row r="155" spans="1:12" x14ac:dyDescent="0.25">
      <c r="A155" s="44" t="s">
        <v>3</v>
      </c>
      <c r="B155" s="19">
        <v>360816768.25999999</v>
      </c>
      <c r="C155" s="16">
        <v>1</v>
      </c>
      <c r="D155" s="11"/>
      <c r="E155" s="11"/>
      <c r="F155" s="11"/>
      <c r="G155" s="73">
        <v>1448955325.47</v>
      </c>
      <c r="H155" s="16">
        <v>1</v>
      </c>
      <c r="I155" s="19">
        <v>386700113.13999999</v>
      </c>
      <c r="J155" s="19">
        <v>311831966.81999999</v>
      </c>
      <c r="K155" s="19">
        <v>389606477.25</v>
      </c>
      <c r="L155" s="19">
        <v>360816768.25999999</v>
      </c>
    </row>
    <row r="156" spans="1:12" x14ac:dyDescent="0.25">
      <c r="A156" s="97"/>
      <c r="B156" s="35"/>
      <c r="C156" s="95"/>
      <c r="D156" s="95"/>
      <c r="E156" s="95"/>
      <c r="F156" s="95"/>
      <c r="G156" s="4"/>
      <c r="H156" s="95"/>
      <c r="I156" s="35"/>
      <c r="J156" s="35"/>
      <c r="K156" s="35"/>
      <c r="L156" s="35"/>
    </row>
    <row r="157" spans="1:12" x14ac:dyDescent="0.25">
      <c r="A157" s="97"/>
      <c r="B157" s="81"/>
      <c r="C157" s="101"/>
      <c r="D157" s="101"/>
      <c r="E157" s="101"/>
      <c r="F157" s="101"/>
      <c r="G157" s="81"/>
      <c r="H157" s="101"/>
      <c r="I157" s="35"/>
      <c r="J157" s="35"/>
      <c r="K157" s="35"/>
      <c r="L157" s="35"/>
    </row>
    <row r="158" spans="1:12" x14ac:dyDescent="0.25">
      <c r="A158" s="97"/>
      <c r="B158" s="35"/>
      <c r="C158" s="101"/>
      <c r="D158" s="101"/>
      <c r="E158" s="101"/>
      <c r="F158" s="101"/>
      <c r="G158" s="81"/>
      <c r="H158" s="101"/>
      <c r="I158" s="35"/>
      <c r="J158" s="35"/>
      <c r="K158" s="35"/>
      <c r="L158" s="35"/>
    </row>
    <row r="159" spans="1:12" x14ac:dyDescent="0.25">
      <c r="A159" s="85"/>
      <c r="B159" s="28"/>
      <c r="C159" s="11"/>
      <c r="D159" s="11"/>
      <c r="E159" s="11"/>
      <c r="F159" s="11"/>
      <c r="G159" s="173"/>
      <c r="H159" s="11"/>
      <c r="I159" s="28"/>
      <c r="J159" s="28"/>
      <c r="K159" s="28"/>
      <c r="L159" s="28"/>
    </row>
    <row r="160" spans="1:12" x14ac:dyDescent="0.25">
      <c r="A160" s="85"/>
      <c r="B160" s="28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28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78" t="s">
        <v>67</v>
      </c>
      <c r="B163" s="179"/>
      <c r="C163" s="185"/>
      <c r="D163" s="186" t="s">
        <v>68</v>
      </c>
      <c r="E163" s="182"/>
      <c r="F163" s="187"/>
      <c r="G163" s="181" t="s">
        <v>69</v>
      </c>
      <c r="H163" s="182"/>
      <c r="I163" s="188"/>
      <c r="J163" s="186" t="s">
        <v>70</v>
      </c>
      <c r="K163" s="182"/>
      <c r="L163" s="182"/>
    </row>
    <row r="164" spans="1:12" x14ac:dyDescent="0.25">
      <c r="A164" s="14" t="s">
        <v>71</v>
      </c>
      <c r="B164" s="14" t="s">
        <v>178</v>
      </c>
      <c r="C164" s="14" t="s">
        <v>44</v>
      </c>
      <c r="D164" s="14" t="s">
        <v>71</v>
      </c>
      <c r="E164" s="14" t="s">
        <v>178</v>
      </c>
      <c r="F164" s="42" t="s">
        <v>44</v>
      </c>
      <c r="G164" s="68" t="s">
        <v>83</v>
      </c>
      <c r="H164" s="14" t="s">
        <v>178</v>
      </c>
      <c r="I164" s="14" t="s">
        <v>44</v>
      </c>
      <c r="J164" s="14" t="s">
        <v>83</v>
      </c>
      <c r="K164" s="14" t="s">
        <v>178</v>
      </c>
      <c r="L164" s="42" t="s">
        <v>44</v>
      </c>
    </row>
    <row r="165" spans="1:12" x14ac:dyDescent="0.25">
      <c r="A165" s="20" t="s">
        <v>205</v>
      </c>
      <c r="B165" s="104">
        <v>56264444</v>
      </c>
      <c r="C165" s="9">
        <v>0.155936333755577</v>
      </c>
      <c r="D165" s="47" t="s">
        <v>205</v>
      </c>
      <c r="E165" s="104">
        <v>206829622</v>
      </c>
      <c r="F165" s="9">
        <v>0.14274396067588199</v>
      </c>
      <c r="G165" s="70" t="s">
        <v>48</v>
      </c>
      <c r="H165" s="104">
        <v>126035744.52</v>
      </c>
      <c r="I165" s="9">
        <v>0.34930678285212102</v>
      </c>
      <c r="J165" s="20" t="s">
        <v>48</v>
      </c>
      <c r="K165" s="104">
        <v>471463108.20999998</v>
      </c>
      <c r="L165" s="9">
        <v>0.32538139715044101</v>
      </c>
    </row>
    <row r="166" spans="1:12" ht="28.7" customHeight="1" x14ac:dyDescent="0.25">
      <c r="A166" s="93" t="s">
        <v>206</v>
      </c>
      <c r="B166" s="35">
        <v>21758721</v>
      </c>
      <c r="C166" s="101">
        <v>6.0304073740611003E-2</v>
      </c>
      <c r="D166" s="97" t="s">
        <v>207</v>
      </c>
      <c r="E166" s="35">
        <v>86627800</v>
      </c>
      <c r="F166" s="101">
        <v>5.9786384353776E-2</v>
      </c>
      <c r="G166" s="63" t="s">
        <v>205</v>
      </c>
      <c r="H166" s="35">
        <v>55056572.799999997</v>
      </c>
      <c r="I166" s="101">
        <v>0.15258873102129999</v>
      </c>
      <c r="J166" s="93" t="s">
        <v>205</v>
      </c>
      <c r="K166" s="35">
        <v>199836008.40000001</v>
      </c>
      <c r="L166" s="101">
        <v>0.13791730144280301</v>
      </c>
    </row>
    <row r="167" spans="1:12" ht="42.95" customHeight="1" x14ac:dyDescent="0.25">
      <c r="A167" s="20" t="s">
        <v>207</v>
      </c>
      <c r="B167" s="104">
        <v>20495995</v>
      </c>
      <c r="C167" s="9">
        <v>5.6804441486574299E-2</v>
      </c>
      <c r="D167" s="47" t="s">
        <v>215</v>
      </c>
      <c r="E167" s="104">
        <v>63478527.780000001</v>
      </c>
      <c r="F167" s="9">
        <v>4.3809858498852897E-2</v>
      </c>
      <c r="G167" s="70" t="s">
        <v>217</v>
      </c>
      <c r="H167" s="104">
        <v>16037157.32</v>
      </c>
      <c r="I167" s="9">
        <v>4.4446818248878701E-2</v>
      </c>
      <c r="J167" s="20" t="s">
        <v>217</v>
      </c>
      <c r="K167" s="104">
        <v>80728043.739999995</v>
      </c>
      <c r="L167" s="9">
        <v>5.5714653392653198E-2</v>
      </c>
    </row>
    <row r="168" spans="1:12" ht="75" x14ac:dyDescent="0.25">
      <c r="A168" s="93" t="s">
        <v>208</v>
      </c>
      <c r="B168" s="35">
        <v>14407908.4</v>
      </c>
      <c r="C168" s="101">
        <v>3.9931371453385003E-2</v>
      </c>
      <c r="D168" s="97" t="s">
        <v>206</v>
      </c>
      <c r="E168" s="35">
        <v>60878782</v>
      </c>
      <c r="F168" s="101">
        <v>4.2015637701081403E-2</v>
      </c>
      <c r="G168" s="63" t="s">
        <v>207</v>
      </c>
      <c r="H168" s="35">
        <v>12754935</v>
      </c>
      <c r="I168" s="101">
        <v>3.5350172503094301E-2</v>
      </c>
      <c r="J168" s="93" t="s">
        <v>207</v>
      </c>
      <c r="K168" s="35">
        <v>56139345</v>
      </c>
      <c r="L168" s="101">
        <v>3.8744703865724803E-2</v>
      </c>
    </row>
    <row r="169" spans="1:12" x14ac:dyDescent="0.25">
      <c r="A169" s="20" t="s">
        <v>209</v>
      </c>
      <c r="B169" s="104">
        <v>12711000</v>
      </c>
      <c r="C169" s="9">
        <v>3.5228407097867002E-2</v>
      </c>
      <c r="D169" s="47" t="s">
        <v>210</v>
      </c>
      <c r="E169" s="104">
        <v>50284860</v>
      </c>
      <c r="F169" s="9">
        <v>3.4704216973486801E-2</v>
      </c>
      <c r="G169" s="70" t="s">
        <v>209</v>
      </c>
      <c r="H169" s="104">
        <v>12090000</v>
      </c>
      <c r="I169" s="9">
        <v>3.3507311919849903E-2</v>
      </c>
      <c r="J169" s="20" t="s">
        <v>211</v>
      </c>
      <c r="K169" s="104">
        <v>46256441</v>
      </c>
      <c r="L169" s="9">
        <v>3.1923993919547297E-2</v>
      </c>
    </row>
    <row r="170" spans="1:12" ht="28.7" customHeight="1" x14ac:dyDescent="0.25">
      <c r="A170" s="93" t="s">
        <v>210</v>
      </c>
      <c r="B170" s="35">
        <v>12028600</v>
      </c>
      <c r="C170" s="101">
        <v>3.3337142444921898E-2</v>
      </c>
      <c r="D170" s="97" t="s">
        <v>211</v>
      </c>
      <c r="E170" s="35">
        <v>46256441</v>
      </c>
      <c r="F170" s="101">
        <v>3.1923993919547297E-2</v>
      </c>
      <c r="G170" s="63" t="s">
        <v>218</v>
      </c>
      <c r="H170" s="35">
        <v>10801492</v>
      </c>
      <c r="I170" s="101">
        <v>2.9936225115282301E-2</v>
      </c>
      <c r="J170" s="93" t="s">
        <v>218</v>
      </c>
      <c r="K170" s="35">
        <v>44988628</v>
      </c>
      <c r="L170" s="101">
        <v>3.1049009730791399E-2</v>
      </c>
    </row>
    <row r="171" spans="1:12" x14ac:dyDescent="0.25">
      <c r="A171" s="20" t="s">
        <v>211</v>
      </c>
      <c r="B171" s="104">
        <v>10281062</v>
      </c>
      <c r="C171" s="9">
        <v>2.8493858668429701E-2</v>
      </c>
      <c r="D171" s="47" t="s">
        <v>209</v>
      </c>
      <c r="E171" s="104">
        <v>44679650</v>
      </c>
      <c r="F171" s="9">
        <v>3.0835767821556E-2</v>
      </c>
      <c r="G171" s="70" t="s">
        <v>211</v>
      </c>
      <c r="H171" s="104">
        <v>10281062</v>
      </c>
      <c r="I171" s="9">
        <v>2.8493858668429701E-2</v>
      </c>
      <c r="J171" s="20" t="s">
        <v>209</v>
      </c>
      <c r="K171" s="104">
        <v>44058650</v>
      </c>
      <c r="L171" s="9">
        <v>3.0407183179169898E-2</v>
      </c>
    </row>
    <row r="172" spans="1:12" ht="86.1" customHeight="1" x14ac:dyDescent="0.25">
      <c r="A172" s="93" t="s">
        <v>212</v>
      </c>
      <c r="B172" s="35">
        <v>10057828</v>
      </c>
      <c r="C172" s="101">
        <v>2.7875167910024801E-2</v>
      </c>
      <c r="D172" s="97" t="s">
        <v>216</v>
      </c>
      <c r="E172" s="35">
        <v>35609020</v>
      </c>
      <c r="F172" s="101">
        <v>2.4575650728534001E-2</v>
      </c>
      <c r="G172" s="63" t="s">
        <v>219</v>
      </c>
      <c r="H172" s="35">
        <v>9721080</v>
      </c>
      <c r="I172" s="101">
        <v>2.69418742562294E-2</v>
      </c>
      <c r="J172" s="93" t="s">
        <v>216</v>
      </c>
      <c r="K172" s="35">
        <v>35609020</v>
      </c>
      <c r="L172" s="101">
        <v>2.4575650728534001E-2</v>
      </c>
    </row>
    <row r="173" spans="1:12" x14ac:dyDescent="0.25">
      <c r="A173" s="20" t="s">
        <v>213</v>
      </c>
      <c r="B173" s="104">
        <v>9854730</v>
      </c>
      <c r="C173" s="9">
        <v>2.7312283870628801E-2</v>
      </c>
      <c r="D173" s="47" t="s">
        <v>213</v>
      </c>
      <c r="E173" s="104">
        <v>33034370</v>
      </c>
      <c r="F173" s="9">
        <v>2.2798749843639599E-2</v>
      </c>
      <c r="G173" s="70" t="s">
        <v>216</v>
      </c>
      <c r="H173" s="104">
        <v>8339000</v>
      </c>
      <c r="I173" s="9">
        <v>2.3111453606255401E-2</v>
      </c>
      <c r="J173" s="20" t="s">
        <v>219</v>
      </c>
      <c r="K173" s="104">
        <v>31729520</v>
      </c>
      <c r="L173" s="9">
        <v>2.1898204480326401E-2</v>
      </c>
    </row>
    <row r="174" spans="1:12" ht="28.7" customHeight="1" x14ac:dyDescent="0.25">
      <c r="A174" s="93" t="s">
        <v>214</v>
      </c>
      <c r="B174" s="35">
        <v>9545190</v>
      </c>
      <c r="C174" s="101">
        <v>2.6454396911847099E-2</v>
      </c>
      <c r="D174" s="97" t="s">
        <v>208</v>
      </c>
      <c r="E174" s="35">
        <v>32313258.100000001</v>
      </c>
      <c r="F174" s="101">
        <v>2.23010727328798E-2</v>
      </c>
      <c r="G174" s="76" t="s">
        <v>220</v>
      </c>
      <c r="H174" s="35">
        <v>5258486</v>
      </c>
      <c r="I174" s="101">
        <v>1.45738404158944E-2</v>
      </c>
      <c r="J174" s="93" t="s">
        <v>221</v>
      </c>
      <c r="K174" s="35">
        <v>21185763</v>
      </c>
      <c r="L174" s="101">
        <v>1.46214052480382E-2</v>
      </c>
    </row>
    <row r="175" spans="1:12" x14ac:dyDescent="0.25">
      <c r="A175" s="47" t="s">
        <v>51</v>
      </c>
      <c r="B175" s="48">
        <v>183411289.86000001</v>
      </c>
      <c r="C175" s="49">
        <v>0.508322522660134</v>
      </c>
      <c r="D175" s="47" t="s">
        <v>51</v>
      </c>
      <c r="E175" s="48">
        <v>788962994.59000003</v>
      </c>
      <c r="F175" s="49">
        <v>0.54450470675076401</v>
      </c>
      <c r="G175" s="47" t="s">
        <v>51</v>
      </c>
      <c r="H175" s="48">
        <v>94441238.620000005</v>
      </c>
      <c r="I175" s="49">
        <v>0.26174293139266402</v>
      </c>
      <c r="J175" s="47" t="s">
        <v>51</v>
      </c>
      <c r="K175" s="48">
        <v>416960798.12</v>
      </c>
      <c r="L175" s="49">
        <v>0.28776649686197198</v>
      </c>
    </row>
    <row r="176" spans="1:12" x14ac:dyDescent="0.25">
      <c r="A176" s="44" t="s">
        <v>52</v>
      </c>
      <c r="B176" s="19">
        <f>SUM(B165:B175)</f>
        <v>360816768.25999999</v>
      </c>
      <c r="C176" s="16">
        <v>1</v>
      </c>
      <c r="D176" s="44" t="s">
        <v>52</v>
      </c>
      <c r="E176" s="19">
        <f>SUM(E165:E175)</f>
        <v>1448955325.47</v>
      </c>
      <c r="F176" s="16">
        <v>1</v>
      </c>
      <c r="G176" s="78" t="s">
        <v>52</v>
      </c>
      <c r="H176" s="19">
        <f>SUM(H165:H175)</f>
        <v>360816768.25999999</v>
      </c>
      <c r="I176" s="16">
        <v>1</v>
      </c>
      <c r="J176" s="44" t="s">
        <v>52</v>
      </c>
      <c r="K176" s="19">
        <f>SUM(K165:K175)</f>
        <v>1448955325.47</v>
      </c>
      <c r="L176" s="16">
        <v>1</v>
      </c>
    </row>
    <row r="177" spans="1:12" ht="15" customHeight="1" x14ac:dyDescent="0.25"/>
    <row r="178" spans="1:12" ht="15" customHeight="1" x14ac:dyDescent="0.25">
      <c r="A178" s="178" t="s">
        <v>89</v>
      </c>
      <c r="B178" s="179"/>
      <c r="C178" s="179"/>
      <c r="D178" s="179"/>
      <c r="E178" s="179"/>
      <c r="F178" s="180"/>
      <c r="G178" s="181" t="s">
        <v>90</v>
      </c>
      <c r="H178" s="182"/>
      <c r="I178" s="182"/>
      <c r="J178" s="182"/>
      <c r="K178" s="182"/>
      <c r="L178" s="182"/>
    </row>
    <row r="179" spans="1:12" ht="16.899999999999999" customHeight="1" x14ac:dyDescent="0.25">
      <c r="A179" s="14" t="s">
        <v>91</v>
      </c>
      <c r="B179" s="14" t="s">
        <v>178</v>
      </c>
      <c r="C179" s="14" t="s">
        <v>44</v>
      </c>
      <c r="D179" s="14" t="s">
        <v>91</v>
      </c>
      <c r="E179" s="14" t="s">
        <v>178</v>
      </c>
      <c r="F179" s="42" t="s">
        <v>44</v>
      </c>
      <c r="G179" s="68" t="s">
        <v>91</v>
      </c>
      <c r="H179" s="14" t="s">
        <v>178</v>
      </c>
      <c r="I179" s="14" t="s">
        <v>44</v>
      </c>
      <c r="J179" s="14" t="s">
        <v>91</v>
      </c>
      <c r="K179" s="14" t="s">
        <v>178</v>
      </c>
      <c r="L179" s="42" t="s">
        <v>44</v>
      </c>
    </row>
    <row r="180" spans="1:12" ht="28.7" customHeight="1" x14ac:dyDescent="0.25">
      <c r="A180" s="40" t="s">
        <v>222</v>
      </c>
      <c r="B180" s="64">
        <v>57709450.799999997</v>
      </c>
      <c r="C180" s="15">
        <v>0.15994115539113599</v>
      </c>
      <c r="D180" s="40" t="s">
        <v>228</v>
      </c>
      <c r="E180" s="64">
        <v>15713290.220000001</v>
      </c>
      <c r="F180" s="15">
        <v>4.3549223878301603E-2</v>
      </c>
      <c r="G180" s="62" t="s">
        <v>222</v>
      </c>
      <c r="H180" s="64">
        <v>211552435.40000001</v>
      </c>
      <c r="I180" s="15">
        <v>0.146003421693749</v>
      </c>
      <c r="J180" s="40" t="s">
        <v>230</v>
      </c>
      <c r="K180" s="64">
        <v>61495624.060000002</v>
      </c>
      <c r="L180" s="15">
        <v>4.2441352731184101E-2</v>
      </c>
    </row>
    <row r="181" spans="1:12" ht="28.7" customHeight="1" x14ac:dyDescent="0.25">
      <c r="A181" s="93" t="s">
        <v>223</v>
      </c>
      <c r="B181" s="35">
        <v>27344937</v>
      </c>
      <c r="C181" s="101">
        <v>7.5786214515107003E-2</v>
      </c>
      <c r="D181" s="93" t="s">
        <v>229</v>
      </c>
      <c r="E181" s="35">
        <v>11156903</v>
      </c>
      <c r="F181" s="101">
        <v>3.0921243083582201E-2</v>
      </c>
      <c r="G181" s="63" t="s">
        <v>223</v>
      </c>
      <c r="H181" s="35">
        <v>112328985.5</v>
      </c>
      <c r="I181" s="101">
        <v>7.75241192916446E-2</v>
      </c>
      <c r="J181" s="93" t="s">
        <v>227</v>
      </c>
      <c r="K181" s="35">
        <v>45817918.100000001</v>
      </c>
      <c r="L181" s="101">
        <v>3.1621346286254903E-2</v>
      </c>
    </row>
    <row r="182" spans="1:12" ht="57.4" customHeight="1" x14ac:dyDescent="0.25">
      <c r="A182" s="40" t="s">
        <v>224</v>
      </c>
      <c r="B182" s="64">
        <v>24876846</v>
      </c>
      <c r="C182" s="15">
        <v>6.8945925434579794E-2</v>
      </c>
      <c r="D182" s="40" t="s">
        <v>230</v>
      </c>
      <c r="E182" s="64">
        <v>10259863.300000001</v>
      </c>
      <c r="F182" s="15">
        <v>2.8435106687189401E-2</v>
      </c>
      <c r="G182" s="62" t="s">
        <v>225</v>
      </c>
      <c r="H182" s="64">
        <v>98561305</v>
      </c>
      <c r="I182" s="15">
        <v>6.8022321508104097E-2</v>
      </c>
      <c r="J182" s="40" t="s">
        <v>229</v>
      </c>
      <c r="K182" s="64">
        <v>43228281</v>
      </c>
      <c r="L182" s="15">
        <v>2.9834102018278599E-2</v>
      </c>
    </row>
    <row r="183" spans="1:12" ht="28.7" customHeight="1" x14ac:dyDescent="0.25">
      <c r="A183" s="93" t="s">
        <v>225</v>
      </c>
      <c r="B183" s="35">
        <v>24537942</v>
      </c>
      <c r="C183" s="101">
        <v>6.8006656448733202E-2</v>
      </c>
      <c r="D183" s="93" t="s">
        <v>231</v>
      </c>
      <c r="E183" s="35">
        <v>8440459</v>
      </c>
      <c r="F183" s="101">
        <v>2.33926461918696E-2</v>
      </c>
      <c r="G183" s="63" t="s">
        <v>224</v>
      </c>
      <c r="H183" s="35">
        <v>89936450</v>
      </c>
      <c r="I183" s="101">
        <v>6.2069857102617802E-2</v>
      </c>
      <c r="J183" s="93" t="s">
        <v>231</v>
      </c>
      <c r="K183" s="35">
        <v>42678901.5</v>
      </c>
      <c r="L183" s="101">
        <v>2.9454946436085701E-2</v>
      </c>
    </row>
    <row r="184" spans="1:12" ht="42.95" customHeight="1" x14ac:dyDescent="0.25">
      <c r="A184" s="40" t="s">
        <v>226</v>
      </c>
      <c r="B184" s="64">
        <v>21614032</v>
      </c>
      <c r="C184" s="15">
        <v>5.9903069650092303E-2</v>
      </c>
      <c r="D184" s="36" t="s">
        <v>51</v>
      </c>
      <c r="E184" s="69">
        <v>141786356.53999999</v>
      </c>
      <c r="F184" s="39">
        <v>0.39295944371917502</v>
      </c>
      <c r="G184" s="62" t="s">
        <v>226</v>
      </c>
      <c r="H184" s="64">
        <v>83037895</v>
      </c>
      <c r="I184" s="15">
        <v>5.7308802790772599E-2</v>
      </c>
      <c r="J184" s="36" t="s">
        <v>51</v>
      </c>
      <c r="K184" s="69">
        <v>592135312.95000005</v>
      </c>
      <c r="L184" s="39">
        <v>0.408663609250981</v>
      </c>
    </row>
    <row r="185" spans="1:12" ht="42.95" customHeight="1" x14ac:dyDescent="0.25">
      <c r="A185" s="93" t="s">
        <v>227</v>
      </c>
      <c r="B185" s="35">
        <v>17376688.399999999</v>
      </c>
      <c r="C185" s="101">
        <v>4.8159315000234598E-2</v>
      </c>
      <c r="D185" s="100" t="s">
        <v>52</v>
      </c>
      <c r="E185" s="7">
        <f>SUM(B180:B185,E180:E184)</f>
        <v>360816768.25999999</v>
      </c>
      <c r="F185" s="96">
        <v>1</v>
      </c>
      <c r="G185" s="63" t="s">
        <v>228</v>
      </c>
      <c r="H185" s="35">
        <v>68182216.959999993</v>
      </c>
      <c r="I185" s="101">
        <v>4.7056120890327402E-2</v>
      </c>
      <c r="J185" s="100" t="s">
        <v>52</v>
      </c>
      <c r="K185" s="7">
        <f>SUM(H180:H185,K180:K184)</f>
        <v>1448955325.4700003</v>
      </c>
      <c r="L185" s="96">
        <v>1</v>
      </c>
    </row>
  </sheetData>
  <mergeCells count="38"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178:F178"/>
    <mergeCell ref="G178:L178"/>
    <mergeCell ref="B152:C152"/>
    <mergeCell ref="G152:L152"/>
    <mergeCell ref="A163:C163"/>
    <mergeCell ref="D163:F163"/>
    <mergeCell ref="G163:I163"/>
    <mergeCell ref="J163:L163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85"/>
  <sheetViews>
    <sheetView showGridLines="0" topLeftCell="A169" zoomScale="85" zoomScaleNormal="85" workbookViewId="0">
      <selection activeCell="H158" sqref="H158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"/>
    </row>
    <row r="2" spans="1:12" ht="21" customHeight="1" x14ac:dyDescent="0.25">
      <c r="A2" s="43" t="s">
        <v>43</v>
      </c>
      <c r="B2" s="43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6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53" t="s">
        <v>30</v>
      </c>
      <c r="C6" s="55"/>
      <c r="D6" s="53" t="s">
        <v>31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301</v>
      </c>
      <c r="D7" s="10" t="s">
        <v>302</v>
      </c>
      <c r="E7" s="91"/>
      <c r="F7" s="10">
        <v>215</v>
      </c>
      <c r="H7" s="10">
        <v>509</v>
      </c>
      <c r="J7" s="10">
        <v>5435</v>
      </c>
    </row>
    <row r="16" spans="1:12" x14ac:dyDescent="0.25">
      <c r="F16" s="197"/>
      <c r="G16" s="197"/>
    </row>
    <row r="17" spans="1:12" ht="25.15" customHeight="1" x14ac:dyDescent="0.35">
      <c r="A17" s="94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4" t="s">
        <v>6</v>
      </c>
      <c r="C19" s="184"/>
      <c r="D19" s="184" t="s">
        <v>7</v>
      </c>
      <c r="E19" s="184"/>
      <c r="F19" s="30"/>
      <c r="G19" s="30"/>
      <c r="H19" s="195" t="s">
        <v>17</v>
      </c>
      <c r="I19" s="184"/>
      <c r="J19" s="184"/>
      <c r="K19" s="184"/>
      <c r="L19" s="184"/>
    </row>
    <row r="20" spans="1:12" x14ac:dyDescent="0.25">
      <c r="A20" s="30"/>
      <c r="B20" s="13" t="s">
        <v>303</v>
      </c>
      <c r="C20" s="13" t="s">
        <v>44</v>
      </c>
      <c r="D20" s="13" t="s">
        <v>303</v>
      </c>
      <c r="E20" s="13" t="s">
        <v>44</v>
      </c>
      <c r="F20" s="17"/>
      <c r="G20" s="92"/>
      <c r="H20" s="60" t="s">
        <v>304</v>
      </c>
      <c r="I20" s="13" t="s">
        <v>45</v>
      </c>
      <c r="J20" s="13" t="s">
        <v>305</v>
      </c>
      <c r="K20" s="13" t="s">
        <v>45</v>
      </c>
      <c r="L20" s="60" t="s">
        <v>306</v>
      </c>
    </row>
    <row r="21" spans="1:12" x14ac:dyDescent="0.25">
      <c r="A21" s="100" t="s">
        <v>12</v>
      </c>
      <c r="B21" s="7">
        <v>14638226413</v>
      </c>
      <c r="C21" s="96">
        <v>1</v>
      </c>
      <c r="D21" s="7">
        <v>52419765112.93</v>
      </c>
      <c r="E21" s="96">
        <v>1</v>
      </c>
      <c r="F21" s="90"/>
      <c r="G21" s="90"/>
      <c r="H21" s="7">
        <v>102190422194.82001</v>
      </c>
      <c r="I21" s="96">
        <f t="shared" ref="I21:K21" si="0">IFERROR((J21-H21)/H21,"-")</f>
        <v>0.1825651208164368</v>
      </c>
      <c r="J21" s="7">
        <v>120846828969.10001</v>
      </c>
      <c r="K21" s="96">
        <f t="shared" si="0"/>
        <v>-0.65640835210465487</v>
      </c>
      <c r="L21" s="7">
        <v>41521961108.419998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96" t="s">
        <v>14</v>
      </c>
      <c r="C25" s="198"/>
      <c r="D25" s="196" t="s">
        <v>15</v>
      </c>
      <c r="E25" s="198"/>
      <c r="F25" s="196" t="s">
        <v>10</v>
      </c>
      <c r="G25" s="199"/>
      <c r="H25" s="200" t="s">
        <v>16</v>
      </c>
      <c r="I25" s="191"/>
      <c r="J25" s="87"/>
    </row>
    <row r="26" spans="1:12" x14ac:dyDescent="0.25">
      <c r="A26" s="56"/>
      <c r="B26" s="13" t="s">
        <v>307</v>
      </c>
      <c r="C26" s="13" t="s">
        <v>44</v>
      </c>
      <c r="D26" s="13" t="s">
        <v>307</v>
      </c>
      <c r="E26" s="13" t="s">
        <v>44</v>
      </c>
      <c r="F26" s="13" t="s">
        <v>307</v>
      </c>
      <c r="G26" s="60" t="s">
        <v>44</v>
      </c>
      <c r="H26" s="79" t="s">
        <v>307</v>
      </c>
      <c r="I26" s="13" t="s">
        <v>44</v>
      </c>
      <c r="J26" s="74"/>
      <c r="K26" s="56"/>
    </row>
    <row r="27" spans="1:12" x14ac:dyDescent="0.25">
      <c r="A27" s="100" t="s">
        <v>12</v>
      </c>
      <c r="B27" s="99">
        <v>28586083966.84</v>
      </c>
      <c r="C27" s="96">
        <v>1</v>
      </c>
      <c r="D27" s="99">
        <v>18116167745</v>
      </c>
      <c r="E27" s="96">
        <v>1</v>
      </c>
      <c r="F27" s="99">
        <v>5717513401.0900002</v>
      </c>
      <c r="G27" s="96">
        <v>1</v>
      </c>
      <c r="H27" s="7">
        <v>52419765112.93</v>
      </c>
      <c r="I27" s="96">
        <v>1</v>
      </c>
      <c r="J27" s="88"/>
    </row>
    <row r="28" spans="1:12" x14ac:dyDescent="0.25">
      <c r="A28" s="85"/>
      <c r="B28" s="8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96" t="s">
        <v>21</v>
      </c>
      <c r="C29" s="191"/>
      <c r="D29" s="191"/>
      <c r="E29" s="191"/>
      <c r="F29" s="191"/>
      <c r="G29" s="65"/>
      <c r="H29" s="191" t="s">
        <v>22</v>
      </c>
      <c r="I29" s="191"/>
      <c r="J29" s="191"/>
      <c r="K29" s="191"/>
      <c r="L29" s="191"/>
    </row>
    <row r="30" spans="1:12" x14ac:dyDescent="0.25">
      <c r="A30" s="56"/>
      <c r="B30" s="13" t="s">
        <v>304</v>
      </c>
      <c r="C30" s="13" t="s">
        <v>45</v>
      </c>
      <c r="D30" s="13" t="s">
        <v>305</v>
      </c>
      <c r="E30" s="13" t="s">
        <v>45</v>
      </c>
      <c r="F30" s="13" t="s">
        <v>306</v>
      </c>
      <c r="G30" s="74"/>
      <c r="H30" s="60" t="s">
        <v>304</v>
      </c>
      <c r="I30" s="13" t="s">
        <v>45</v>
      </c>
      <c r="J30" s="13" t="s">
        <v>305</v>
      </c>
      <c r="K30" s="13" t="s">
        <v>45</v>
      </c>
      <c r="L30" s="60" t="s">
        <v>306</v>
      </c>
    </row>
    <row r="31" spans="1:12" x14ac:dyDescent="0.25">
      <c r="A31" s="100" t="s">
        <v>12</v>
      </c>
      <c r="B31" s="3">
        <v>51813451490.400002</v>
      </c>
      <c r="C31" s="96">
        <f t="shared" ref="C31" si="1">IFERROR((D31-B31)/B31,"-")</f>
        <v>0.18098109937990561</v>
      </c>
      <c r="D31" s="99">
        <v>61190706903.800003</v>
      </c>
      <c r="E31" s="96">
        <f t="shared" ref="E31" si="2">IFERROR((F31-D31)/D31,"-")</f>
        <v>-0.62343167004597821</v>
      </c>
      <c r="F31" s="99">
        <v>23042482307.470001</v>
      </c>
      <c r="G31" s="28"/>
      <c r="H31" s="99">
        <v>39739629251</v>
      </c>
      <c r="I31" s="96">
        <f t="shared" ref="I31" si="3">IFERROR((J31-H31)/H31,"-")</f>
        <v>0.21320813096883112</v>
      </c>
      <c r="J31" s="99">
        <v>48212441329</v>
      </c>
      <c r="K31" s="96">
        <f t="shared" ref="K31" si="4">IFERROR((L31-J31)/J31,"-")</f>
        <v>-0.68501468627610385</v>
      </c>
      <c r="L31" s="99">
        <v>15186210957.41</v>
      </c>
    </row>
    <row r="32" spans="1:12" x14ac:dyDescent="0.25">
      <c r="A32" s="85"/>
      <c r="B32" s="8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201" t="s">
        <v>14</v>
      </c>
      <c r="C35" s="202"/>
      <c r="F35" s="203" t="s">
        <v>15</v>
      </c>
      <c r="G35" s="204"/>
      <c r="H35" s="87"/>
      <c r="J35" s="203" t="s">
        <v>23</v>
      </c>
      <c r="K35" s="204"/>
    </row>
    <row r="36" spans="1:12" x14ac:dyDescent="0.25">
      <c r="B36" s="54" t="s">
        <v>307</v>
      </c>
      <c r="C36" s="54" t="s">
        <v>44</v>
      </c>
      <c r="F36" s="54" t="s">
        <v>307</v>
      </c>
      <c r="G36" s="54" t="s">
        <v>44</v>
      </c>
      <c r="H36" s="87"/>
      <c r="I36" s="56"/>
      <c r="J36" s="54" t="s">
        <v>307</v>
      </c>
      <c r="K36" s="54" t="s">
        <v>44</v>
      </c>
      <c r="L36" s="65"/>
    </row>
    <row r="37" spans="1:12" x14ac:dyDescent="0.25">
      <c r="A37" s="36" t="s">
        <v>47</v>
      </c>
      <c r="B37" s="64">
        <v>2626399373</v>
      </c>
      <c r="C37" s="15">
        <v>9.1876850849757399E-2</v>
      </c>
      <c r="D37" s="56"/>
      <c r="E37" s="47" t="s">
        <v>54</v>
      </c>
      <c r="F37" s="104">
        <v>2435251296</v>
      </c>
      <c r="G37" s="9">
        <v>0.13442419667769501</v>
      </c>
      <c r="H37" s="88"/>
      <c r="I37" s="32" t="s">
        <v>311</v>
      </c>
      <c r="J37" s="41">
        <v>579832595.69000006</v>
      </c>
      <c r="K37" s="83">
        <v>0.24196143618844601</v>
      </c>
      <c r="L37" s="91"/>
    </row>
    <row r="38" spans="1:12" x14ac:dyDescent="0.25">
      <c r="A38" s="97" t="s">
        <v>48</v>
      </c>
      <c r="B38" s="35">
        <v>2489003344.4899998</v>
      </c>
      <c r="C38" s="101">
        <v>8.7070455238893701E-2</v>
      </c>
      <c r="D38" s="56"/>
      <c r="E38" s="97" t="s">
        <v>57</v>
      </c>
      <c r="F38" s="35">
        <v>1834066643</v>
      </c>
      <c r="G38" s="101">
        <v>0.10123921730114201</v>
      </c>
      <c r="H38" s="88"/>
      <c r="I38" s="33" t="s">
        <v>312</v>
      </c>
      <c r="J38" s="81">
        <v>558618717.24000001</v>
      </c>
      <c r="K38" s="88">
        <v>0.233108983713295</v>
      </c>
      <c r="L38" s="91"/>
    </row>
    <row r="39" spans="1:12" x14ac:dyDescent="0.25">
      <c r="A39" s="36" t="s">
        <v>50</v>
      </c>
      <c r="B39" s="64">
        <v>2162601769</v>
      </c>
      <c r="C39" s="15">
        <v>7.5652256934130205E-2</v>
      </c>
      <c r="D39" s="56"/>
      <c r="E39" s="47" t="s">
        <v>55</v>
      </c>
      <c r="F39" s="104">
        <v>1810277551</v>
      </c>
      <c r="G39" s="9">
        <v>9.9926075783860493E-2</v>
      </c>
      <c r="H39" s="88"/>
      <c r="I39" s="32" t="s">
        <v>59</v>
      </c>
      <c r="J39" s="41">
        <v>550671986</v>
      </c>
      <c r="K39" s="83">
        <v>0.229792849853062</v>
      </c>
      <c r="L39" s="91"/>
    </row>
    <row r="40" spans="1:12" x14ac:dyDescent="0.25">
      <c r="A40" s="97" t="s">
        <v>87</v>
      </c>
      <c r="B40" s="35">
        <v>1529284569</v>
      </c>
      <c r="C40" s="101">
        <v>5.3497518959713997E-2</v>
      </c>
      <c r="D40" s="56"/>
      <c r="E40" s="97" t="s">
        <v>48</v>
      </c>
      <c r="F40" s="35">
        <v>1312222852</v>
      </c>
      <c r="G40" s="101">
        <v>7.2433798939743693E-2</v>
      </c>
      <c r="H40" s="88"/>
      <c r="I40" s="33" t="s">
        <v>313</v>
      </c>
      <c r="J40" s="81">
        <v>199848989</v>
      </c>
      <c r="K40" s="88">
        <v>8.3396050444017503E-2</v>
      </c>
      <c r="L40" s="91"/>
    </row>
    <row r="41" spans="1:12" x14ac:dyDescent="0.25">
      <c r="A41" s="36" t="s">
        <v>187</v>
      </c>
      <c r="B41" s="64">
        <v>1070770542</v>
      </c>
      <c r="C41" s="15">
        <v>3.7457755432401998E-2</v>
      </c>
      <c r="D41" s="56"/>
      <c r="E41" s="47" t="s">
        <v>309</v>
      </c>
      <c r="F41" s="104">
        <v>972004577</v>
      </c>
      <c r="G41" s="9">
        <v>5.3653984147296802E-2</v>
      </c>
      <c r="H41" s="88"/>
      <c r="I41" s="32" t="s">
        <v>48</v>
      </c>
      <c r="J41" s="41">
        <v>160058436.44999999</v>
      </c>
      <c r="K41" s="83">
        <v>6.6791638561527894E-2</v>
      </c>
      <c r="L41" s="77"/>
    </row>
    <row r="42" spans="1:12" x14ac:dyDescent="0.25">
      <c r="A42" s="93" t="s">
        <v>51</v>
      </c>
      <c r="B42" s="4">
        <v>18708024369.349998</v>
      </c>
      <c r="C42" s="101">
        <v>0.65444516258510299</v>
      </c>
      <c r="D42" s="56"/>
      <c r="E42" s="93" t="s">
        <v>51</v>
      </c>
      <c r="F42" s="4">
        <v>9752344826</v>
      </c>
      <c r="G42" s="101">
        <v>0.53832272715026097</v>
      </c>
      <c r="H42" s="88"/>
      <c r="I42" s="93" t="s">
        <v>51</v>
      </c>
      <c r="J42" s="4">
        <v>347353612</v>
      </c>
      <c r="K42" s="88">
        <v>0.14494904123965199</v>
      </c>
      <c r="L42" s="77"/>
    </row>
    <row r="43" spans="1:12" x14ac:dyDescent="0.25">
      <c r="A43" s="38" t="s">
        <v>52</v>
      </c>
      <c r="B43" s="21">
        <f>SUM(B37:B42)</f>
        <v>28586083966.839996</v>
      </c>
      <c r="C43" s="16">
        <v>1</v>
      </c>
      <c r="D43" s="56"/>
      <c r="E43" s="38" t="s">
        <v>52</v>
      </c>
      <c r="F43" s="19">
        <f>SUM(F37:F42)</f>
        <v>18116167745</v>
      </c>
      <c r="G43" s="16">
        <v>1</v>
      </c>
      <c r="H43" s="88"/>
      <c r="I43" s="38" t="s">
        <v>52</v>
      </c>
      <c r="J43" s="80">
        <f>SUM(J37:J42)</f>
        <v>2396384336.3800001</v>
      </c>
      <c r="K43" s="29">
        <v>1</v>
      </c>
      <c r="L43" s="77"/>
    </row>
    <row r="44" spans="1:12" x14ac:dyDescent="0.25">
      <c r="A44" s="31" t="s">
        <v>308</v>
      </c>
      <c r="D44" s="56"/>
      <c r="E44" s="31" t="s">
        <v>310</v>
      </c>
      <c r="F44" s="56"/>
      <c r="G44" s="56"/>
      <c r="I44" s="31" t="s">
        <v>314</v>
      </c>
    </row>
    <row r="45" spans="1:12" ht="25.15" customHeight="1" x14ac:dyDescent="0.35">
      <c r="A45" s="94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93" t="s">
        <v>5</v>
      </c>
      <c r="B47" s="195" t="s">
        <v>6</v>
      </c>
      <c r="C47" s="184"/>
      <c r="E47" s="45" t="s">
        <v>32</v>
      </c>
      <c r="F47" s="45" t="s">
        <v>33</v>
      </c>
      <c r="G47" s="56"/>
      <c r="H47" s="196" t="s">
        <v>21</v>
      </c>
      <c r="I47" s="191"/>
      <c r="J47" s="191"/>
      <c r="K47" s="191"/>
      <c r="L47" s="191"/>
    </row>
    <row r="48" spans="1:12" ht="13.9" customHeight="1" x14ac:dyDescent="0.25">
      <c r="A48" s="194"/>
      <c r="B48" s="13" t="s">
        <v>303</v>
      </c>
      <c r="C48" s="13" t="s">
        <v>44</v>
      </c>
      <c r="E48" s="115">
        <f>B51</f>
        <v>8070943837</v>
      </c>
      <c r="F48" s="113">
        <f>B62</f>
        <v>28586083966.84</v>
      </c>
      <c r="G48" s="56"/>
      <c r="H48" s="13" t="s">
        <v>304</v>
      </c>
      <c r="I48" s="13" t="s">
        <v>45</v>
      </c>
      <c r="J48" s="13" t="s">
        <v>305</v>
      </c>
      <c r="K48" s="13" t="s">
        <v>45</v>
      </c>
      <c r="L48" s="60" t="s">
        <v>306</v>
      </c>
    </row>
    <row r="49" spans="1:12" x14ac:dyDescent="0.25">
      <c r="A49" s="97"/>
      <c r="B49" s="35"/>
      <c r="C49" s="169"/>
      <c r="D49" s="101"/>
      <c r="G49" s="97"/>
      <c r="H49" s="81"/>
      <c r="I49" s="169"/>
      <c r="J49" s="81"/>
      <c r="K49" s="84"/>
      <c r="L49" s="35"/>
    </row>
    <row r="50" spans="1:12" x14ac:dyDescent="0.25">
      <c r="A50" s="97"/>
      <c r="B50" s="35"/>
      <c r="C50" s="84"/>
      <c r="D50" s="101"/>
      <c r="E50" s="101"/>
      <c r="F50" s="101"/>
      <c r="G50" s="97"/>
      <c r="H50" s="81"/>
      <c r="I50" s="84"/>
      <c r="J50" s="81"/>
      <c r="K50" s="84"/>
      <c r="L50" s="35"/>
    </row>
    <row r="51" spans="1:12" x14ac:dyDescent="0.25">
      <c r="A51" s="100" t="s">
        <v>12</v>
      </c>
      <c r="B51" s="3">
        <v>8070943837</v>
      </c>
      <c r="C51" s="96">
        <v>1</v>
      </c>
      <c r="D51" s="11"/>
      <c r="E51" s="11"/>
      <c r="F51" s="11"/>
      <c r="G51" s="100" t="s">
        <v>12</v>
      </c>
      <c r="H51" s="3">
        <v>51813451490.400002</v>
      </c>
      <c r="I51" s="96">
        <f t="shared" ref="I51" si="5">IFERROR((J51-H51)/H51,"-")</f>
        <v>0.18098109937990561</v>
      </c>
      <c r="J51" s="99">
        <v>61190706903.800003</v>
      </c>
      <c r="K51" s="96">
        <f t="shared" ref="K51" si="6">IFERROR((L51-J51)/J51,"-")</f>
        <v>-0.62343167004597821</v>
      </c>
      <c r="L51" s="99">
        <v>23042482307.470001</v>
      </c>
    </row>
    <row r="52" spans="1:12" x14ac:dyDescent="0.25">
      <c r="A52" s="97"/>
      <c r="B52" s="35"/>
      <c r="C52" s="84"/>
      <c r="D52" s="101"/>
      <c r="E52" s="101"/>
      <c r="F52" s="101"/>
      <c r="G52" s="97"/>
      <c r="H52" s="81"/>
      <c r="I52" s="84"/>
      <c r="J52" s="81"/>
      <c r="K52" s="84"/>
      <c r="L52" s="81"/>
    </row>
    <row r="53" spans="1:12" x14ac:dyDescent="0.25">
      <c r="A53" s="97"/>
      <c r="B53" s="35"/>
      <c r="C53" s="84"/>
      <c r="D53" s="101"/>
      <c r="E53" s="101"/>
      <c r="F53" s="101"/>
      <c r="G53" s="97"/>
      <c r="H53" s="81"/>
      <c r="I53" s="84"/>
      <c r="J53" s="81"/>
      <c r="K53" s="84"/>
      <c r="L53" s="5"/>
    </row>
    <row r="54" spans="1:12" x14ac:dyDescent="0.25">
      <c r="A54" s="97"/>
      <c r="B54" s="35"/>
      <c r="C54" s="84"/>
      <c r="D54" s="101"/>
      <c r="E54" s="101"/>
      <c r="F54" s="101"/>
      <c r="G54" s="97"/>
      <c r="H54" s="81"/>
      <c r="I54" s="84"/>
      <c r="J54" s="81"/>
      <c r="K54" s="84"/>
      <c r="L54" s="81"/>
    </row>
    <row r="55" spans="1:12" x14ac:dyDescent="0.25">
      <c r="A55" s="85"/>
      <c r="B55" s="28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0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0"/>
      <c r="C57" s="10"/>
      <c r="D57" s="10"/>
      <c r="E57" s="10"/>
      <c r="F57" s="91"/>
    </row>
    <row r="58" spans="1:12" ht="15" customHeight="1" x14ac:dyDescent="0.25">
      <c r="B58" s="184" t="s">
        <v>25</v>
      </c>
      <c r="C58" s="184"/>
      <c r="D58" s="184"/>
      <c r="E58" s="184"/>
      <c r="F58" s="184"/>
      <c r="G58" s="184"/>
      <c r="H58" s="61"/>
      <c r="J58" s="10"/>
      <c r="K58" s="10"/>
      <c r="L58" s="91"/>
    </row>
    <row r="59" spans="1:12" x14ac:dyDescent="0.25">
      <c r="B59" s="13" t="s">
        <v>315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97"/>
      <c r="B60" s="35"/>
      <c r="C60" s="169"/>
      <c r="D60" s="35"/>
      <c r="E60" s="35"/>
      <c r="F60" s="35"/>
      <c r="G60" s="35"/>
      <c r="I60" s="10"/>
      <c r="J60" s="10"/>
      <c r="K60" s="91"/>
    </row>
    <row r="61" spans="1:12" x14ac:dyDescent="0.25">
      <c r="A61" s="97"/>
      <c r="B61" s="35"/>
      <c r="C61" s="84"/>
      <c r="D61" s="35"/>
      <c r="E61" s="35"/>
      <c r="F61" s="35"/>
      <c r="G61" s="35"/>
      <c r="I61" s="10"/>
      <c r="J61" s="10"/>
      <c r="K61" s="91"/>
    </row>
    <row r="62" spans="1:12" x14ac:dyDescent="0.25">
      <c r="A62" s="100" t="s">
        <v>12</v>
      </c>
      <c r="B62" s="3">
        <v>28586083966.84</v>
      </c>
      <c r="C62" s="96">
        <v>1</v>
      </c>
      <c r="D62" s="3">
        <v>5984651402</v>
      </c>
      <c r="E62" s="3">
        <v>6473601828</v>
      </c>
      <c r="F62" s="3">
        <v>8056886899.8400002</v>
      </c>
      <c r="G62" s="3">
        <v>8070943837</v>
      </c>
      <c r="I62" s="10"/>
      <c r="J62" s="10"/>
      <c r="K62" s="91"/>
    </row>
    <row r="63" spans="1:12" x14ac:dyDescent="0.25">
      <c r="A63" s="97"/>
      <c r="B63" s="35"/>
      <c r="C63" s="84"/>
      <c r="D63" s="35"/>
      <c r="E63" s="35"/>
      <c r="F63" s="35"/>
      <c r="G63" s="35"/>
      <c r="I63" s="10"/>
      <c r="J63" s="10"/>
      <c r="K63" s="91"/>
    </row>
    <row r="64" spans="1:12" x14ac:dyDescent="0.25">
      <c r="A64" s="97"/>
      <c r="B64" s="35"/>
      <c r="C64" s="84"/>
      <c r="D64" s="35"/>
      <c r="E64" s="35"/>
      <c r="F64" s="35"/>
      <c r="G64" s="35"/>
      <c r="I64" s="10"/>
      <c r="J64" s="10"/>
      <c r="K64" s="91"/>
    </row>
    <row r="65" spans="1:12" x14ac:dyDescent="0.25">
      <c r="A65" s="97"/>
      <c r="B65" s="35"/>
      <c r="C65" s="84"/>
      <c r="D65" s="35"/>
      <c r="E65" s="35"/>
      <c r="F65" s="35"/>
      <c r="G65" s="35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85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85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0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78" t="s">
        <v>67</v>
      </c>
      <c r="B70" s="179"/>
      <c r="C70" s="185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" t="s">
        <v>316</v>
      </c>
      <c r="C71" s="14" t="s">
        <v>44</v>
      </c>
      <c r="D71" s="14" t="s">
        <v>71</v>
      </c>
      <c r="E71" s="14" t="s">
        <v>316</v>
      </c>
      <c r="F71" s="14" t="s">
        <v>44</v>
      </c>
      <c r="G71" s="14" t="s">
        <v>83</v>
      </c>
      <c r="H71" s="14" t="s">
        <v>316</v>
      </c>
      <c r="I71" s="14" t="s">
        <v>44</v>
      </c>
      <c r="J71" s="14" t="s">
        <v>83</v>
      </c>
      <c r="K71" s="14" t="s">
        <v>316</v>
      </c>
      <c r="L71" s="42" t="s">
        <v>44</v>
      </c>
    </row>
    <row r="72" spans="1:12" x14ac:dyDescent="0.25">
      <c r="A72" s="20" t="s">
        <v>79</v>
      </c>
      <c r="B72" s="75">
        <v>2616002448</v>
      </c>
      <c r="C72" s="15">
        <v>0.32412596355922302</v>
      </c>
      <c r="D72" s="36" t="s">
        <v>79</v>
      </c>
      <c r="E72" s="64">
        <v>9605025303</v>
      </c>
      <c r="F72" s="15">
        <v>0.33600353634103503</v>
      </c>
      <c r="G72" s="62" t="s">
        <v>47</v>
      </c>
      <c r="H72" s="64">
        <v>1006205515</v>
      </c>
      <c r="I72" s="15">
        <v>0.124670117314806</v>
      </c>
      <c r="J72" s="36" t="s">
        <v>47</v>
      </c>
      <c r="K72" s="64">
        <v>2626399373</v>
      </c>
      <c r="L72" s="15">
        <v>9.1876850849757399E-2</v>
      </c>
    </row>
    <row r="73" spans="1:12" ht="28.7" customHeight="1" x14ac:dyDescent="0.25">
      <c r="A73" s="93" t="s">
        <v>47</v>
      </c>
      <c r="B73" s="5">
        <v>805963074</v>
      </c>
      <c r="C73" s="101">
        <v>9.9859829318249799E-2</v>
      </c>
      <c r="D73" s="97" t="s">
        <v>72</v>
      </c>
      <c r="E73" s="35">
        <v>2156569870</v>
      </c>
      <c r="F73" s="101">
        <v>7.5441248703447206E-2</v>
      </c>
      <c r="G73" s="63" t="s">
        <v>48</v>
      </c>
      <c r="H73" s="35">
        <v>678637544</v>
      </c>
      <c r="I73" s="101">
        <v>8.4084037468937695E-2</v>
      </c>
      <c r="J73" s="97" t="s">
        <v>48</v>
      </c>
      <c r="K73" s="35">
        <v>2489003344.4899998</v>
      </c>
      <c r="L73" s="101">
        <v>8.7070455238893701E-2</v>
      </c>
    </row>
    <row r="74" spans="1:12" ht="30" x14ac:dyDescent="0.25">
      <c r="A74" s="40" t="s">
        <v>72</v>
      </c>
      <c r="B74" s="75">
        <v>669105843</v>
      </c>
      <c r="C74" s="15">
        <v>8.2903047835940505E-2</v>
      </c>
      <c r="D74" s="36" t="s">
        <v>47</v>
      </c>
      <c r="E74" s="64">
        <v>1787857401</v>
      </c>
      <c r="F74" s="15">
        <v>6.2542928337925699E-2</v>
      </c>
      <c r="G74" s="62" t="s">
        <v>50</v>
      </c>
      <c r="H74" s="64">
        <v>656639016</v>
      </c>
      <c r="I74" s="15">
        <v>8.1358392433576301E-2</v>
      </c>
      <c r="J74" s="36" t="s">
        <v>50</v>
      </c>
      <c r="K74" s="64">
        <v>2162601769</v>
      </c>
      <c r="L74" s="15">
        <v>7.5652256934130205E-2</v>
      </c>
    </row>
    <row r="75" spans="1:12" ht="42.95" customHeight="1" x14ac:dyDescent="0.25">
      <c r="A75" s="93" t="s">
        <v>239</v>
      </c>
      <c r="B75" s="5">
        <v>515842309</v>
      </c>
      <c r="C75" s="101">
        <v>6.3913504965206203E-2</v>
      </c>
      <c r="D75" s="97" t="s">
        <v>87</v>
      </c>
      <c r="E75" s="35">
        <v>1277344940</v>
      </c>
      <c r="F75" s="101">
        <v>4.46841526625937E-2</v>
      </c>
      <c r="G75" s="63" t="s">
        <v>239</v>
      </c>
      <c r="H75" s="35">
        <v>533025070</v>
      </c>
      <c r="I75" s="101">
        <v>6.6042470467509495E-2</v>
      </c>
      <c r="J75" s="97" t="s">
        <v>87</v>
      </c>
      <c r="K75" s="35">
        <v>1529284569</v>
      </c>
      <c r="L75" s="101">
        <v>5.3497518959713997E-2</v>
      </c>
    </row>
    <row r="76" spans="1:12" x14ac:dyDescent="0.25">
      <c r="A76" s="40" t="s">
        <v>87</v>
      </c>
      <c r="B76" s="75">
        <v>276142772</v>
      </c>
      <c r="C76" s="15">
        <v>3.4214433599954699E-2</v>
      </c>
      <c r="D76" s="36" t="s">
        <v>318</v>
      </c>
      <c r="E76" s="64">
        <v>863643563</v>
      </c>
      <c r="F76" s="15">
        <v>3.0212027782533301E-2</v>
      </c>
      <c r="G76" s="62" t="s">
        <v>87</v>
      </c>
      <c r="H76" s="64">
        <v>348527136</v>
      </c>
      <c r="I76" s="15">
        <v>4.3182946510200097E-2</v>
      </c>
      <c r="J76" s="36" t="s">
        <v>187</v>
      </c>
      <c r="K76" s="64">
        <v>1070770542</v>
      </c>
      <c r="L76" s="15">
        <v>3.7457755432401998E-2</v>
      </c>
    </row>
    <row r="77" spans="1:12" ht="28.7" customHeight="1" x14ac:dyDescent="0.25">
      <c r="A77" s="93" t="s">
        <v>317</v>
      </c>
      <c r="B77" s="5">
        <v>225083698</v>
      </c>
      <c r="C77" s="101">
        <v>2.7888150697832698E-2</v>
      </c>
      <c r="D77" s="97" t="s">
        <v>322</v>
      </c>
      <c r="E77" s="35">
        <v>584398932</v>
      </c>
      <c r="F77" s="101">
        <v>2.0443476366959E-2</v>
      </c>
      <c r="G77" s="63" t="s">
        <v>187</v>
      </c>
      <c r="H77" s="35">
        <v>330843029</v>
      </c>
      <c r="I77" s="101">
        <v>4.0991863613683101E-2</v>
      </c>
      <c r="J77" s="97" t="s">
        <v>80</v>
      </c>
      <c r="K77" s="35">
        <v>1035147978</v>
      </c>
      <c r="L77" s="101">
        <v>3.6211604891414201E-2</v>
      </c>
    </row>
    <row r="78" spans="1:12" ht="30" x14ac:dyDescent="0.25">
      <c r="A78" s="40" t="s">
        <v>318</v>
      </c>
      <c r="B78" s="75">
        <v>194193409</v>
      </c>
      <c r="C78" s="15">
        <v>2.4060805393013699E-2</v>
      </c>
      <c r="D78" s="36" t="s">
        <v>239</v>
      </c>
      <c r="E78" s="64">
        <v>526491671</v>
      </c>
      <c r="F78" s="15">
        <v>1.8417761299894499E-2</v>
      </c>
      <c r="G78" s="62" t="s">
        <v>80</v>
      </c>
      <c r="H78" s="64">
        <v>238262017</v>
      </c>
      <c r="I78" s="15">
        <v>2.95209608457098E-2</v>
      </c>
      <c r="J78" s="36" t="s">
        <v>155</v>
      </c>
      <c r="K78" s="64">
        <v>863917327</v>
      </c>
      <c r="L78" s="15">
        <v>3.0221604610206398E-2</v>
      </c>
    </row>
    <row r="79" spans="1:12" x14ac:dyDescent="0.25">
      <c r="A79" s="93" t="s">
        <v>319</v>
      </c>
      <c r="B79" s="5">
        <v>144993786</v>
      </c>
      <c r="C79" s="101">
        <v>1.7964910787174399E-2</v>
      </c>
      <c r="D79" s="97" t="s">
        <v>320</v>
      </c>
      <c r="E79" s="35">
        <v>452070618</v>
      </c>
      <c r="F79" s="101">
        <v>1.5814359830622599E-2</v>
      </c>
      <c r="G79" s="63" t="s">
        <v>324</v>
      </c>
      <c r="H79" s="35">
        <v>206292486</v>
      </c>
      <c r="I79" s="101">
        <v>2.5559896112061099E-2</v>
      </c>
      <c r="J79" s="97" t="s">
        <v>324</v>
      </c>
      <c r="K79" s="35">
        <v>786837812</v>
      </c>
      <c r="L79" s="101">
        <v>2.75252046734605E-2</v>
      </c>
    </row>
    <row r="80" spans="1:12" ht="30" x14ac:dyDescent="0.25">
      <c r="A80" s="40" t="s">
        <v>320</v>
      </c>
      <c r="B80" s="75">
        <v>124842299</v>
      </c>
      <c r="C80" s="15">
        <v>1.54681164336294E-2</v>
      </c>
      <c r="D80" s="36" t="s">
        <v>317</v>
      </c>
      <c r="E80" s="64">
        <v>448897103</v>
      </c>
      <c r="F80" s="15">
        <v>1.5703343750082099E-2</v>
      </c>
      <c r="G80" s="62" t="s">
        <v>188</v>
      </c>
      <c r="H80" s="64">
        <v>171062938</v>
      </c>
      <c r="I80" s="15">
        <v>2.11949112092428E-2</v>
      </c>
      <c r="J80" s="36" t="s">
        <v>300</v>
      </c>
      <c r="K80" s="64">
        <v>775797010</v>
      </c>
      <c r="L80" s="15">
        <v>2.7138974715806799E-2</v>
      </c>
    </row>
    <row r="81" spans="1:12" ht="30" x14ac:dyDescent="0.25">
      <c r="A81" s="93" t="s">
        <v>321</v>
      </c>
      <c r="B81" s="5">
        <v>117254427</v>
      </c>
      <c r="C81" s="101">
        <v>1.4527969636272901E-2</v>
      </c>
      <c r="D81" s="97" t="s">
        <v>323</v>
      </c>
      <c r="E81" s="35">
        <v>417389587</v>
      </c>
      <c r="F81" s="101">
        <v>1.4601146050091199E-2</v>
      </c>
      <c r="G81" s="63" t="s">
        <v>300</v>
      </c>
      <c r="H81" s="35">
        <v>154927292</v>
      </c>
      <c r="I81" s="101">
        <v>1.91956845604302E-2</v>
      </c>
      <c r="J81" s="97" t="s">
        <v>259</v>
      </c>
      <c r="K81" s="35">
        <v>630907560</v>
      </c>
      <c r="L81" s="101">
        <v>2.2070443812165899E-2</v>
      </c>
    </row>
    <row r="82" spans="1:12" x14ac:dyDescent="0.25">
      <c r="A82" s="36" t="s">
        <v>51</v>
      </c>
      <c r="B82" s="37">
        <v>2381519772</v>
      </c>
      <c r="C82" s="39">
        <v>0.29507326777350201</v>
      </c>
      <c r="D82" s="66" t="s">
        <v>51</v>
      </c>
      <c r="E82" s="69">
        <v>10466394978.84</v>
      </c>
      <c r="F82" s="39">
        <v>0.366136018874816</v>
      </c>
      <c r="G82" s="66" t="s">
        <v>51</v>
      </c>
      <c r="H82" s="69">
        <v>3746521794</v>
      </c>
      <c r="I82" s="39">
        <v>0.464198719463844</v>
      </c>
      <c r="J82" s="66" t="s">
        <v>51</v>
      </c>
      <c r="K82" s="69">
        <v>14615416682.35</v>
      </c>
      <c r="L82" s="39">
        <v>0.51127732988204899</v>
      </c>
    </row>
    <row r="83" spans="1:12" x14ac:dyDescent="0.25">
      <c r="A83" s="100" t="s">
        <v>52</v>
      </c>
      <c r="B83" s="7">
        <f>SUM(B72:B82)</f>
        <v>8070943837</v>
      </c>
      <c r="C83" s="96">
        <v>1</v>
      </c>
      <c r="D83" s="67" t="s">
        <v>52</v>
      </c>
      <c r="E83" s="7">
        <f>SUM(E72:E82)</f>
        <v>28586083966.84</v>
      </c>
      <c r="F83" s="96">
        <v>1</v>
      </c>
      <c r="G83" s="67" t="s">
        <v>52</v>
      </c>
      <c r="H83" s="7">
        <f>SUM(H72:H82)</f>
        <v>8070943837</v>
      </c>
      <c r="I83" s="96">
        <v>1</v>
      </c>
      <c r="J83" s="67" t="s">
        <v>52</v>
      </c>
      <c r="K83" s="7">
        <f>SUM(K72:K82)</f>
        <v>28586083966.84</v>
      </c>
      <c r="L83" s="96">
        <v>1</v>
      </c>
    </row>
    <row r="84" spans="1:12" ht="15" customHeight="1" x14ac:dyDescent="0.25">
      <c r="A84" s="103"/>
      <c r="B84" s="10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78" t="s">
        <v>89</v>
      </c>
      <c r="B85" s="179"/>
      <c r="C85" s="179"/>
      <c r="D85" s="179"/>
      <c r="E85" s="179"/>
      <c r="F85" s="180"/>
      <c r="G85" s="181" t="s">
        <v>90</v>
      </c>
      <c r="H85" s="182"/>
      <c r="I85" s="182"/>
      <c r="J85" s="182"/>
      <c r="K85" s="182"/>
      <c r="L85" s="182"/>
    </row>
    <row r="86" spans="1:12" ht="16.899999999999999" customHeight="1" x14ac:dyDescent="0.25">
      <c r="A86" s="14" t="s">
        <v>91</v>
      </c>
      <c r="B86" s="14" t="s">
        <v>316</v>
      </c>
      <c r="C86" s="14" t="s">
        <v>44</v>
      </c>
      <c r="D86" s="14" t="s">
        <v>91</v>
      </c>
      <c r="E86" s="14" t="s">
        <v>316</v>
      </c>
      <c r="F86" s="42" t="s">
        <v>44</v>
      </c>
      <c r="G86" s="68" t="s">
        <v>91</v>
      </c>
      <c r="H86" s="14" t="s">
        <v>316</v>
      </c>
      <c r="I86" s="14" t="s">
        <v>44</v>
      </c>
      <c r="J86" s="14" t="s">
        <v>91</v>
      </c>
      <c r="K86" s="14" t="s">
        <v>316</v>
      </c>
      <c r="L86" s="42" t="s">
        <v>44</v>
      </c>
    </row>
    <row r="87" spans="1:12" ht="57.4" customHeight="1" x14ac:dyDescent="0.25">
      <c r="A87" s="40" t="s">
        <v>94</v>
      </c>
      <c r="B87" s="64">
        <v>811807940</v>
      </c>
      <c r="C87" s="15">
        <v>0.100584015499946</v>
      </c>
      <c r="D87" s="40" t="s">
        <v>262</v>
      </c>
      <c r="E87" s="64">
        <v>299171348</v>
      </c>
      <c r="F87" s="15">
        <v>3.7067702866236701E-2</v>
      </c>
      <c r="G87" s="62" t="s">
        <v>94</v>
      </c>
      <c r="H87" s="64">
        <v>2836176985</v>
      </c>
      <c r="I87" s="15">
        <v>9.9215303092581003E-2</v>
      </c>
      <c r="J87" s="40" t="s">
        <v>192</v>
      </c>
      <c r="K87" s="64">
        <v>1019667421</v>
      </c>
      <c r="L87" s="15">
        <v>3.5670063174194098E-2</v>
      </c>
    </row>
    <row r="88" spans="1:12" ht="57.4" customHeight="1" x14ac:dyDescent="0.25">
      <c r="A88" s="93" t="s">
        <v>325</v>
      </c>
      <c r="B88" s="35">
        <v>580022254</v>
      </c>
      <c r="C88" s="101">
        <v>7.1865480136409504E-2</v>
      </c>
      <c r="D88" s="93" t="s">
        <v>327</v>
      </c>
      <c r="E88" s="35">
        <v>266651039</v>
      </c>
      <c r="F88" s="101">
        <v>3.3038396051968497E-2</v>
      </c>
      <c r="G88" s="63" t="s">
        <v>95</v>
      </c>
      <c r="H88" s="35">
        <v>1606907687</v>
      </c>
      <c r="I88" s="101">
        <v>5.6212935247235002E-2</v>
      </c>
      <c r="J88" s="93" t="s">
        <v>98</v>
      </c>
      <c r="K88" s="35">
        <v>961470407</v>
      </c>
      <c r="L88" s="101">
        <v>3.3634211951357497E-2</v>
      </c>
    </row>
    <row r="89" spans="1:12" ht="42.95" customHeight="1" x14ac:dyDescent="0.25">
      <c r="A89" s="40" t="s">
        <v>95</v>
      </c>
      <c r="B89" s="64">
        <v>453273350</v>
      </c>
      <c r="C89" s="15">
        <v>5.61611329671306E-2</v>
      </c>
      <c r="D89" s="40" t="s">
        <v>263</v>
      </c>
      <c r="E89" s="64">
        <v>246433475</v>
      </c>
      <c r="F89" s="15">
        <v>3.0533414675773599E-2</v>
      </c>
      <c r="G89" s="62" t="s">
        <v>263</v>
      </c>
      <c r="H89" s="64">
        <v>1343361517</v>
      </c>
      <c r="I89" s="15">
        <v>4.69935482788865E-2</v>
      </c>
      <c r="J89" s="40" t="s">
        <v>328</v>
      </c>
      <c r="K89" s="64">
        <v>817967488.49000001</v>
      </c>
      <c r="L89" s="15">
        <v>2.86141847704235E-2</v>
      </c>
    </row>
    <row r="90" spans="1:12" ht="71.650000000000006" customHeight="1" x14ac:dyDescent="0.25">
      <c r="A90" s="93" t="s">
        <v>192</v>
      </c>
      <c r="B90" s="35">
        <v>377913391</v>
      </c>
      <c r="C90" s="101">
        <v>4.6823940127982799E-2</v>
      </c>
      <c r="D90" s="93" t="s">
        <v>97</v>
      </c>
      <c r="E90" s="35">
        <v>227680841</v>
      </c>
      <c r="F90" s="101">
        <v>2.8209939952280699E-2</v>
      </c>
      <c r="G90" s="63" t="s">
        <v>196</v>
      </c>
      <c r="H90" s="35">
        <v>1307993935</v>
      </c>
      <c r="I90" s="101">
        <v>4.5756317532589602E-2</v>
      </c>
      <c r="J90" s="93" t="s">
        <v>96</v>
      </c>
      <c r="K90" s="35">
        <v>743065113</v>
      </c>
      <c r="L90" s="101">
        <v>2.5993945650686499E-2</v>
      </c>
    </row>
    <row r="91" spans="1:12" ht="42.95" customHeight="1" x14ac:dyDescent="0.25">
      <c r="A91" s="40" t="s">
        <v>196</v>
      </c>
      <c r="B91" s="64">
        <v>370816561</v>
      </c>
      <c r="C91" s="15">
        <v>4.5944634046398501E-2</v>
      </c>
      <c r="D91" s="36" t="s">
        <v>51</v>
      </c>
      <c r="E91" s="69">
        <v>4126453731</v>
      </c>
      <c r="F91" s="39">
        <v>0.51127275995688504</v>
      </c>
      <c r="G91" s="62" t="s">
        <v>262</v>
      </c>
      <c r="H91" s="64">
        <v>1143287257</v>
      </c>
      <c r="I91" s="15">
        <v>3.9994539242458597E-2</v>
      </c>
      <c r="J91" s="36" t="s">
        <v>51</v>
      </c>
      <c r="K91" s="69">
        <v>15782289563.35</v>
      </c>
      <c r="L91" s="39">
        <v>0.55209694275219801</v>
      </c>
    </row>
    <row r="92" spans="1:12" ht="57.4" customHeight="1" x14ac:dyDescent="0.25">
      <c r="A92" s="93" t="s">
        <v>326</v>
      </c>
      <c r="B92" s="35">
        <v>310719907</v>
      </c>
      <c r="C92" s="101">
        <v>3.8498583718988601E-2</v>
      </c>
      <c r="D92" s="100" t="s">
        <v>52</v>
      </c>
      <c r="E92" s="7">
        <f>SUM(B87:B92,E87:E91)</f>
        <v>8070943837</v>
      </c>
      <c r="F92" s="96">
        <v>1</v>
      </c>
      <c r="G92" s="63" t="s">
        <v>97</v>
      </c>
      <c r="H92" s="35">
        <v>1023896593</v>
      </c>
      <c r="I92" s="101">
        <v>3.5818008307389203E-2</v>
      </c>
      <c r="J92" s="100" t="s">
        <v>52</v>
      </c>
      <c r="K92" s="7">
        <f>SUM(H87:H92,K87:K91)</f>
        <v>28586083966.84</v>
      </c>
      <c r="L92" s="96">
        <v>1</v>
      </c>
    </row>
    <row r="93" spans="1:12" x14ac:dyDescent="0.25">
      <c r="A93" s="93"/>
      <c r="B93" s="35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35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89"/>
      <c r="B98" s="178" t="s">
        <v>6</v>
      </c>
      <c r="C98" s="185"/>
      <c r="D98" s="89"/>
      <c r="E98" s="45" t="s">
        <v>32</v>
      </c>
      <c r="F98" s="45" t="s">
        <v>33</v>
      </c>
      <c r="G98" s="56"/>
      <c r="H98" s="191" t="s">
        <v>22</v>
      </c>
      <c r="I98" s="191"/>
      <c r="J98" s="191"/>
      <c r="K98" s="191"/>
      <c r="L98" s="191"/>
    </row>
    <row r="99" spans="1:12" x14ac:dyDescent="0.25">
      <c r="A99" s="190"/>
      <c r="B99" s="14" t="s">
        <v>303</v>
      </c>
      <c r="C99" s="14" t="s">
        <v>44</v>
      </c>
      <c r="D99" s="34"/>
      <c r="E99" s="46">
        <f>B102</f>
        <v>4515727563</v>
      </c>
      <c r="F99" s="46">
        <f>B113</f>
        <v>18116167745</v>
      </c>
      <c r="G99" s="56"/>
      <c r="H99" s="13" t="s">
        <v>304</v>
      </c>
      <c r="I99" s="13" t="s">
        <v>45</v>
      </c>
      <c r="J99" s="13" t="s">
        <v>305</v>
      </c>
      <c r="K99" s="13" t="s">
        <v>45</v>
      </c>
      <c r="L99" s="60" t="s">
        <v>306</v>
      </c>
    </row>
    <row r="100" spans="1:12" x14ac:dyDescent="0.25">
      <c r="A100" s="97"/>
      <c r="B100" s="35"/>
      <c r="C100" s="169"/>
      <c r="D100" s="101"/>
      <c r="E100" s="101"/>
      <c r="F100" s="101"/>
      <c r="G100" s="97"/>
      <c r="H100" s="35"/>
      <c r="I100" s="169"/>
      <c r="J100" s="35"/>
      <c r="K100" s="169"/>
      <c r="L100" s="35"/>
    </row>
    <row r="101" spans="1:12" x14ac:dyDescent="0.25">
      <c r="A101" s="97"/>
      <c r="B101" s="35"/>
      <c r="C101" s="84"/>
      <c r="D101" s="101"/>
      <c r="E101" s="101"/>
      <c r="F101" s="101"/>
      <c r="G101" s="97"/>
      <c r="H101" s="35"/>
      <c r="I101" s="84"/>
      <c r="J101" s="35"/>
      <c r="K101" s="84"/>
      <c r="L101" s="35"/>
    </row>
    <row r="102" spans="1:12" x14ac:dyDescent="0.25">
      <c r="A102" s="44" t="s">
        <v>12</v>
      </c>
      <c r="B102" s="99">
        <v>4515727563</v>
      </c>
      <c r="C102" s="96">
        <v>1</v>
      </c>
      <c r="D102" s="11"/>
      <c r="E102" s="11"/>
      <c r="F102" s="11"/>
      <c r="G102" s="100" t="s">
        <v>12</v>
      </c>
      <c r="H102" s="99">
        <v>39739629251</v>
      </c>
      <c r="I102" s="96">
        <f t="shared" ref="I102" si="7">IFERROR((J102-H102)/H102,"-")</f>
        <v>0.21320813096883112</v>
      </c>
      <c r="J102" s="99">
        <v>48212441329</v>
      </c>
      <c r="K102" s="96">
        <f t="shared" ref="K102" si="8">IFERROR((L102-J102)/J102,"-")</f>
        <v>-0.68501468627610385</v>
      </c>
      <c r="L102" s="99">
        <v>15186210957.41</v>
      </c>
    </row>
    <row r="103" spans="1:12" x14ac:dyDescent="0.25">
      <c r="A103" s="97"/>
      <c r="B103" s="81"/>
      <c r="C103" s="84"/>
      <c r="D103" s="101"/>
      <c r="E103" s="101"/>
      <c r="F103" s="101"/>
      <c r="G103" s="97"/>
      <c r="H103" s="81"/>
      <c r="I103" s="84"/>
      <c r="J103" s="81"/>
      <c r="K103" s="84"/>
      <c r="L103" s="81"/>
    </row>
    <row r="104" spans="1:12" x14ac:dyDescent="0.25">
      <c r="A104" s="97"/>
      <c r="B104" s="81"/>
      <c r="C104" s="84"/>
      <c r="D104" s="101"/>
      <c r="E104" s="101"/>
      <c r="F104" s="101"/>
      <c r="G104" s="97"/>
      <c r="H104" s="81"/>
      <c r="I104" s="84"/>
      <c r="J104" s="81"/>
      <c r="K104" s="84"/>
      <c r="L104" s="81"/>
    </row>
    <row r="105" spans="1:12" x14ac:dyDescent="0.25">
      <c r="A105" s="85"/>
      <c r="B105" s="8"/>
      <c r="C105" s="90"/>
      <c r="D105" s="11"/>
      <c r="E105" s="11"/>
      <c r="F105" s="11"/>
      <c r="G105" s="85"/>
      <c r="H105" s="8"/>
      <c r="I105" s="90"/>
      <c r="J105" s="8"/>
      <c r="K105" s="90"/>
      <c r="L105" s="8"/>
    </row>
    <row r="106" spans="1:12" x14ac:dyDescent="0.25">
      <c r="A106" s="85"/>
      <c r="B106" s="28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28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28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4" t="s">
        <v>25</v>
      </c>
      <c r="C109" s="184"/>
      <c r="D109" s="184"/>
      <c r="E109" s="184"/>
      <c r="F109" s="184"/>
      <c r="G109" s="184"/>
      <c r="H109" s="28"/>
      <c r="I109" s="11"/>
      <c r="J109" s="28"/>
      <c r="K109" s="28"/>
      <c r="L109" s="28"/>
    </row>
    <row r="110" spans="1:12" x14ac:dyDescent="0.25">
      <c r="B110" s="13" t="s">
        <v>315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97"/>
      <c r="B111" s="35"/>
      <c r="C111" s="101"/>
      <c r="D111" s="35"/>
      <c r="E111" s="35"/>
      <c r="F111" s="35"/>
      <c r="G111" s="35"/>
      <c r="H111" s="28"/>
      <c r="I111" s="11"/>
      <c r="J111" s="28"/>
      <c r="K111" s="28"/>
      <c r="L111" s="28"/>
    </row>
    <row r="112" spans="1:12" x14ac:dyDescent="0.25">
      <c r="A112" s="97"/>
      <c r="B112" s="35"/>
      <c r="C112" s="101"/>
      <c r="D112" s="35"/>
      <c r="E112" s="35"/>
      <c r="F112" s="35"/>
      <c r="G112" s="35"/>
      <c r="H112" s="28"/>
      <c r="I112" s="11"/>
      <c r="J112" s="28"/>
      <c r="K112" s="28"/>
      <c r="L112" s="28"/>
    </row>
    <row r="113" spans="1:12" x14ac:dyDescent="0.25">
      <c r="A113" s="44" t="s">
        <v>12</v>
      </c>
      <c r="B113" s="19">
        <v>18116167745</v>
      </c>
      <c r="C113" s="16">
        <v>1</v>
      </c>
      <c r="D113" s="19">
        <v>3497989467</v>
      </c>
      <c r="E113" s="19">
        <v>5201300901</v>
      </c>
      <c r="F113" s="19">
        <v>4901149814</v>
      </c>
      <c r="G113" s="19">
        <v>4515727563</v>
      </c>
      <c r="H113" s="28"/>
      <c r="I113" s="11"/>
      <c r="J113" s="28"/>
      <c r="K113" s="28"/>
      <c r="L113" s="28"/>
    </row>
    <row r="114" spans="1:12" x14ac:dyDescent="0.25">
      <c r="A114" s="97"/>
      <c r="B114" s="35"/>
      <c r="C114" s="101"/>
      <c r="D114" s="35"/>
      <c r="E114" s="35"/>
      <c r="F114" s="35"/>
      <c r="G114" s="35"/>
      <c r="H114" s="28"/>
      <c r="I114" s="11"/>
      <c r="J114" s="28"/>
      <c r="K114" s="28"/>
      <c r="L114" s="28"/>
    </row>
    <row r="115" spans="1:12" x14ac:dyDescent="0.25">
      <c r="A115" s="97"/>
      <c r="B115" s="35"/>
      <c r="C115" s="101"/>
      <c r="D115" s="35"/>
      <c r="E115" s="35"/>
      <c r="F115" s="35"/>
      <c r="G115" s="35"/>
      <c r="H115" s="28"/>
      <c r="I115" s="11"/>
      <c r="J115" s="28"/>
      <c r="K115" s="28"/>
      <c r="L115" s="28"/>
    </row>
    <row r="116" spans="1:12" x14ac:dyDescent="0.25">
      <c r="A116" s="85"/>
      <c r="B116" s="28"/>
      <c r="C116" s="11"/>
      <c r="D116" s="28"/>
      <c r="E116" s="28"/>
      <c r="F116" s="28"/>
      <c r="G116" s="28"/>
      <c r="H116" s="28"/>
      <c r="I116" s="11"/>
      <c r="J116" s="28"/>
      <c r="K116" s="28"/>
      <c r="L116" s="28"/>
    </row>
    <row r="117" spans="1:12" x14ac:dyDescent="0.25">
      <c r="A117" s="85"/>
      <c r="B117" s="8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8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8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8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0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0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78" t="s">
        <v>67</v>
      </c>
      <c r="B123" s="179"/>
      <c r="C123" s="185"/>
      <c r="D123" s="178" t="s">
        <v>68</v>
      </c>
      <c r="E123" s="179"/>
      <c r="F123" s="180"/>
      <c r="G123" s="192" t="s">
        <v>69</v>
      </c>
      <c r="H123" s="179"/>
      <c r="I123" s="185"/>
      <c r="J123" s="178" t="s">
        <v>70</v>
      </c>
      <c r="K123" s="179"/>
      <c r="L123" s="179"/>
    </row>
    <row r="124" spans="1:12" x14ac:dyDescent="0.25">
      <c r="A124" s="14" t="s">
        <v>71</v>
      </c>
      <c r="B124" s="14" t="s">
        <v>316</v>
      </c>
      <c r="C124" s="14" t="s">
        <v>44</v>
      </c>
      <c r="D124" s="14" t="s">
        <v>71</v>
      </c>
      <c r="E124" s="14" t="s">
        <v>316</v>
      </c>
      <c r="F124" s="42" t="s">
        <v>44</v>
      </c>
      <c r="G124" s="68" t="s">
        <v>83</v>
      </c>
      <c r="H124" s="14" t="s">
        <v>316</v>
      </c>
      <c r="I124" s="14" t="s">
        <v>44</v>
      </c>
      <c r="J124" s="14" t="s">
        <v>83</v>
      </c>
      <c r="K124" s="14" t="s">
        <v>316</v>
      </c>
      <c r="L124" s="42" t="s">
        <v>44</v>
      </c>
    </row>
    <row r="125" spans="1:12" ht="28.7" customHeight="1" x14ac:dyDescent="0.25">
      <c r="A125" s="20" t="s">
        <v>79</v>
      </c>
      <c r="B125" s="104">
        <v>2589387282</v>
      </c>
      <c r="C125" s="9">
        <v>0.57341530149346598</v>
      </c>
      <c r="D125" s="20" t="s">
        <v>79</v>
      </c>
      <c r="E125" s="104">
        <v>9671830353</v>
      </c>
      <c r="F125" s="9">
        <v>0.53387838361506601</v>
      </c>
      <c r="G125" s="70" t="s">
        <v>57</v>
      </c>
      <c r="H125" s="104">
        <v>587209063</v>
      </c>
      <c r="I125" s="9">
        <v>0.130036423767312</v>
      </c>
      <c r="J125" s="47" t="s">
        <v>54</v>
      </c>
      <c r="K125" s="104">
        <v>2435251296</v>
      </c>
      <c r="L125" s="9">
        <v>0.13442419667769501</v>
      </c>
    </row>
    <row r="126" spans="1:12" x14ac:dyDescent="0.25">
      <c r="A126" s="93" t="s">
        <v>54</v>
      </c>
      <c r="B126" s="35">
        <v>460034143</v>
      </c>
      <c r="C126" s="101">
        <v>0.101873759340428</v>
      </c>
      <c r="D126" s="93" t="s">
        <v>54</v>
      </c>
      <c r="E126" s="35">
        <v>2368296519</v>
      </c>
      <c r="F126" s="101">
        <v>0.13072833903592199</v>
      </c>
      <c r="G126" s="63" t="s">
        <v>54</v>
      </c>
      <c r="H126" s="35">
        <v>454173109</v>
      </c>
      <c r="I126" s="101">
        <v>0.100575843574202</v>
      </c>
      <c r="J126" s="97" t="s">
        <v>57</v>
      </c>
      <c r="K126" s="35">
        <v>1834066643</v>
      </c>
      <c r="L126" s="101">
        <v>0.10123921730114201</v>
      </c>
    </row>
    <row r="127" spans="1:12" ht="30" x14ac:dyDescent="0.25">
      <c r="A127" s="20" t="s">
        <v>57</v>
      </c>
      <c r="B127" s="104">
        <v>356534800</v>
      </c>
      <c r="C127" s="9">
        <v>7.8954010184604198E-2</v>
      </c>
      <c r="D127" s="20" t="s">
        <v>55</v>
      </c>
      <c r="E127" s="104">
        <v>1489540000</v>
      </c>
      <c r="F127" s="9">
        <v>8.2221583558206301E-2</v>
      </c>
      <c r="G127" s="70" t="s">
        <v>55</v>
      </c>
      <c r="H127" s="104">
        <v>425868670</v>
      </c>
      <c r="I127" s="9">
        <v>9.4307874879209094E-2</v>
      </c>
      <c r="J127" s="47" t="s">
        <v>55</v>
      </c>
      <c r="K127" s="104">
        <v>1810277551</v>
      </c>
      <c r="L127" s="9">
        <v>9.9926075783860493E-2</v>
      </c>
    </row>
    <row r="128" spans="1:12" x14ac:dyDescent="0.25">
      <c r="A128" s="93" t="s">
        <v>55</v>
      </c>
      <c r="B128" s="35">
        <v>343740000</v>
      </c>
      <c r="C128" s="101">
        <v>7.6120624020027894E-2</v>
      </c>
      <c r="D128" s="93" t="s">
        <v>57</v>
      </c>
      <c r="E128" s="35">
        <v>1059924540</v>
      </c>
      <c r="F128" s="101">
        <v>5.8507105637313102E-2</v>
      </c>
      <c r="G128" s="63" t="s">
        <v>53</v>
      </c>
      <c r="H128" s="35">
        <v>285804042</v>
      </c>
      <c r="I128" s="101">
        <v>6.3290807076529607E-2</v>
      </c>
      <c r="J128" s="97" t="s">
        <v>48</v>
      </c>
      <c r="K128" s="35">
        <v>1312222852</v>
      </c>
      <c r="L128" s="101">
        <v>7.2433798939743693E-2</v>
      </c>
    </row>
    <row r="129" spans="1:12" ht="28.7" customHeight="1" x14ac:dyDescent="0.25">
      <c r="A129" s="20" t="s">
        <v>53</v>
      </c>
      <c r="B129" s="104">
        <v>218371951</v>
      </c>
      <c r="C129" s="9">
        <v>4.8358088027552697E-2</v>
      </c>
      <c r="D129" s="20" t="s">
        <v>309</v>
      </c>
      <c r="E129" s="104">
        <v>659688300</v>
      </c>
      <c r="F129" s="9">
        <v>3.6414340454651202E-2</v>
      </c>
      <c r="G129" s="70" t="s">
        <v>48</v>
      </c>
      <c r="H129" s="104">
        <v>239714244</v>
      </c>
      <c r="I129" s="9">
        <v>5.30843016226486E-2</v>
      </c>
      <c r="J129" s="47" t="s">
        <v>309</v>
      </c>
      <c r="K129" s="104">
        <v>972004577</v>
      </c>
      <c r="L129" s="9">
        <v>5.3653984147296802E-2</v>
      </c>
    </row>
    <row r="130" spans="1:12" ht="45" x14ac:dyDescent="0.25">
      <c r="A130" s="93" t="s">
        <v>329</v>
      </c>
      <c r="B130" s="35">
        <v>207533600</v>
      </c>
      <c r="C130" s="101">
        <v>4.5957954084839901E-2</v>
      </c>
      <c r="D130" s="93" t="s">
        <v>53</v>
      </c>
      <c r="E130" s="35">
        <v>638602704</v>
      </c>
      <c r="F130" s="101">
        <v>3.52504300572207E-2</v>
      </c>
      <c r="G130" s="63" t="s">
        <v>329</v>
      </c>
      <c r="H130" s="35">
        <v>207533600</v>
      </c>
      <c r="I130" s="101">
        <v>4.5957954084839901E-2</v>
      </c>
      <c r="J130" s="97" t="s">
        <v>53</v>
      </c>
      <c r="K130" s="35">
        <v>715684671</v>
      </c>
      <c r="L130" s="101">
        <v>3.95053016219463E-2</v>
      </c>
    </row>
    <row r="131" spans="1:12" ht="30" x14ac:dyDescent="0.25">
      <c r="A131" s="20" t="s">
        <v>330</v>
      </c>
      <c r="B131" s="104">
        <v>110100000</v>
      </c>
      <c r="C131" s="9">
        <v>2.4381453146579E-2</v>
      </c>
      <c r="D131" s="20" t="s">
        <v>330</v>
      </c>
      <c r="E131" s="104">
        <v>582450000</v>
      </c>
      <c r="F131" s="9">
        <v>3.2150839415844699E-2</v>
      </c>
      <c r="G131" s="70" t="s">
        <v>201</v>
      </c>
      <c r="H131" s="104">
        <v>192866803</v>
      </c>
      <c r="I131" s="9">
        <v>4.2710017446639298E-2</v>
      </c>
      <c r="J131" s="47" t="s">
        <v>113</v>
      </c>
      <c r="K131" s="104">
        <v>714737397</v>
      </c>
      <c r="L131" s="9">
        <v>3.9453012748640798E-2</v>
      </c>
    </row>
    <row r="132" spans="1:12" ht="30" x14ac:dyDescent="0.25">
      <c r="A132" s="93" t="s">
        <v>331</v>
      </c>
      <c r="B132" s="35">
        <v>58023000</v>
      </c>
      <c r="C132" s="101">
        <v>1.2849092242724401E-2</v>
      </c>
      <c r="D132" s="93" t="s">
        <v>332</v>
      </c>
      <c r="E132" s="35">
        <v>510789176</v>
      </c>
      <c r="F132" s="101">
        <v>2.81952112162892E-2</v>
      </c>
      <c r="G132" s="63" t="s">
        <v>113</v>
      </c>
      <c r="H132" s="35">
        <v>178598079</v>
      </c>
      <c r="I132" s="101">
        <v>3.9550233380631399E-2</v>
      </c>
      <c r="J132" s="97" t="s">
        <v>201</v>
      </c>
      <c r="K132" s="35">
        <v>706473994</v>
      </c>
      <c r="L132" s="101">
        <v>3.89968785862553E-2</v>
      </c>
    </row>
    <row r="133" spans="1:12" ht="28.7" customHeight="1" x14ac:dyDescent="0.25">
      <c r="A133" s="20" t="s">
        <v>332</v>
      </c>
      <c r="B133" s="104">
        <v>50134588</v>
      </c>
      <c r="C133" s="9">
        <v>1.11022171511811E-2</v>
      </c>
      <c r="D133" s="20" t="s">
        <v>329</v>
      </c>
      <c r="E133" s="104">
        <v>309387500</v>
      </c>
      <c r="F133" s="9">
        <v>1.7077977216533001E-2</v>
      </c>
      <c r="G133" s="70" t="s">
        <v>80</v>
      </c>
      <c r="H133" s="104">
        <v>123163799</v>
      </c>
      <c r="I133" s="9">
        <v>2.7274408670964399E-2</v>
      </c>
      <c r="J133" s="47" t="s">
        <v>111</v>
      </c>
      <c r="K133" s="104">
        <v>512683925</v>
      </c>
      <c r="L133" s="9">
        <v>2.8299800057962E-2</v>
      </c>
    </row>
    <row r="134" spans="1:12" ht="60" x14ac:dyDescent="0.25">
      <c r="A134" s="93" t="s">
        <v>333</v>
      </c>
      <c r="B134" s="35">
        <v>48354000</v>
      </c>
      <c r="C134" s="101">
        <v>1.07079090413232E-2</v>
      </c>
      <c r="D134" s="93" t="s">
        <v>333</v>
      </c>
      <c r="E134" s="35">
        <v>295744460</v>
      </c>
      <c r="F134" s="101">
        <v>1.6324890791631401E-2</v>
      </c>
      <c r="G134" s="63" t="s">
        <v>111</v>
      </c>
      <c r="H134" s="35">
        <v>118534712</v>
      </c>
      <c r="I134" s="101">
        <v>2.6249305421173801E-2</v>
      </c>
      <c r="J134" s="97" t="s">
        <v>329</v>
      </c>
      <c r="K134" s="35">
        <v>480537500</v>
      </c>
      <c r="L134" s="101">
        <v>2.6525339506895802E-2</v>
      </c>
    </row>
    <row r="135" spans="1:12" x14ac:dyDescent="0.25">
      <c r="A135" s="47" t="s">
        <v>51</v>
      </c>
      <c r="B135" s="48">
        <v>73514199</v>
      </c>
      <c r="C135" s="49">
        <v>1.62795912672733E-2</v>
      </c>
      <c r="D135" s="47" t="s">
        <v>51</v>
      </c>
      <c r="E135" s="48">
        <v>529914193</v>
      </c>
      <c r="F135" s="49">
        <v>2.9250899001321901E-2</v>
      </c>
      <c r="G135" s="47" t="s">
        <v>51</v>
      </c>
      <c r="H135" s="48">
        <v>1702261442</v>
      </c>
      <c r="I135" s="49">
        <v>0.37696283007585002</v>
      </c>
      <c r="J135" s="47" t="s">
        <v>51</v>
      </c>
      <c r="K135" s="48">
        <v>6622227339</v>
      </c>
      <c r="L135" s="49">
        <v>0.36554239462856097</v>
      </c>
    </row>
    <row r="136" spans="1:12" x14ac:dyDescent="0.25">
      <c r="A136" s="44" t="s">
        <v>52</v>
      </c>
      <c r="B136" s="19">
        <f>SUM(B125:B135)</f>
        <v>4515727563</v>
      </c>
      <c r="C136" s="16">
        <v>1</v>
      </c>
      <c r="D136" s="44" t="s">
        <v>52</v>
      </c>
      <c r="E136" s="19">
        <f>SUM(E125:E135)</f>
        <v>18116167745</v>
      </c>
      <c r="F136" s="16">
        <v>1</v>
      </c>
      <c r="G136" s="78" t="s">
        <v>52</v>
      </c>
      <c r="H136" s="19">
        <f>SUM(H125:H135)</f>
        <v>4515727563</v>
      </c>
      <c r="I136" s="16">
        <v>1</v>
      </c>
      <c r="J136" s="44" t="s">
        <v>52</v>
      </c>
      <c r="K136" s="19">
        <f>SUM(K125:K135)</f>
        <v>18116167745</v>
      </c>
      <c r="L136" s="16">
        <v>1</v>
      </c>
    </row>
    <row r="138" spans="1:12" ht="15" customHeight="1" x14ac:dyDescent="0.25"/>
    <row r="139" spans="1:12" ht="15" customHeight="1" x14ac:dyDescent="0.25">
      <c r="A139" s="178" t="s">
        <v>89</v>
      </c>
      <c r="B139" s="179"/>
      <c r="C139" s="179"/>
      <c r="D139" s="179"/>
      <c r="E139" s="179"/>
      <c r="F139" s="180"/>
      <c r="G139" s="181" t="s">
        <v>90</v>
      </c>
      <c r="H139" s="182"/>
      <c r="I139" s="182"/>
      <c r="J139" s="182"/>
      <c r="K139" s="182"/>
      <c r="L139" s="182"/>
    </row>
    <row r="140" spans="1:12" ht="16.899999999999999" customHeight="1" x14ac:dyDescent="0.25">
      <c r="A140" s="14" t="s">
        <v>91</v>
      </c>
      <c r="B140" s="14" t="s">
        <v>316</v>
      </c>
      <c r="C140" s="14" t="s">
        <v>44</v>
      </c>
      <c r="D140" s="14" t="s">
        <v>91</v>
      </c>
      <c r="E140" s="14" t="s">
        <v>316</v>
      </c>
      <c r="F140" s="42" t="s">
        <v>44</v>
      </c>
      <c r="G140" s="68" t="s">
        <v>91</v>
      </c>
      <c r="H140" s="14" t="s">
        <v>316</v>
      </c>
      <c r="I140" s="14" t="s">
        <v>44</v>
      </c>
      <c r="J140" s="14" t="s">
        <v>91</v>
      </c>
      <c r="K140" s="14" t="s">
        <v>316</v>
      </c>
      <c r="L140" s="42" t="s">
        <v>44</v>
      </c>
    </row>
    <row r="141" spans="1:12" ht="57.4" customHeight="1" x14ac:dyDescent="0.25">
      <c r="A141" s="40" t="s">
        <v>114</v>
      </c>
      <c r="B141" s="64">
        <v>556106961</v>
      </c>
      <c r="C141" s="15">
        <v>0.123148917476003</v>
      </c>
      <c r="D141" s="40" t="s">
        <v>335</v>
      </c>
      <c r="E141" s="64">
        <v>184330208</v>
      </c>
      <c r="F141" s="15">
        <v>4.0819603359229503E-2</v>
      </c>
      <c r="G141" s="62" t="s">
        <v>114</v>
      </c>
      <c r="H141" s="64">
        <v>2530982253</v>
      </c>
      <c r="I141" s="15">
        <v>0.139708479664445</v>
      </c>
      <c r="J141" s="40" t="s">
        <v>335</v>
      </c>
      <c r="K141" s="64">
        <v>702620508</v>
      </c>
      <c r="L141" s="15">
        <v>3.8784168809317898E-2</v>
      </c>
    </row>
    <row r="142" spans="1:12" ht="42.95" customHeight="1" x14ac:dyDescent="0.25">
      <c r="A142" s="93" t="s">
        <v>116</v>
      </c>
      <c r="B142" s="35">
        <v>498675453</v>
      </c>
      <c r="C142" s="101">
        <v>0.11043081010598201</v>
      </c>
      <c r="D142" s="93" t="s">
        <v>119</v>
      </c>
      <c r="E142" s="35">
        <v>149483095</v>
      </c>
      <c r="F142" s="101">
        <v>3.3102770907794003E-2</v>
      </c>
      <c r="G142" s="63" t="s">
        <v>116</v>
      </c>
      <c r="H142" s="35">
        <v>2517351122</v>
      </c>
      <c r="I142" s="101">
        <v>0.138956050608152</v>
      </c>
      <c r="J142" s="93" t="s">
        <v>120</v>
      </c>
      <c r="K142" s="35">
        <v>701577106</v>
      </c>
      <c r="L142" s="101">
        <v>3.8726573736525098E-2</v>
      </c>
    </row>
    <row r="143" spans="1:12" ht="57.4" customHeight="1" x14ac:dyDescent="0.25">
      <c r="A143" s="40" t="s">
        <v>115</v>
      </c>
      <c r="B143" s="64">
        <v>267200932</v>
      </c>
      <c r="C143" s="15">
        <v>5.91711807836535E-2</v>
      </c>
      <c r="D143" s="40" t="s">
        <v>336</v>
      </c>
      <c r="E143" s="64">
        <v>138419400</v>
      </c>
      <c r="F143" s="15">
        <v>3.0652734928951701E-2</v>
      </c>
      <c r="G143" s="62" t="s">
        <v>117</v>
      </c>
      <c r="H143" s="64">
        <v>1302409530</v>
      </c>
      <c r="I143" s="15">
        <v>7.1892110314526095E-2</v>
      </c>
      <c r="J143" s="40" t="s">
        <v>204</v>
      </c>
      <c r="K143" s="64">
        <v>405164873</v>
      </c>
      <c r="L143" s="15">
        <v>2.23648223345594E-2</v>
      </c>
    </row>
    <row r="144" spans="1:12" ht="28.7" customHeight="1" x14ac:dyDescent="0.25">
      <c r="A144" s="93" t="s">
        <v>117</v>
      </c>
      <c r="B144" s="35">
        <v>231629940</v>
      </c>
      <c r="C144" s="101">
        <v>5.12940465890546E-2</v>
      </c>
      <c r="D144" s="93" t="s">
        <v>337</v>
      </c>
      <c r="E144" s="35">
        <v>109231298</v>
      </c>
      <c r="F144" s="101">
        <v>2.4189080602425202E-2</v>
      </c>
      <c r="G144" s="63" t="s">
        <v>115</v>
      </c>
      <c r="H144" s="35">
        <v>865842802</v>
      </c>
      <c r="I144" s="101">
        <v>4.7793927180817201E-2</v>
      </c>
      <c r="J144" s="93" t="s">
        <v>337</v>
      </c>
      <c r="K144" s="35">
        <v>385420298</v>
      </c>
      <c r="L144" s="101">
        <v>2.1274935374032099E-2</v>
      </c>
    </row>
    <row r="145" spans="1:12" ht="42.95" customHeight="1" x14ac:dyDescent="0.25">
      <c r="A145" s="40" t="s">
        <v>334</v>
      </c>
      <c r="B145" s="64">
        <v>221806748</v>
      </c>
      <c r="C145" s="15">
        <v>4.9118717837938801E-2</v>
      </c>
      <c r="D145" s="36" t="s">
        <v>51</v>
      </c>
      <c r="E145" s="69">
        <v>1950775749</v>
      </c>
      <c r="F145" s="39">
        <v>0.43199589031540497</v>
      </c>
      <c r="G145" s="62" t="s">
        <v>119</v>
      </c>
      <c r="H145" s="64">
        <v>807223657</v>
      </c>
      <c r="I145" s="15">
        <v>4.4558190692553699E-2</v>
      </c>
      <c r="J145" s="36" t="s">
        <v>51</v>
      </c>
      <c r="K145" s="69">
        <v>7158751680</v>
      </c>
      <c r="L145" s="39">
        <v>0.39515816925330599</v>
      </c>
    </row>
    <row r="146" spans="1:12" ht="28.7" customHeight="1" x14ac:dyDescent="0.25">
      <c r="A146" s="93" t="s">
        <v>120</v>
      </c>
      <c r="B146" s="35">
        <v>208067779</v>
      </c>
      <c r="C146" s="101">
        <v>4.6076247093562797E-2</v>
      </c>
      <c r="D146" s="100" t="s">
        <v>52</v>
      </c>
      <c r="E146" s="7">
        <f>SUM(B141:B146,E141:E145)</f>
        <v>4515727563</v>
      </c>
      <c r="F146" s="96">
        <v>1</v>
      </c>
      <c r="G146" s="63" t="s">
        <v>334</v>
      </c>
      <c r="H146" s="35">
        <v>738823916</v>
      </c>
      <c r="I146" s="101">
        <v>4.0782572031765003E-2</v>
      </c>
      <c r="J146" s="100" t="s">
        <v>52</v>
      </c>
      <c r="K146" s="7">
        <f>SUM(H141:H146,K141:K145)</f>
        <v>18116167745</v>
      </c>
      <c r="L146" s="96">
        <v>1</v>
      </c>
    </row>
    <row r="149" spans="1:12" x14ac:dyDescent="0.25">
      <c r="B149" t="s">
        <v>38</v>
      </c>
    </row>
    <row r="150" spans="1:12" ht="25.15" customHeight="1" x14ac:dyDescent="0.35">
      <c r="A150" s="94" t="s">
        <v>10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78" t="s">
        <v>6</v>
      </c>
      <c r="C152" s="179"/>
      <c r="D152" s="89"/>
      <c r="E152" s="45" t="s">
        <v>32</v>
      </c>
      <c r="F152" s="45" t="s">
        <v>33</v>
      </c>
      <c r="G152" s="183" t="s">
        <v>25</v>
      </c>
      <c r="H152" s="184"/>
      <c r="I152" s="184"/>
      <c r="J152" s="184"/>
      <c r="K152" s="184"/>
      <c r="L152" s="184"/>
    </row>
    <row r="153" spans="1:12" x14ac:dyDescent="0.25">
      <c r="A153" s="52"/>
      <c r="B153" s="14" t="s">
        <v>303</v>
      </c>
      <c r="C153" s="42" t="s">
        <v>44</v>
      </c>
      <c r="D153" s="89"/>
      <c r="E153" s="51">
        <f>B156</f>
        <v>2051555013</v>
      </c>
      <c r="F153" s="51">
        <f>G156</f>
        <v>5717513401.0900002</v>
      </c>
      <c r="G153" s="72" t="s">
        <v>315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97"/>
      <c r="B154" s="81"/>
      <c r="C154" s="101"/>
      <c r="D154" s="101"/>
      <c r="E154" s="101"/>
      <c r="F154" s="101"/>
      <c r="G154" s="81"/>
      <c r="H154" s="101"/>
      <c r="I154" s="35"/>
      <c r="J154" s="35"/>
      <c r="K154" s="35"/>
      <c r="L154" s="35"/>
    </row>
    <row r="155" spans="1:12" x14ac:dyDescent="0.25">
      <c r="A155" s="97"/>
      <c r="B155" s="81"/>
      <c r="C155" s="101"/>
      <c r="D155" s="101"/>
      <c r="E155" s="101"/>
      <c r="F155" s="101"/>
      <c r="G155" s="81"/>
      <c r="H155" s="101"/>
      <c r="I155" s="35"/>
      <c r="J155" s="35"/>
      <c r="K155" s="35"/>
      <c r="L155" s="35"/>
    </row>
    <row r="156" spans="1:12" x14ac:dyDescent="0.25">
      <c r="A156" s="44" t="s">
        <v>12</v>
      </c>
      <c r="B156" s="19">
        <v>2051555013</v>
      </c>
      <c r="C156" s="16">
        <v>1</v>
      </c>
      <c r="D156" s="11"/>
      <c r="E156" s="11"/>
      <c r="F156" s="11"/>
      <c r="G156" s="73">
        <v>5717513401.0900002</v>
      </c>
      <c r="H156" s="16">
        <v>1</v>
      </c>
      <c r="I156" s="19">
        <v>885689442</v>
      </c>
      <c r="J156" s="19">
        <v>937964136.71000004</v>
      </c>
      <c r="K156" s="19">
        <v>1842304809.3800001</v>
      </c>
      <c r="L156" s="19">
        <v>2051555013</v>
      </c>
    </row>
    <row r="157" spans="1:12" x14ac:dyDescent="0.25">
      <c r="A157" s="97"/>
      <c r="B157" s="81"/>
      <c r="C157" s="101"/>
      <c r="D157" s="101"/>
      <c r="E157" s="101"/>
      <c r="F157" s="101"/>
      <c r="G157" s="81"/>
      <c r="H157" s="101"/>
      <c r="I157" s="35"/>
      <c r="J157" s="35"/>
      <c r="K157" s="35"/>
      <c r="L157" s="35"/>
    </row>
    <row r="158" spans="1:12" x14ac:dyDescent="0.25">
      <c r="A158" s="97"/>
      <c r="B158" s="35"/>
      <c r="C158" s="101"/>
      <c r="D158" s="101"/>
      <c r="E158" s="101"/>
      <c r="F158" s="101"/>
      <c r="G158" s="81"/>
      <c r="H158" s="101"/>
      <c r="I158" s="35"/>
      <c r="J158" s="35"/>
      <c r="K158" s="35"/>
      <c r="L158" s="35"/>
    </row>
    <row r="159" spans="1:12" x14ac:dyDescent="0.25">
      <c r="A159" s="85"/>
      <c r="B159" s="28"/>
      <c r="C159" s="11"/>
      <c r="D159" s="11"/>
      <c r="E159" s="11"/>
      <c r="F159" s="11"/>
      <c r="G159" s="173"/>
      <c r="H159" s="11"/>
      <c r="I159" s="28"/>
      <c r="J159" s="28"/>
      <c r="K159" s="28"/>
      <c r="L159" s="28"/>
    </row>
    <row r="160" spans="1:12" x14ac:dyDescent="0.25">
      <c r="A160" s="85"/>
      <c r="B160" s="28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28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78" t="s">
        <v>67</v>
      </c>
      <c r="B163" s="179"/>
      <c r="C163" s="185"/>
      <c r="D163" s="186" t="s">
        <v>68</v>
      </c>
      <c r="E163" s="182"/>
      <c r="F163" s="187"/>
      <c r="G163" s="181" t="s">
        <v>69</v>
      </c>
      <c r="H163" s="182"/>
      <c r="I163" s="188"/>
      <c r="J163" s="186" t="s">
        <v>70</v>
      </c>
      <c r="K163" s="182"/>
      <c r="L163" s="182"/>
    </row>
    <row r="164" spans="1:12" x14ac:dyDescent="0.25">
      <c r="A164" s="14" t="s">
        <v>71</v>
      </c>
      <c r="B164" s="14" t="s">
        <v>316</v>
      </c>
      <c r="C164" s="14" t="s">
        <v>44</v>
      </c>
      <c r="D164" s="14" t="s">
        <v>71</v>
      </c>
      <c r="E164" s="14" t="s">
        <v>316</v>
      </c>
      <c r="F164" s="42" t="s">
        <v>44</v>
      </c>
      <c r="G164" s="68" t="s">
        <v>83</v>
      </c>
      <c r="H164" s="14" t="s">
        <v>316</v>
      </c>
      <c r="I164" s="14" t="s">
        <v>44</v>
      </c>
      <c r="J164" s="14" t="s">
        <v>83</v>
      </c>
      <c r="K164" s="14" t="s">
        <v>316</v>
      </c>
      <c r="L164" s="42" t="s">
        <v>44</v>
      </c>
    </row>
    <row r="165" spans="1:12" x14ac:dyDescent="0.25">
      <c r="A165" s="20" t="s">
        <v>59</v>
      </c>
      <c r="B165" s="104">
        <v>550671986</v>
      </c>
      <c r="C165" s="9">
        <v>0.26841687525344499</v>
      </c>
      <c r="D165" s="47" t="s">
        <v>311</v>
      </c>
      <c r="E165" s="104">
        <v>579832595.69000006</v>
      </c>
      <c r="F165" s="9">
        <v>0.101413421362416</v>
      </c>
      <c r="G165" s="70" t="s">
        <v>48</v>
      </c>
      <c r="H165" s="104">
        <v>550799074</v>
      </c>
      <c r="I165" s="9">
        <v>0.26847882241020798</v>
      </c>
      <c r="J165" s="20" t="s">
        <v>48</v>
      </c>
      <c r="K165" s="104">
        <v>1512511236.1600001</v>
      </c>
      <c r="L165" s="9">
        <v>0.26454004215742699</v>
      </c>
    </row>
    <row r="166" spans="1:12" ht="28.7" customHeight="1" x14ac:dyDescent="0.25">
      <c r="A166" s="93" t="s">
        <v>338</v>
      </c>
      <c r="B166" s="35">
        <v>284886000</v>
      </c>
      <c r="C166" s="101">
        <v>0.13886344660258901</v>
      </c>
      <c r="D166" s="97" t="s">
        <v>312</v>
      </c>
      <c r="E166" s="35">
        <v>558618717.24000001</v>
      </c>
      <c r="F166" s="101">
        <v>9.7703088397397303E-2</v>
      </c>
      <c r="G166" s="63" t="s">
        <v>59</v>
      </c>
      <c r="H166" s="35">
        <v>550671986</v>
      </c>
      <c r="I166" s="101">
        <v>0.26841687525344499</v>
      </c>
      <c r="J166" s="93" t="s">
        <v>311</v>
      </c>
      <c r="K166" s="35">
        <v>579832595.69000006</v>
      </c>
      <c r="L166" s="101">
        <v>0.101413421362416</v>
      </c>
    </row>
    <row r="167" spans="1:12" ht="42.95" customHeight="1" x14ac:dyDescent="0.25">
      <c r="A167" s="20" t="s">
        <v>312</v>
      </c>
      <c r="B167" s="104">
        <v>153791551</v>
      </c>
      <c r="C167" s="9">
        <v>7.4963405819232595E-2</v>
      </c>
      <c r="D167" s="47" t="s">
        <v>59</v>
      </c>
      <c r="E167" s="104">
        <v>550671986</v>
      </c>
      <c r="F167" s="9">
        <v>9.63131955047134E-2</v>
      </c>
      <c r="G167" s="70" t="s">
        <v>312</v>
      </c>
      <c r="H167" s="104">
        <v>153791551</v>
      </c>
      <c r="I167" s="9">
        <v>7.4963405819232595E-2</v>
      </c>
      <c r="J167" s="20" t="s">
        <v>312</v>
      </c>
      <c r="K167" s="104">
        <v>558618717.24000001</v>
      </c>
      <c r="L167" s="9">
        <v>9.7703088397397303E-2</v>
      </c>
    </row>
    <row r="168" spans="1:12" x14ac:dyDescent="0.25">
      <c r="A168" s="93" t="s">
        <v>339</v>
      </c>
      <c r="B168" s="35">
        <v>140297377</v>
      </c>
      <c r="C168" s="101">
        <v>6.8385871259110095E-2</v>
      </c>
      <c r="D168" s="97" t="s">
        <v>339</v>
      </c>
      <c r="E168" s="35">
        <v>320669840</v>
      </c>
      <c r="F168" s="101">
        <v>5.6085542351132403E-2</v>
      </c>
      <c r="G168" s="63" t="s">
        <v>218</v>
      </c>
      <c r="H168" s="35">
        <v>140297377</v>
      </c>
      <c r="I168" s="101">
        <v>6.8385871259110095E-2</v>
      </c>
      <c r="J168" s="93" t="s">
        <v>59</v>
      </c>
      <c r="K168" s="35">
        <v>550671986</v>
      </c>
      <c r="L168" s="101">
        <v>9.63131955047134E-2</v>
      </c>
    </row>
    <row r="169" spans="1:12" x14ac:dyDescent="0.25">
      <c r="A169" s="20" t="s">
        <v>340</v>
      </c>
      <c r="B169" s="104">
        <v>117722725</v>
      </c>
      <c r="C169" s="9">
        <v>5.7382192655830097E-2</v>
      </c>
      <c r="D169" s="47" t="s">
        <v>338</v>
      </c>
      <c r="E169" s="104">
        <v>284886000</v>
      </c>
      <c r="F169" s="9">
        <v>4.98269055120516E-2</v>
      </c>
      <c r="G169" s="70" t="s">
        <v>313</v>
      </c>
      <c r="H169" s="104">
        <v>67688774</v>
      </c>
      <c r="I169" s="9">
        <v>3.2993886866829997E-2</v>
      </c>
      <c r="J169" s="20" t="s">
        <v>218</v>
      </c>
      <c r="K169" s="104">
        <v>345565930</v>
      </c>
      <c r="L169" s="9">
        <v>6.0439898563966699E-2</v>
      </c>
    </row>
    <row r="170" spans="1:12" ht="28.7" customHeight="1" x14ac:dyDescent="0.25">
      <c r="A170" s="93" t="s">
        <v>313</v>
      </c>
      <c r="B170" s="35">
        <v>67688774</v>
      </c>
      <c r="C170" s="101">
        <v>3.2993886866829997E-2</v>
      </c>
      <c r="D170" s="97" t="s">
        <v>340</v>
      </c>
      <c r="E170" s="35">
        <v>233039278</v>
      </c>
      <c r="F170" s="101">
        <v>4.07588512089141E-2</v>
      </c>
      <c r="G170" s="63" t="s">
        <v>341</v>
      </c>
      <c r="H170" s="35">
        <v>67462528</v>
      </c>
      <c r="I170" s="101">
        <v>3.2883606616694698E-2</v>
      </c>
      <c r="J170" s="93" t="s">
        <v>313</v>
      </c>
      <c r="K170" s="35">
        <v>199848989</v>
      </c>
      <c r="L170" s="101">
        <v>3.4953829572467697E-2</v>
      </c>
    </row>
    <row r="171" spans="1:12" ht="45" x14ac:dyDescent="0.25">
      <c r="A171" s="20" t="s">
        <v>341</v>
      </c>
      <c r="B171" s="104">
        <v>67462528</v>
      </c>
      <c r="C171" s="9">
        <v>3.2883606616694698E-2</v>
      </c>
      <c r="D171" s="47" t="s">
        <v>313</v>
      </c>
      <c r="E171" s="104">
        <v>199848989</v>
      </c>
      <c r="F171" s="9">
        <v>3.4953829572467697E-2</v>
      </c>
      <c r="G171" s="70" t="s">
        <v>346</v>
      </c>
      <c r="H171" s="104">
        <v>45321125</v>
      </c>
      <c r="I171" s="9">
        <v>2.2091108799333001E-2</v>
      </c>
      <c r="J171" s="20" t="s">
        <v>344</v>
      </c>
      <c r="K171" s="104">
        <v>171003616</v>
      </c>
      <c r="L171" s="9">
        <v>2.9908738992618599E-2</v>
      </c>
    </row>
    <row r="172" spans="1:12" ht="86.1" customHeight="1" x14ac:dyDescent="0.25">
      <c r="A172" s="93" t="s">
        <v>342</v>
      </c>
      <c r="B172" s="35">
        <v>45321125</v>
      </c>
      <c r="C172" s="101">
        <v>2.2091108799333001E-2</v>
      </c>
      <c r="D172" s="97" t="s">
        <v>344</v>
      </c>
      <c r="E172" s="35">
        <v>180365941</v>
      </c>
      <c r="F172" s="101">
        <v>3.1546220943813499E-2</v>
      </c>
      <c r="G172" s="63" t="s">
        <v>347</v>
      </c>
      <c r="H172" s="35">
        <v>38364648</v>
      </c>
      <c r="I172" s="101">
        <v>1.8700277475815399E-2</v>
      </c>
      <c r="J172" s="93" t="s">
        <v>345</v>
      </c>
      <c r="K172" s="35">
        <v>96858860</v>
      </c>
      <c r="L172" s="101">
        <v>1.6940731609222701E-2</v>
      </c>
    </row>
    <row r="173" spans="1:12" x14ac:dyDescent="0.25">
      <c r="A173" s="20" t="s">
        <v>79</v>
      </c>
      <c r="B173" s="104">
        <v>41806074</v>
      </c>
      <c r="C173" s="9">
        <v>2.0377749431572299E-2</v>
      </c>
      <c r="D173" s="47" t="s">
        <v>79</v>
      </c>
      <c r="E173" s="104">
        <v>153240313</v>
      </c>
      <c r="F173" s="9">
        <v>2.68019158417339E-2</v>
      </c>
      <c r="G173" s="70" t="s">
        <v>348</v>
      </c>
      <c r="H173" s="104">
        <v>38353700</v>
      </c>
      <c r="I173" s="9">
        <v>1.86949410359292E-2</v>
      </c>
      <c r="J173" s="20" t="s">
        <v>286</v>
      </c>
      <c r="K173" s="104">
        <v>96394945</v>
      </c>
      <c r="L173" s="9">
        <v>1.6859592315362701E-2</v>
      </c>
    </row>
    <row r="174" spans="1:12" ht="28.7" customHeight="1" x14ac:dyDescent="0.25">
      <c r="A174" s="93" t="s">
        <v>343</v>
      </c>
      <c r="B174" s="35">
        <v>39256910</v>
      </c>
      <c r="C174" s="101">
        <v>1.9135197326536402E-2</v>
      </c>
      <c r="D174" s="97" t="s">
        <v>345</v>
      </c>
      <c r="E174" s="35">
        <v>137819394</v>
      </c>
      <c r="F174" s="101">
        <v>2.4104778481800499E-2</v>
      </c>
      <c r="G174" s="76" t="s">
        <v>343</v>
      </c>
      <c r="H174" s="35">
        <v>34139910</v>
      </c>
      <c r="I174" s="101">
        <v>1.6640991727576E-2</v>
      </c>
      <c r="J174" s="93" t="s">
        <v>349</v>
      </c>
      <c r="K174" s="35">
        <v>74737712</v>
      </c>
      <c r="L174" s="101">
        <v>1.3071716104023801E-2</v>
      </c>
    </row>
    <row r="175" spans="1:12" x14ac:dyDescent="0.25">
      <c r="A175" s="47" t="s">
        <v>51</v>
      </c>
      <c r="B175" s="48">
        <v>542649963</v>
      </c>
      <c r="C175" s="49">
        <v>0.264506659368827</v>
      </c>
      <c r="D175" s="47" t="s">
        <v>51</v>
      </c>
      <c r="E175" s="48">
        <v>2518520347.1599998</v>
      </c>
      <c r="F175" s="49">
        <v>0.44049225082356003</v>
      </c>
      <c r="G175" s="47" t="s">
        <v>51</v>
      </c>
      <c r="H175" s="48">
        <v>364664340</v>
      </c>
      <c r="I175" s="49">
        <v>0.177750212735826</v>
      </c>
      <c r="J175" s="47" t="s">
        <v>51</v>
      </c>
      <c r="K175" s="48">
        <v>1531468814</v>
      </c>
      <c r="L175" s="49">
        <v>0.26785574542038498</v>
      </c>
    </row>
    <row r="176" spans="1:12" x14ac:dyDescent="0.25">
      <c r="A176" s="44" t="s">
        <v>52</v>
      </c>
      <c r="B176" s="19">
        <f>SUM(B165:B175)</f>
        <v>2051555013</v>
      </c>
      <c r="C176" s="16">
        <v>1</v>
      </c>
      <c r="D176" s="44" t="s">
        <v>52</v>
      </c>
      <c r="E176" s="19">
        <f>SUM(E165:E175)</f>
        <v>5717513401.0900002</v>
      </c>
      <c r="F176" s="16">
        <v>1</v>
      </c>
      <c r="G176" s="78" t="s">
        <v>52</v>
      </c>
      <c r="H176" s="19">
        <f>SUM(H165:H175)</f>
        <v>2051555013</v>
      </c>
      <c r="I176" s="16">
        <v>1</v>
      </c>
      <c r="J176" s="44" t="s">
        <v>52</v>
      </c>
      <c r="K176" s="19">
        <f>SUM(K165:K175)</f>
        <v>5717513401.0900002</v>
      </c>
      <c r="L176" s="16">
        <v>1</v>
      </c>
    </row>
    <row r="177" spans="1:12" ht="15" customHeight="1" x14ac:dyDescent="0.25"/>
    <row r="178" spans="1:12" ht="15" customHeight="1" x14ac:dyDescent="0.25">
      <c r="A178" s="178" t="s">
        <v>89</v>
      </c>
      <c r="B178" s="179"/>
      <c r="C178" s="179"/>
      <c r="D178" s="179"/>
      <c r="E178" s="179"/>
      <c r="F178" s="180"/>
      <c r="G178" s="181" t="s">
        <v>90</v>
      </c>
      <c r="H178" s="182"/>
      <c r="I178" s="182"/>
      <c r="J178" s="182"/>
      <c r="K178" s="182"/>
      <c r="L178" s="182"/>
    </row>
    <row r="179" spans="1:12" ht="16.899999999999999" customHeight="1" x14ac:dyDescent="0.25">
      <c r="A179" s="14" t="s">
        <v>91</v>
      </c>
      <c r="B179" s="14" t="s">
        <v>316</v>
      </c>
      <c r="C179" s="14" t="s">
        <v>44</v>
      </c>
      <c r="D179" s="14" t="s">
        <v>91</v>
      </c>
      <c r="E179" s="14" t="s">
        <v>316</v>
      </c>
      <c r="F179" s="42" t="s">
        <v>44</v>
      </c>
      <c r="G179" s="68" t="s">
        <v>91</v>
      </c>
      <c r="H179" s="14" t="s">
        <v>316</v>
      </c>
      <c r="I179" s="14" t="s">
        <v>44</v>
      </c>
      <c r="J179" s="14" t="s">
        <v>91</v>
      </c>
      <c r="K179" s="14" t="s">
        <v>316</v>
      </c>
      <c r="L179" s="42" t="s">
        <v>44</v>
      </c>
    </row>
    <row r="180" spans="1:12" ht="28.7" customHeight="1" x14ac:dyDescent="0.25">
      <c r="A180" s="40" t="s">
        <v>350</v>
      </c>
      <c r="B180" s="64">
        <v>550671986</v>
      </c>
      <c r="C180" s="15">
        <v>0.26841687525344499</v>
      </c>
      <c r="D180" s="40" t="s">
        <v>353</v>
      </c>
      <c r="E180" s="64">
        <v>47996481</v>
      </c>
      <c r="F180" s="15">
        <v>2.3395171319249401E-2</v>
      </c>
      <c r="G180" s="62" t="s">
        <v>350</v>
      </c>
      <c r="H180" s="64">
        <v>550671986</v>
      </c>
      <c r="I180" s="15">
        <v>9.63131955047134E-2</v>
      </c>
      <c r="J180" s="40" t="s">
        <v>225</v>
      </c>
      <c r="K180" s="64">
        <v>191654239</v>
      </c>
      <c r="L180" s="15">
        <v>3.3520557899079401E-2</v>
      </c>
    </row>
    <row r="181" spans="1:12" ht="28.7" customHeight="1" x14ac:dyDescent="0.25">
      <c r="A181" s="93" t="s">
        <v>351</v>
      </c>
      <c r="B181" s="35">
        <v>284886000</v>
      </c>
      <c r="C181" s="101">
        <v>0.13886344660258901</v>
      </c>
      <c r="D181" s="93" t="s">
        <v>225</v>
      </c>
      <c r="E181" s="35">
        <v>45971758</v>
      </c>
      <c r="F181" s="101">
        <v>2.24082501851974E-2</v>
      </c>
      <c r="G181" s="63" t="s">
        <v>355</v>
      </c>
      <c r="H181" s="35">
        <v>534650466.13999999</v>
      </c>
      <c r="I181" s="101">
        <v>9.3511012328903895E-2</v>
      </c>
      <c r="J181" s="93" t="s">
        <v>356</v>
      </c>
      <c r="K181" s="35">
        <v>189587004</v>
      </c>
      <c r="L181" s="101">
        <v>3.3158996000578998E-2</v>
      </c>
    </row>
    <row r="182" spans="1:12" ht="57.4" customHeight="1" x14ac:dyDescent="0.25">
      <c r="A182" s="40" t="s">
        <v>136</v>
      </c>
      <c r="B182" s="64">
        <v>124900731</v>
      </c>
      <c r="C182" s="15">
        <v>6.0881004997939102E-2</v>
      </c>
      <c r="D182" s="40" t="s">
        <v>138</v>
      </c>
      <c r="E182" s="64">
        <v>44086925</v>
      </c>
      <c r="F182" s="15">
        <v>2.14895163525405E-2</v>
      </c>
      <c r="G182" s="62" t="s">
        <v>136</v>
      </c>
      <c r="H182" s="64">
        <v>389313331.24000001</v>
      </c>
      <c r="I182" s="15">
        <v>6.8091371883060303E-2</v>
      </c>
      <c r="J182" s="40" t="s">
        <v>357</v>
      </c>
      <c r="K182" s="64">
        <v>155889743</v>
      </c>
      <c r="L182" s="15">
        <v>2.7265304348964198E-2</v>
      </c>
    </row>
    <row r="183" spans="1:12" ht="28.7" customHeight="1" x14ac:dyDescent="0.25">
      <c r="A183" s="93" t="s">
        <v>222</v>
      </c>
      <c r="B183" s="35">
        <v>113012189</v>
      </c>
      <c r="C183" s="101">
        <v>5.5086111892628097E-2</v>
      </c>
      <c r="D183" s="93" t="s">
        <v>354</v>
      </c>
      <c r="E183" s="35">
        <v>43125695</v>
      </c>
      <c r="F183" s="101">
        <v>2.10209790752513E-2</v>
      </c>
      <c r="G183" s="63" t="s">
        <v>222</v>
      </c>
      <c r="H183" s="35">
        <v>344030012</v>
      </c>
      <c r="I183" s="101">
        <v>6.0171264650540797E-2</v>
      </c>
      <c r="J183" s="93" t="s">
        <v>228</v>
      </c>
      <c r="K183" s="35">
        <v>143397909</v>
      </c>
      <c r="L183" s="101">
        <v>2.5080467493554501E-2</v>
      </c>
    </row>
    <row r="184" spans="1:12" ht="42.95" customHeight="1" x14ac:dyDescent="0.25">
      <c r="A184" s="40" t="s">
        <v>293</v>
      </c>
      <c r="B184" s="64">
        <v>67462528</v>
      </c>
      <c r="C184" s="15">
        <v>3.2883606616694698E-2</v>
      </c>
      <c r="D184" s="36" t="s">
        <v>51</v>
      </c>
      <c r="E184" s="69">
        <v>676679595</v>
      </c>
      <c r="F184" s="39">
        <v>0.32983741148159001</v>
      </c>
      <c r="G184" s="62" t="s">
        <v>351</v>
      </c>
      <c r="H184" s="64">
        <v>284886000</v>
      </c>
      <c r="I184" s="15">
        <v>4.98269055120516E-2</v>
      </c>
      <c r="J184" s="36" t="s">
        <v>51</v>
      </c>
      <c r="K184" s="69">
        <v>2726280895.71</v>
      </c>
      <c r="L184" s="39">
        <v>0.47682982171764698</v>
      </c>
    </row>
    <row r="185" spans="1:12" ht="42.95" customHeight="1" x14ac:dyDescent="0.25">
      <c r="A185" s="93" t="s">
        <v>352</v>
      </c>
      <c r="B185" s="35">
        <v>52761125</v>
      </c>
      <c r="C185" s="101">
        <v>2.5717626222875298E-2</v>
      </c>
      <c r="D185" s="100" t="s">
        <v>52</v>
      </c>
      <c r="E185" s="7">
        <f>SUM(B180:B185,E180:E184)</f>
        <v>2051555013</v>
      </c>
      <c r="F185" s="96">
        <v>1</v>
      </c>
      <c r="G185" s="63"/>
      <c r="H185" s="35">
        <v>207151815</v>
      </c>
      <c r="I185" s="101">
        <v>3.62311026609064E-2</v>
      </c>
      <c r="J185" s="100" t="s">
        <v>52</v>
      </c>
      <c r="K185" s="7">
        <f>SUM(H180:H185,K180:K184)</f>
        <v>5717513401.0900002</v>
      </c>
      <c r="L185" s="96">
        <v>1</v>
      </c>
    </row>
  </sheetData>
  <mergeCells count="38"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178:F178"/>
    <mergeCell ref="G178:L178"/>
    <mergeCell ref="B152:C152"/>
    <mergeCell ref="G152:L152"/>
    <mergeCell ref="A163:C163"/>
    <mergeCell ref="D163:F163"/>
    <mergeCell ref="G163:I163"/>
    <mergeCell ref="J163:L163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85"/>
  <sheetViews>
    <sheetView showGridLines="0" tabSelected="1" topLeftCell="A22" zoomScale="80" zoomScaleNormal="80" workbookViewId="0">
      <selection activeCell="K176" sqref="K176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"/>
    </row>
    <row r="2" spans="1:12" ht="21" customHeight="1" x14ac:dyDescent="0.25">
      <c r="A2" s="43" t="s">
        <v>43</v>
      </c>
      <c r="B2" s="43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6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53" t="s">
        <v>37</v>
      </c>
      <c r="C6" s="55"/>
      <c r="D6" s="53" t="s">
        <v>36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232</v>
      </c>
      <c r="D7" s="10" t="s">
        <v>233</v>
      </c>
      <c r="E7" s="91"/>
      <c r="F7" s="10">
        <v>416</v>
      </c>
      <c r="H7" s="10">
        <v>560</v>
      </c>
      <c r="J7" s="10">
        <v>11887</v>
      </c>
    </row>
    <row r="16" spans="1:12" x14ac:dyDescent="0.25">
      <c r="F16" s="197"/>
      <c r="G16" s="197"/>
    </row>
    <row r="17" spans="1:12" ht="25.15" customHeight="1" x14ac:dyDescent="0.35">
      <c r="A17" s="94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4" t="s">
        <v>6</v>
      </c>
      <c r="C19" s="184"/>
      <c r="D19" s="184" t="s">
        <v>7</v>
      </c>
      <c r="E19" s="184"/>
      <c r="F19" s="30"/>
      <c r="G19" s="30"/>
      <c r="H19" s="195" t="s">
        <v>17</v>
      </c>
      <c r="I19" s="184"/>
      <c r="J19" s="184"/>
      <c r="K19" s="184"/>
      <c r="L19" s="184"/>
    </row>
    <row r="20" spans="1:12" x14ac:dyDescent="0.25">
      <c r="A20" s="30"/>
      <c r="B20" s="13" t="s">
        <v>234</v>
      </c>
      <c r="C20" s="13" t="s">
        <v>44</v>
      </c>
      <c r="D20" s="13" t="s">
        <v>234</v>
      </c>
      <c r="E20" s="13" t="s">
        <v>44</v>
      </c>
      <c r="F20" s="17"/>
      <c r="G20" s="92"/>
      <c r="H20" s="60" t="s">
        <v>235</v>
      </c>
      <c r="I20" s="13" t="s">
        <v>45</v>
      </c>
      <c r="J20" s="13" t="s">
        <v>236</v>
      </c>
      <c r="K20" s="13" t="s">
        <v>45</v>
      </c>
      <c r="L20" s="60" t="s">
        <v>237</v>
      </c>
    </row>
    <row r="21" spans="1:12" x14ac:dyDescent="0.25">
      <c r="A21" s="100" t="s">
        <v>4</v>
      </c>
      <c r="B21" s="152">
        <v>25188002.370000001</v>
      </c>
      <c r="C21" s="96">
        <v>1</v>
      </c>
      <c r="D21" s="152">
        <v>89906387.590000004</v>
      </c>
      <c r="E21" s="96">
        <v>1</v>
      </c>
      <c r="F21" s="90"/>
      <c r="G21" s="90"/>
      <c r="H21" s="152">
        <v>222361161.31999999</v>
      </c>
      <c r="I21" s="96">
        <f t="shared" ref="I21:K21" si="0">IFERROR((J21-H21)/H21,"-")</f>
        <v>0.2042044305779398</v>
      </c>
      <c r="J21" s="152">
        <v>267768295.65000001</v>
      </c>
      <c r="K21" s="96">
        <f t="shared" si="0"/>
        <v>-0.70310892244721945</v>
      </c>
      <c r="L21" s="152">
        <v>79498017.829999998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96" t="s">
        <v>14</v>
      </c>
      <c r="C25" s="198"/>
      <c r="D25" s="196" t="s">
        <v>15</v>
      </c>
      <c r="E25" s="198"/>
      <c r="F25" s="196" t="s">
        <v>10</v>
      </c>
      <c r="G25" s="199"/>
      <c r="H25" s="200" t="s">
        <v>16</v>
      </c>
      <c r="I25" s="191"/>
      <c r="J25" s="87"/>
    </row>
    <row r="26" spans="1:12" x14ac:dyDescent="0.25">
      <c r="A26" s="56"/>
      <c r="B26" s="13" t="s">
        <v>238</v>
      </c>
      <c r="C26" s="13" t="s">
        <v>44</v>
      </c>
      <c r="D26" s="13" t="s">
        <v>238</v>
      </c>
      <c r="E26" s="13" t="s">
        <v>44</v>
      </c>
      <c r="F26" s="13" t="s">
        <v>238</v>
      </c>
      <c r="G26" s="60" t="s">
        <v>44</v>
      </c>
      <c r="H26" s="158" t="s">
        <v>238</v>
      </c>
      <c r="I26" s="13" t="s">
        <v>44</v>
      </c>
      <c r="J26" s="74"/>
      <c r="K26" s="56"/>
    </row>
    <row r="27" spans="1:12" x14ac:dyDescent="0.25">
      <c r="A27" s="100" t="s">
        <v>4</v>
      </c>
      <c r="B27" s="156">
        <v>23476572.449999999</v>
      </c>
      <c r="C27" s="96">
        <v>1</v>
      </c>
      <c r="D27" s="156">
        <v>62809323</v>
      </c>
      <c r="E27" s="96">
        <v>1</v>
      </c>
      <c r="F27" s="156">
        <v>3620492.13</v>
      </c>
      <c r="G27" s="96">
        <v>1</v>
      </c>
      <c r="H27" s="152">
        <v>89906387.590000004</v>
      </c>
      <c r="I27" s="96">
        <v>1</v>
      </c>
      <c r="J27" s="88"/>
    </row>
    <row r="28" spans="1:12" x14ac:dyDescent="0.25">
      <c r="A28" s="85"/>
      <c r="B28" s="8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96" t="s">
        <v>21</v>
      </c>
      <c r="C29" s="191"/>
      <c r="D29" s="191"/>
      <c r="E29" s="191"/>
      <c r="F29" s="191"/>
      <c r="G29" s="65"/>
      <c r="H29" s="191" t="s">
        <v>22</v>
      </c>
      <c r="I29" s="191"/>
      <c r="J29" s="191"/>
      <c r="K29" s="191"/>
      <c r="L29" s="191"/>
    </row>
    <row r="30" spans="1:12" x14ac:dyDescent="0.25">
      <c r="A30" s="56"/>
      <c r="B30" s="13" t="s">
        <v>235</v>
      </c>
      <c r="C30" s="13" t="s">
        <v>45</v>
      </c>
      <c r="D30" s="13" t="s">
        <v>236</v>
      </c>
      <c r="E30" s="13" t="s">
        <v>45</v>
      </c>
      <c r="F30" s="13" t="s">
        <v>237</v>
      </c>
      <c r="G30" s="74"/>
      <c r="H30" s="60" t="s">
        <v>235</v>
      </c>
      <c r="I30" s="13" t="s">
        <v>45</v>
      </c>
      <c r="J30" s="13" t="s">
        <v>236</v>
      </c>
      <c r="K30" s="13" t="s">
        <v>45</v>
      </c>
      <c r="L30" s="60" t="s">
        <v>237</v>
      </c>
    </row>
    <row r="31" spans="1:12" x14ac:dyDescent="0.25">
      <c r="A31" s="100" t="s">
        <v>4</v>
      </c>
      <c r="B31" s="159">
        <v>60353546.140000001</v>
      </c>
      <c r="C31" s="96">
        <f t="shared" ref="C31" si="1">IFERROR((D31-B31)/B31,"-")</f>
        <v>0.22709699523216786</v>
      </c>
      <c r="D31" s="156">
        <v>74059655.120000005</v>
      </c>
      <c r="E31" s="96">
        <f t="shared" ref="E31" si="2">IFERROR((F31-D31)/D31,"-")</f>
        <v>-0.71575930517241659</v>
      </c>
      <c r="F31" s="156">
        <v>21050767.829999998</v>
      </c>
      <c r="G31" s="28"/>
      <c r="H31" s="156">
        <v>144389832.44999999</v>
      </c>
      <c r="I31" s="96">
        <f t="shared" ref="I31" si="3">IFERROR((J31-H31)/H31,"-")</f>
        <v>0.21265622460385381</v>
      </c>
      <c r="J31" s="156">
        <v>175095229.09</v>
      </c>
      <c r="K31" s="96">
        <f t="shared" ref="K31" si="4">IFERROR((L31-J31)/J31,"-")</f>
        <v>-0.68093504563003171</v>
      </c>
      <c r="L31" s="156">
        <v>55866751.280000001</v>
      </c>
    </row>
    <row r="32" spans="1:12" x14ac:dyDescent="0.25">
      <c r="A32" s="85"/>
      <c r="B32" s="8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201" t="s">
        <v>14</v>
      </c>
      <c r="C35" s="202"/>
      <c r="F35" s="203" t="s">
        <v>15</v>
      </c>
      <c r="G35" s="204"/>
      <c r="H35" s="87"/>
      <c r="J35" s="203" t="s">
        <v>23</v>
      </c>
      <c r="K35" s="204"/>
    </row>
    <row r="36" spans="1:12" x14ac:dyDescent="0.25">
      <c r="B36" s="54" t="s">
        <v>238</v>
      </c>
      <c r="C36" s="54" t="s">
        <v>44</v>
      </c>
      <c r="F36" s="54" t="s">
        <v>238</v>
      </c>
      <c r="G36" s="54" t="s">
        <v>44</v>
      </c>
      <c r="H36" s="87"/>
      <c r="I36" s="56"/>
      <c r="J36" s="54" t="s">
        <v>238</v>
      </c>
      <c r="K36" s="54" t="s">
        <v>44</v>
      </c>
      <c r="L36" s="65"/>
    </row>
    <row r="37" spans="1:12" x14ac:dyDescent="0.25">
      <c r="A37" s="36" t="s">
        <v>48</v>
      </c>
      <c r="B37" s="155">
        <v>5709523.7199999997</v>
      </c>
      <c r="C37" s="15">
        <v>0.24320090729428401</v>
      </c>
      <c r="D37" s="56"/>
      <c r="E37" s="47" t="s">
        <v>53</v>
      </c>
      <c r="F37" s="151">
        <v>8056611.4000000004</v>
      </c>
      <c r="G37" s="9">
        <v>0.12827094792917901</v>
      </c>
      <c r="H37" s="88"/>
      <c r="I37" s="32" t="s">
        <v>48</v>
      </c>
      <c r="J37" s="149">
        <v>31714.42</v>
      </c>
      <c r="K37" s="83">
        <v>0.31883850783061202</v>
      </c>
      <c r="L37" s="91"/>
    </row>
    <row r="38" spans="1:12" x14ac:dyDescent="0.25">
      <c r="A38" s="97" t="s">
        <v>47</v>
      </c>
      <c r="B38" s="154">
        <v>1640104.53</v>
      </c>
      <c r="C38" s="101">
        <v>6.9861328074746307E-2</v>
      </c>
      <c r="D38" s="56"/>
      <c r="E38" s="97" t="s">
        <v>54</v>
      </c>
      <c r="F38" s="154">
        <v>7754715.4900000002</v>
      </c>
      <c r="G38" s="101">
        <v>0.123464401773603</v>
      </c>
      <c r="H38" s="88"/>
      <c r="I38" s="33" t="s">
        <v>243</v>
      </c>
      <c r="J38" s="150">
        <v>29885</v>
      </c>
      <c r="K38" s="88">
        <v>0.30044657308939698</v>
      </c>
      <c r="L38" s="91"/>
    </row>
    <row r="39" spans="1:12" x14ac:dyDescent="0.25">
      <c r="A39" s="36" t="s">
        <v>187</v>
      </c>
      <c r="B39" s="155">
        <v>1008727.98</v>
      </c>
      <c r="C39" s="15">
        <v>4.29674298558008E-2</v>
      </c>
      <c r="D39" s="56"/>
      <c r="E39" s="47" t="s">
        <v>57</v>
      </c>
      <c r="F39" s="151">
        <v>4494601.67</v>
      </c>
      <c r="G39" s="9">
        <v>7.1559466896339602E-2</v>
      </c>
      <c r="H39" s="88"/>
      <c r="I39" s="32" t="s">
        <v>217</v>
      </c>
      <c r="J39" s="149">
        <v>8424.25</v>
      </c>
      <c r="K39" s="83">
        <v>8.4692556243880002E-2</v>
      </c>
      <c r="L39" s="91"/>
    </row>
    <row r="40" spans="1:12" x14ac:dyDescent="0.25">
      <c r="A40" s="97" t="s">
        <v>239</v>
      </c>
      <c r="B40" s="154">
        <v>921596.53</v>
      </c>
      <c r="C40" s="101">
        <v>3.9256008600182198E-2</v>
      </c>
      <c r="D40" s="56"/>
      <c r="E40" s="97" t="s">
        <v>55</v>
      </c>
      <c r="F40" s="154">
        <v>3674051.02</v>
      </c>
      <c r="G40" s="101">
        <v>5.8495313187820898E-2</v>
      </c>
      <c r="H40" s="88"/>
      <c r="I40" s="33" t="s">
        <v>244</v>
      </c>
      <c r="J40" s="150">
        <v>7114.72</v>
      </c>
      <c r="K40" s="88">
        <v>7.1527296051216202E-2</v>
      </c>
      <c r="L40" s="91"/>
    </row>
    <row r="41" spans="1:12" x14ac:dyDescent="0.25">
      <c r="A41" s="36" t="s">
        <v>80</v>
      </c>
      <c r="B41" s="155">
        <v>860304.21</v>
      </c>
      <c r="C41" s="15">
        <v>3.6645222032827003E-2</v>
      </c>
      <c r="D41" s="56"/>
      <c r="E41" s="47" t="s">
        <v>241</v>
      </c>
      <c r="F41" s="151">
        <v>3651839.38</v>
      </c>
      <c r="G41" s="9">
        <v>5.8141677151973097E-2</v>
      </c>
      <c r="H41" s="88"/>
      <c r="I41" s="32" t="s">
        <v>245</v>
      </c>
      <c r="J41" s="149">
        <v>4560</v>
      </c>
      <c r="K41" s="83">
        <v>4.5843612959265499E-2</v>
      </c>
      <c r="L41" s="77"/>
    </row>
    <row r="42" spans="1:12" x14ac:dyDescent="0.25">
      <c r="A42" s="93" t="s">
        <v>51</v>
      </c>
      <c r="B42" s="160">
        <v>13336315.48</v>
      </c>
      <c r="C42" s="101">
        <v>0.56806910414215905</v>
      </c>
      <c r="D42" s="56"/>
      <c r="E42" s="93" t="s">
        <v>51</v>
      </c>
      <c r="F42" s="160">
        <v>35177504.039999999</v>
      </c>
      <c r="G42" s="101">
        <v>0.56006819306108402</v>
      </c>
      <c r="H42" s="88"/>
      <c r="I42" s="93" t="s">
        <v>51</v>
      </c>
      <c r="J42" s="160">
        <v>17770.21</v>
      </c>
      <c r="K42" s="88">
        <v>0.178651453825629</v>
      </c>
      <c r="L42" s="77"/>
    </row>
    <row r="43" spans="1:12" x14ac:dyDescent="0.25">
      <c r="A43" s="38" t="s">
        <v>52</v>
      </c>
      <c r="B43" s="161">
        <f>SUM(B37:B42)</f>
        <v>23476572.449999999</v>
      </c>
      <c r="C43" s="16">
        <v>1</v>
      </c>
      <c r="D43" s="56"/>
      <c r="E43" s="38" t="s">
        <v>52</v>
      </c>
      <c r="F43" s="162">
        <f>SUM(F37:F42)</f>
        <v>62809323</v>
      </c>
      <c r="G43" s="16">
        <v>1</v>
      </c>
      <c r="H43" s="88"/>
      <c r="I43" s="38" t="s">
        <v>52</v>
      </c>
      <c r="J43" s="163">
        <f>SUM(J37:J42)</f>
        <v>99468.6</v>
      </c>
      <c r="K43" s="29">
        <v>1</v>
      </c>
      <c r="L43" s="77"/>
    </row>
    <row r="44" spans="1:12" x14ac:dyDescent="0.25">
      <c r="A44" s="31" t="s">
        <v>240</v>
      </c>
      <c r="D44" s="56"/>
      <c r="E44" s="31" t="s">
        <v>242</v>
      </c>
      <c r="F44" s="56"/>
      <c r="G44" s="56"/>
      <c r="I44" s="31" t="s">
        <v>246</v>
      </c>
    </row>
    <row r="45" spans="1:12" ht="25.15" customHeight="1" x14ac:dyDescent="0.35">
      <c r="A45" s="94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93" t="s">
        <v>5</v>
      </c>
      <c r="B47" s="195" t="s">
        <v>6</v>
      </c>
      <c r="C47" s="184"/>
      <c r="E47" s="45" t="s">
        <v>35</v>
      </c>
      <c r="F47" s="45" t="s">
        <v>34</v>
      </c>
      <c r="G47" s="56"/>
      <c r="H47" s="196" t="s">
        <v>21</v>
      </c>
      <c r="I47" s="191"/>
      <c r="J47" s="191"/>
      <c r="K47" s="191"/>
      <c r="L47" s="191"/>
    </row>
    <row r="48" spans="1:12" ht="13.9" customHeight="1" x14ac:dyDescent="0.25">
      <c r="A48" s="194"/>
      <c r="B48" s="13" t="s">
        <v>234</v>
      </c>
      <c r="C48" s="13" t="s">
        <v>44</v>
      </c>
      <c r="E48" s="115">
        <f>B52</f>
        <v>6233247.04</v>
      </c>
      <c r="F48" s="113">
        <f>B63</f>
        <v>23476572.449999999</v>
      </c>
      <c r="G48" s="56"/>
      <c r="H48" s="13" t="s">
        <v>235</v>
      </c>
      <c r="I48" s="13" t="s">
        <v>45</v>
      </c>
      <c r="J48" s="13" t="s">
        <v>236</v>
      </c>
      <c r="K48" s="13" t="s">
        <v>45</v>
      </c>
      <c r="L48" s="60" t="s">
        <v>237</v>
      </c>
    </row>
    <row r="49" spans="1:12" x14ac:dyDescent="0.25">
      <c r="A49" s="97"/>
      <c r="B49" s="154"/>
      <c r="C49" s="169"/>
      <c r="D49" s="101"/>
      <c r="G49" s="97"/>
      <c r="H49" s="150"/>
      <c r="I49" s="169"/>
      <c r="J49" s="150"/>
      <c r="K49" s="84"/>
      <c r="L49" s="154"/>
    </row>
    <row r="50" spans="1:12" x14ac:dyDescent="0.25">
      <c r="A50" s="97"/>
      <c r="B50" s="154"/>
      <c r="C50" s="84"/>
      <c r="D50" s="101"/>
      <c r="E50" s="101"/>
      <c r="F50" s="101"/>
      <c r="G50" s="97"/>
      <c r="H50" s="150"/>
      <c r="I50" s="84"/>
      <c r="J50" s="150"/>
      <c r="K50" s="84"/>
      <c r="L50" s="154"/>
    </row>
    <row r="51" spans="1:12" x14ac:dyDescent="0.25">
      <c r="A51" s="97"/>
      <c r="B51" s="154"/>
      <c r="C51" s="169"/>
      <c r="D51" s="95"/>
      <c r="E51" s="95"/>
      <c r="F51" s="95"/>
      <c r="G51" s="97"/>
      <c r="H51" s="150"/>
      <c r="I51" s="169"/>
      <c r="J51" s="154"/>
      <c r="K51" s="84"/>
      <c r="L51" s="153"/>
    </row>
    <row r="52" spans="1:12" x14ac:dyDescent="0.25">
      <c r="A52" s="100" t="s">
        <v>4</v>
      </c>
      <c r="B52" s="159">
        <v>6233247.04</v>
      </c>
      <c r="C52" s="96">
        <v>1</v>
      </c>
      <c r="D52" s="11"/>
      <c r="E52" s="11"/>
      <c r="F52" s="11"/>
      <c r="G52" s="100" t="s">
        <v>4</v>
      </c>
      <c r="H52" s="159">
        <v>60353546.140000001</v>
      </c>
      <c r="I52" s="96">
        <f t="shared" ref="I52" si="5">IFERROR((J52-H52)/H52,"-")</f>
        <v>0.22709699523216786</v>
      </c>
      <c r="J52" s="156">
        <v>74059655.120000005</v>
      </c>
      <c r="K52" s="96">
        <f t="shared" ref="K52" si="6">IFERROR((L52-J52)/J52,"-")</f>
        <v>-0.71575930517241659</v>
      </c>
      <c r="L52" s="156">
        <v>21050767.829999998</v>
      </c>
    </row>
    <row r="53" spans="1:12" x14ac:dyDescent="0.25">
      <c r="A53" s="97"/>
      <c r="B53" s="154"/>
      <c r="C53" s="84"/>
      <c r="D53" s="101"/>
      <c r="E53" s="101"/>
      <c r="F53" s="101"/>
      <c r="G53" s="97"/>
      <c r="H53" s="150"/>
      <c r="I53" s="84"/>
      <c r="J53" s="150"/>
      <c r="K53" s="84"/>
      <c r="L53" s="153"/>
    </row>
    <row r="54" spans="1:12" x14ac:dyDescent="0.25">
      <c r="A54" s="97"/>
      <c r="B54" s="154"/>
      <c r="C54" s="84"/>
      <c r="D54" s="101"/>
      <c r="E54" s="101"/>
      <c r="F54" s="101"/>
      <c r="G54" s="97"/>
      <c r="H54" s="150"/>
      <c r="I54" s="84"/>
      <c r="J54" s="150"/>
      <c r="K54" s="84"/>
      <c r="L54" s="154"/>
    </row>
    <row r="55" spans="1:12" x14ac:dyDescent="0.25">
      <c r="A55" s="85"/>
      <c r="B55" s="28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0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0"/>
      <c r="C57" s="10"/>
      <c r="D57" s="10"/>
      <c r="E57" s="10"/>
      <c r="F57" s="91"/>
    </row>
    <row r="58" spans="1:12" ht="15" customHeight="1" x14ac:dyDescent="0.25">
      <c r="B58" s="184" t="s">
        <v>25</v>
      </c>
      <c r="C58" s="184"/>
      <c r="D58" s="184"/>
      <c r="E58" s="184"/>
      <c r="F58" s="184"/>
      <c r="G58" s="184"/>
      <c r="H58" s="61"/>
      <c r="J58" s="10"/>
      <c r="K58" s="10"/>
      <c r="L58" s="91"/>
    </row>
    <row r="59" spans="1:12" x14ac:dyDescent="0.25">
      <c r="B59" s="13" t="s">
        <v>247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97"/>
      <c r="B60" s="154"/>
      <c r="C60" s="169"/>
      <c r="D60" s="154"/>
      <c r="E60" s="35"/>
      <c r="F60" s="154"/>
      <c r="G60" s="154"/>
      <c r="I60" s="10"/>
      <c r="J60" s="10"/>
      <c r="K60" s="91"/>
    </row>
    <row r="61" spans="1:12" x14ac:dyDescent="0.25">
      <c r="A61" s="97"/>
      <c r="B61" s="154"/>
      <c r="C61" s="84"/>
      <c r="D61" s="154"/>
      <c r="E61" s="35"/>
      <c r="F61" s="154"/>
      <c r="G61" s="154"/>
      <c r="I61" s="10"/>
      <c r="J61" s="10"/>
      <c r="K61" s="91"/>
    </row>
    <row r="62" spans="1:12" x14ac:dyDescent="0.25">
      <c r="A62" s="97"/>
      <c r="B62" s="154"/>
      <c r="C62" s="169"/>
      <c r="D62" s="154"/>
      <c r="E62" s="35"/>
      <c r="F62" s="154"/>
      <c r="G62" s="154"/>
      <c r="I62" s="10"/>
      <c r="J62" s="10"/>
      <c r="K62" s="91"/>
    </row>
    <row r="63" spans="1:12" x14ac:dyDescent="0.25">
      <c r="A63" s="100" t="s">
        <v>4</v>
      </c>
      <c r="B63" s="159">
        <v>23476572.449999999</v>
      </c>
      <c r="C63" s="96">
        <v>1</v>
      </c>
      <c r="D63" s="159">
        <v>4829310.2699999996</v>
      </c>
      <c r="E63" s="3">
        <v>5935696.9800000004</v>
      </c>
      <c r="F63" s="159">
        <v>6478318.1699999999</v>
      </c>
      <c r="G63" s="159">
        <v>6233247.04</v>
      </c>
      <c r="I63" s="10"/>
      <c r="J63" s="10"/>
      <c r="K63" s="91"/>
    </row>
    <row r="64" spans="1:12" x14ac:dyDescent="0.25">
      <c r="A64" s="97"/>
      <c r="B64" s="154"/>
      <c r="C64" s="84"/>
      <c r="D64" s="154"/>
      <c r="E64" s="35"/>
      <c r="F64" s="154"/>
      <c r="G64" s="154"/>
      <c r="I64" s="10"/>
      <c r="J64" s="10"/>
      <c r="K64" s="91"/>
    </row>
    <row r="65" spans="1:12" x14ac:dyDescent="0.25">
      <c r="A65" s="97"/>
      <c r="B65" s="154"/>
      <c r="C65" s="84"/>
      <c r="D65" s="154"/>
      <c r="E65" s="35"/>
      <c r="F65" s="154"/>
      <c r="G65" s="154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85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85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0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78" t="s">
        <v>67</v>
      </c>
      <c r="B70" s="179"/>
      <c r="C70" s="185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" t="s">
        <v>248</v>
      </c>
      <c r="C71" s="14" t="s">
        <v>44</v>
      </c>
      <c r="D71" s="14" t="s">
        <v>71</v>
      </c>
      <c r="E71" s="14" t="s">
        <v>248</v>
      </c>
      <c r="F71" s="14" t="s">
        <v>44</v>
      </c>
      <c r="G71" s="14" t="s">
        <v>83</v>
      </c>
      <c r="H71" s="14" t="s">
        <v>248</v>
      </c>
      <c r="I71" s="14" t="s">
        <v>44</v>
      </c>
      <c r="J71" s="14" t="s">
        <v>83</v>
      </c>
      <c r="K71" s="14" t="s">
        <v>248</v>
      </c>
      <c r="L71" s="42" t="s">
        <v>44</v>
      </c>
    </row>
    <row r="72" spans="1:12" ht="30" x14ac:dyDescent="0.25">
      <c r="A72" s="20" t="s">
        <v>72</v>
      </c>
      <c r="B72" s="164">
        <v>504891.88</v>
      </c>
      <c r="C72" s="15">
        <v>8.0999818675564605E-2</v>
      </c>
      <c r="D72" s="36" t="s">
        <v>249</v>
      </c>
      <c r="E72" s="155">
        <v>1793649.84</v>
      </c>
      <c r="F72" s="15">
        <v>7.6401691252847306E-2</v>
      </c>
      <c r="G72" s="62" t="s">
        <v>48</v>
      </c>
      <c r="H72" s="155">
        <v>1524046.22</v>
      </c>
      <c r="I72" s="15">
        <v>0.24450277844274201</v>
      </c>
      <c r="J72" s="164" t="s">
        <v>48</v>
      </c>
      <c r="K72" s="155">
        <v>5709523.7199999997</v>
      </c>
      <c r="L72" s="15">
        <v>0.24320090729428401</v>
      </c>
    </row>
    <row r="73" spans="1:12" ht="28.7" customHeight="1" x14ac:dyDescent="0.25">
      <c r="A73" s="93" t="s">
        <v>47</v>
      </c>
      <c r="B73" s="153">
        <v>485882.89</v>
      </c>
      <c r="C73" s="101">
        <v>7.7950205868946298E-2</v>
      </c>
      <c r="D73" s="97" t="s">
        <v>72</v>
      </c>
      <c r="E73" s="154">
        <v>1512439.13</v>
      </c>
      <c r="F73" s="101">
        <v>6.4423336635753198E-2</v>
      </c>
      <c r="G73" s="63" t="s">
        <v>47</v>
      </c>
      <c r="H73" s="154">
        <v>608384.16</v>
      </c>
      <c r="I73" s="101">
        <v>9.7603088100933003E-2</v>
      </c>
      <c r="J73" s="97" t="s">
        <v>47</v>
      </c>
      <c r="K73" s="154">
        <v>1640104.53</v>
      </c>
      <c r="L73" s="101">
        <v>6.9861328074746307E-2</v>
      </c>
    </row>
    <row r="74" spans="1:12" x14ac:dyDescent="0.25">
      <c r="A74" s="40" t="s">
        <v>249</v>
      </c>
      <c r="B74" s="164">
        <v>459945.03</v>
      </c>
      <c r="C74" s="15">
        <v>7.3788994251060502E-2</v>
      </c>
      <c r="D74" s="36" t="s">
        <v>47</v>
      </c>
      <c r="E74" s="155">
        <v>1165031.3</v>
      </c>
      <c r="F74" s="15">
        <v>4.962527227862E-2</v>
      </c>
      <c r="G74" s="62" t="s">
        <v>187</v>
      </c>
      <c r="H74" s="155">
        <v>340708.37</v>
      </c>
      <c r="I74" s="15">
        <v>5.4659853494271299E-2</v>
      </c>
      <c r="J74" s="36" t="s">
        <v>187</v>
      </c>
      <c r="K74" s="155">
        <v>1008727.98</v>
      </c>
      <c r="L74" s="15">
        <v>4.29674298558008E-2</v>
      </c>
    </row>
    <row r="75" spans="1:12" ht="42.95" customHeight="1" x14ac:dyDescent="0.25">
      <c r="A75" s="93" t="s">
        <v>250</v>
      </c>
      <c r="B75" s="153">
        <v>286312.15999999997</v>
      </c>
      <c r="C75" s="101">
        <v>4.5933067976076901E-2</v>
      </c>
      <c r="D75" s="97" t="s">
        <v>250</v>
      </c>
      <c r="E75" s="154">
        <v>995985.44</v>
      </c>
      <c r="F75" s="101">
        <v>4.24246530076412E-2</v>
      </c>
      <c r="G75" s="63" t="s">
        <v>80</v>
      </c>
      <c r="H75" s="154">
        <v>270429.38</v>
      </c>
      <c r="I75" s="101">
        <v>4.33849931287177E-2</v>
      </c>
      <c r="J75" s="97" t="s">
        <v>239</v>
      </c>
      <c r="K75" s="154">
        <v>921596.53</v>
      </c>
      <c r="L75" s="101">
        <v>3.9256008600182198E-2</v>
      </c>
    </row>
    <row r="76" spans="1:12" x14ac:dyDescent="0.25">
      <c r="A76" s="40" t="s">
        <v>80</v>
      </c>
      <c r="B76" s="164">
        <v>252330.32</v>
      </c>
      <c r="C76" s="15">
        <v>4.0481360417892201E-2</v>
      </c>
      <c r="D76" s="36" t="s">
        <v>239</v>
      </c>
      <c r="E76" s="155">
        <v>921596.53</v>
      </c>
      <c r="F76" s="15">
        <v>3.9256008600182198E-2</v>
      </c>
      <c r="G76" s="62" t="s">
        <v>50</v>
      </c>
      <c r="H76" s="155">
        <v>166813.57</v>
      </c>
      <c r="I76" s="15">
        <v>2.67619057819342E-2</v>
      </c>
      <c r="J76" s="36" t="s">
        <v>80</v>
      </c>
      <c r="K76" s="155">
        <v>860304.21</v>
      </c>
      <c r="L76" s="15">
        <v>3.6645222032827003E-2</v>
      </c>
    </row>
    <row r="77" spans="1:12" ht="28.7" customHeight="1" x14ac:dyDescent="0.25">
      <c r="A77" s="93" t="s">
        <v>251</v>
      </c>
      <c r="B77" s="153">
        <v>187839.43</v>
      </c>
      <c r="C77" s="101">
        <v>3.0135085100044399E-2</v>
      </c>
      <c r="D77" s="97" t="s">
        <v>255</v>
      </c>
      <c r="E77" s="154">
        <v>889663.37</v>
      </c>
      <c r="F77" s="101">
        <v>3.7895794707459497E-2</v>
      </c>
      <c r="G77" s="63" t="s">
        <v>257</v>
      </c>
      <c r="H77" s="154">
        <v>159138.01999999999</v>
      </c>
      <c r="I77" s="101">
        <v>2.55305170770193E-2</v>
      </c>
      <c r="J77" s="97" t="s">
        <v>260</v>
      </c>
      <c r="K77" s="154">
        <v>557616.9</v>
      </c>
      <c r="L77" s="101">
        <v>2.3752057553870099E-2</v>
      </c>
    </row>
    <row r="78" spans="1:12" ht="30" x14ac:dyDescent="0.25">
      <c r="A78" s="40" t="s">
        <v>252</v>
      </c>
      <c r="B78" s="164">
        <v>171396.41</v>
      </c>
      <c r="C78" s="15">
        <v>2.7497130933543099E-2</v>
      </c>
      <c r="D78" s="36" t="s">
        <v>80</v>
      </c>
      <c r="E78" s="155">
        <v>792694.8</v>
      </c>
      <c r="F78" s="15">
        <v>3.37653548740246E-2</v>
      </c>
      <c r="G78" s="62" t="s">
        <v>258</v>
      </c>
      <c r="H78" s="155">
        <v>146321.84</v>
      </c>
      <c r="I78" s="15">
        <v>2.34744169549231E-2</v>
      </c>
      <c r="J78" s="36" t="s">
        <v>50</v>
      </c>
      <c r="K78" s="155">
        <v>502432.29</v>
      </c>
      <c r="L78" s="15">
        <v>2.14014328995458E-2</v>
      </c>
    </row>
    <row r="79" spans="1:12" x14ac:dyDescent="0.25">
      <c r="A79" s="93" t="s">
        <v>253</v>
      </c>
      <c r="B79" s="153">
        <v>160082.70000000001</v>
      </c>
      <c r="C79" s="101">
        <v>2.5682072116301E-2</v>
      </c>
      <c r="D79" s="97" t="s">
        <v>256</v>
      </c>
      <c r="E79" s="154">
        <v>777585.55</v>
      </c>
      <c r="F79" s="101">
        <v>3.3121766461270602E-2</v>
      </c>
      <c r="G79" s="63" t="s">
        <v>259</v>
      </c>
      <c r="H79" s="154">
        <v>140299.69</v>
      </c>
      <c r="I79" s="101">
        <v>2.25082832590572E-2</v>
      </c>
      <c r="J79" s="97" t="s">
        <v>258</v>
      </c>
      <c r="K79" s="154">
        <v>497002.57</v>
      </c>
      <c r="L79" s="101">
        <v>2.1170150415206802E-2</v>
      </c>
    </row>
    <row r="80" spans="1:12" x14ac:dyDescent="0.25">
      <c r="A80" s="40" t="s">
        <v>254</v>
      </c>
      <c r="B80" s="164">
        <v>132236.84</v>
      </c>
      <c r="C80" s="15">
        <v>2.12147600041214E-2</v>
      </c>
      <c r="D80" s="36" t="s">
        <v>252</v>
      </c>
      <c r="E80" s="155">
        <v>690362.35</v>
      </c>
      <c r="F80" s="15">
        <v>2.9406437054230201E-2</v>
      </c>
      <c r="G80" s="62" t="s">
        <v>260</v>
      </c>
      <c r="H80" s="155">
        <v>129233.42</v>
      </c>
      <c r="I80" s="15">
        <v>2.0732921248056299E-2</v>
      </c>
      <c r="J80" s="36" t="s">
        <v>261</v>
      </c>
      <c r="K80" s="155">
        <v>471559.63</v>
      </c>
      <c r="L80" s="15">
        <v>2.00863916998241E-2</v>
      </c>
    </row>
    <row r="81" spans="1:12" x14ac:dyDescent="0.25">
      <c r="A81" s="93" t="s">
        <v>255</v>
      </c>
      <c r="B81" s="153">
        <v>130763.38</v>
      </c>
      <c r="C81" s="101">
        <v>2.0978372774392701E-2</v>
      </c>
      <c r="D81" s="97" t="s">
        <v>253</v>
      </c>
      <c r="E81" s="154">
        <v>641270.72</v>
      </c>
      <c r="F81" s="101">
        <v>2.7315346878926498E-2</v>
      </c>
      <c r="G81" s="63" t="s">
        <v>87</v>
      </c>
      <c r="H81" s="154">
        <v>115150.45</v>
      </c>
      <c r="I81" s="101">
        <v>1.8473589970212399E-2</v>
      </c>
      <c r="J81" s="97" t="s">
        <v>259</v>
      </c>
      <c r="K81" s="154">
        <v>442059.45</v>
      </c>
      <c r="L81" s="101">
        <v>1.8829812185807399E-2</v>
      </c>
    </row>
    <row r="82" spans="1:12" x14ac:dyDescent="0.25">
      <c r="A82" s="36" t="s">
        <v>51</v>
      </c>
      <c r="B82" s="165">
        <v>3461566</v>
      </c>
      <c r="C82" s="39">
        <v>0.55533913188205697</v>
      </c>
      <c r="D82" s="66" t="s">
        <v>51</v>
      </c>
      <c r="E82" s="157">
        <v>13296293.42</v>
      </c>
      <c r="F82" s="39">
        <v>0.56636433824904497</v>
      </c>
      <c r="G82" s="66" t="s">
        <v>51</v>
      </c>
      <c r="H82" s="157">
        <v>2632721.92</v>
      </c>
      <c r="I82" s="39">
        <v>0.42236765254213299</v>
      </c>
      <c r="J82" s="66" t="s">
        <v>51</v>
      </c>
      <c r="K82" s="157">
        <v>10865644.640000001</v>
      </c>
      <c r="L82" s="39">
        <v>0.46282925938790498</v>
      </c>
    </row>
    <row r="83" spans="1:12" x14ac:dyDescent="0.25">
      <c r="A83" s="100" t="s">
        <v>52</v>
      </c>
      <c r="B83" s="152">
        <f>SUM(B72:B82)</f>
        <v>6233247.04</v>
      </c>
      <c r="C83" s="96">
        <v>1</v>
      </c>
      <c r="D83" s="67" t="s">
        <v>52</v>
      </c>
      <c r="E83" s="152">
        <f>SUM(E72:E82)</f>
        <v>23476572.449999999</v>
      </c>
      <c r="F83" s="96">
        <v>1</v>
      </c>
      <c r="G83" s="67" t="s">
        <v>52</v>
      </c>
      <c r="H83" s="152">
        <f>SUM(H72:H82)</f>
        <v>6233247.0399999991</v>
      </c>
      <c r="I83" s="96">
        <v>1</v>
      </c>
      <c r="J83" s="67" t="s">
        <v>52</v>
      </c>
      <c r="K83" s="152">
        <f>SUM(K72:K82)</f>
        <v>23476572.449999999</v>
      </c>
      <c r="L83" s="96">
        <v>1</v>
      </c>
    </row>
    <row r="84" spans="1:12" ht="15" customHeight="1" x14ac:dyDescent="0.25">
      <c r="A84" s="103"/>
      <c r="B84" s="10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78" t="s">
        <v>89</v>
      </c>
      <c r="B85" s="179"/>
      <c r="C85" s="179"/>
      <c r="D85" s="179"/>
      <c r="E85" s="179"/>
      <c r="F85" s="180"/>
      <c r="G85" s="181" t="s">
        <v>90</v>
      </c>
      <c r="H85" s="182"/>
      <c r="I85" s="182"/>
      <c r="J85" s="182"/>
      <c r="K85" s="182"/>
      <c r="L85" s="182"/>
    </row>
    <row r="86" spans="1:12" ht="16.899999999999999" customHeight="1" x14ac:dyDescent="0.25">
      <c r="A86" s="14" t="s">
        <v>91</v>
      </c>
      <c r="B86" s="14" t="s">
        <v>248</v>
      </c>
      <c r="C86" s="14" t="s">
        <v>44</v>
      </c>
      <c r="D86" s="14" t="s">
        <v>91</v>
      </c>
      <c r="E86" s="14" t="s">
        <v>248</v>
      </c>
      <c r="F86" s="42" t="s">
        <v>44</v>
      </c>
      <c r="G86" s="68" t="s">
        <v>91</v>
      </c>
      <c r="H86" s="14" t="s">
        <v>248</v>
      </c>
      <c r="I86" s="14" t="s">
        <v>44</v>
      </c>
      <c r="J86" s="14" t="s">
        <v>91</v>
      </c>
      <c r="K86" s="14" t="s">
        <v>248</v>
      </c>
      <c r="L86" s="42" t="s">
        <v>44</v>
      </c>
    </row>
    <row r="87" spans="1:12" ht="57.4" customHeight="1" x14ac:dyDescent="0.25">
      <c r="A87" s="40" t="s">
        <v>94</v>
      </c>
      <c r="B87" s="155">
        <v>636488.31000000006</v>
      </c>
      <c r="C87" s="15">
        <v>0.10211183768516301</v>
      </c>
      <c r="D87" s="40" t="s">
        <v>264</v>
      </c>
      <c r="E87" s="155">
        <v>201760.33</v>
      </c>
      <c r="F87" s="15">
        <v>3.2368415483176503E-2</v>
      </c>
      <c r="G87" s="62" t="s">
        <v>94</v>
      </c>
      <c r="H87" s="155">
        <v>2219604.71</v>
      </c>
      <c r="I87" s="15">
        <v>9.4545518291789699E-2</v>
      </c>
      <c r="J87" s="40" t="s">
        <v>266</v>
      </c>
      <c r="K87" s="155">
        <v>846333.22</v>
      </c>
      <c r="L87" s="15">
        <v>3.6050118551270903E-2</v>
      </c>
    </row>
    <row r="88" spans="1:12" ht="57.4" customHeight="1" x14ac:dyDescent="0.25">
      <c r="A88" s="93" t="s">
        <v>95</v>
      </c>
      <c r="B88" s="154">
        <v>396383.58</v>
      </c>
      <c r="C88" s="101">
        <v>6.3591829018860804E-2</v>
      </c>
      <c r="D88" s="93" t="s">
        <v>97</v>
      </c>
      <c r="E88" s="154">
        <v>196347.57</v>
      </c>
      <c r="F88" s="101">
        <v>3.15000462423514E-2</v>
      </c>
      <c r="G88" s="63" t="s">
        <v>95</v>
      </c>
      <c r="H88" s="154">
        <v>1407439.78</v>
      </c>
      <c r="I88" s="101">
        <v>5.9950820461442601E-2</v>
      </c>
      <c r="J88" s="93" t="s">
        <v>192</v>
      </c>
      <c r="K88" s="154">
        <v>827838.7</v>
      </c>
      <c r="L88" s="101">
        <v>3.5262332342726598E-2</v>
      </c>
    </row>
    <row r="89" spans="1:12" ht="42.95" customHeight="1" x14ac:dyDescent="0.25">
      <c r="A89" s="40" t="s">
        <v>96</v>
      </c>
      <c r="B89" s="155">
        <v>306455.53000000003</v>
      </c>
      <c r="C89" s="15">
        <v>4.9164669398375098E-2</v>
      </c>
      <c r="D89" s="40" t="s">
        <v>101</v>
      </c>
      <c r="E89" s="155">
        <v>182727.1</v>
      </c>
      <c r="F89" s="15">
        <v>2.9314913852668399E-2</v>
      </c>
      <c r="G89" s="62" t="s">
        <v>98</v>
      </c>
      <c r="H89" s="155">
        <v>1213425.32</v>
      </c>
      <c r="I89" s="15">
        <v>5.1686647298464602E-2</v>
      </c>
      <c r="J89" s="40" t="s">
        <v>262</v>
      </c>
      <c r="K89" s="155">
        <v>712371.65</v>
      </c>
      <c r="L89" s="15">
        <v>3.0343937621950399E-2</v>
      </c>
    </row>
    <row r="90" spans="1:12" ht="71.650000000000006" customHeight="1" x14ac:dyDescent="0.25">
      <c r="A90" s="93" t="s">
        <v>262</v>
      </c>
      <c r="B90" s="154">
        <v>244236.79</v>
      </c>
      <c r="C90" s="101">
        <v>3.9182915169683398E-2</v>
      </c>
      <c r="D90" s="93" t="s">
        <v>265</v>
      </c>
      <c r="E90" s="154">
        <v>169958.43</v>
      </c>
      <c r="F90" s="101">
        <v>2.72664357612241E-2</v>
      </c>
      <c r="G90" s="63" t="s">
        <v>97</v>
      </c>
      <c r="H90" s="154">
        <v>1026129.65</v>
      </c>
      <c r="I90" s="101">
        <v>4.3708665401878101E-2</v>
      </c>
      <c r="J90" s="93" t="s">
        <v>101</v>
      </c>
      <c r="K90" s="154">
        <v>620517.69999999995</v>
      </c>
      <c r="L90" s="101">
        <v>2.64313583817045E-2</v>
      </c>
    </row>
    <row r="91" spans="1:12" ht="42.95" customHeight="1" x14ac:dyDescent="0.25">
      <c r="A91" s="40" t="s">
        <v>98</v>
      </c>
      <c r="B91" s="155">
        <v>221276.16</v>
      </c>
      <c r="C91" s="15">
        <v>3.5499340645417397E-2</v>
      </c>
      <c r="D91" s="36" t="s">
        <v>51</v>
      </c>
      <c r="E91" s="157">
        <v>3458129.23</v>
      </c>
      <c r="F91" s="39">
        <v>0.55478777077315999</v>
      </c>
      <c r="G91" s="62" t="s">
        <v>96</v>
      </c>
      <c r="H91" s="155">
        <v>896426.47</v>
      </c>
      <c r="I91" s="15">
        <v>3.8183873387360699E-2</v>
      </c>
      <c r="J91" s="36" t="s">
        <v>51</v>
      </c>
      <c r="K91" s="157">
        <v>12845729.32</v>
      </c>
      <c r="L91" s="39">
        <v>0.547172264918936</v>
      </c>
    </row>
    <row r="92" spans="1:12" ht="57.4" customHeight="1" x14ac:dyDescent="0.25">
      <c r="A92" s="93" t="s">
        <v>263</v>
      </c>
      <c r="B92" s="154">
        <v>219484.01</v>
      </c>
      <c r="C92" s="101">
        <v>3.5211825969920202E-2</v>
      </c>
      <c r="D92" s="100" t="s">
        <v>52</v>
      </c>
      <c r="E92" s="152">
        <f>SUM(B87:B92,E87:E91)</f>
        <v>6233247.04</v>
      </c>
      <c r="F92" s="96">
        <v>1</v>
      </c>
      <c r="G92" s="63" t="s">
        <v>264</v>
      </c>
      <c r="H92" s="154">
        <v>860755.93</v>
      </c>
      <c r="I92" s="101">
        <v>3.6664463342475702E-2</v>
      </c>
      <c r="J92" s="100" t="s">
        <v>52</v>
      </c>
      <c r="K92" s="152">
        <f>SUM(H87:H92,K87:K91)</f>
        <v>23476572.449999999</v>
      </c>
      <c r="L92" s="96">
        <v>1</v>
      </c>
    </row>
    <row r="93" spans="1:12" x14ac:dyDescent="0.25">
      <c r="A93" s="93"/>
      <c r="B93" s="35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35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89"/>
      <c r="B98" s="178" t="s">
        <v>6</v>
      </c>
      <c r="C98" s="185"/>
      <c r="D98" s="89"/>
      <c r="E98" s="45" t="s">
        <v>35</v>
      </c>
      <c r="F98" s="45" t="s">
        <v>34</v>
      </c>
      <c r="G98" s="56"/>
      <c r="H98" s="191" t="s">
        <v>22</v>
      </c>
      <c r="I98" s="191"/>
      <c r="J98" s="191"/>
      <c r="K98" s="191"/>
      <c r="L98" s="191"/>
    </row>
    <row r="99" spans="1:12" x14ac:dyDescent="0.25">
      <c r="A99" s="190"/>
      <c r="B99" s="14" t="s">
        <v>234</v>
      </c>
      <c r="C99" s="14" t="s">
        <v>44</v>
      </c>
      <c r="D99" s="34"/>
      <c r="E99" s="166">
        <f>B103</f>
        <v>18088298.949999999</v>
      </c>
      <c r="F99" s="166">
        <f>B114</f>
        <v>62809323</v>
      </c>
      <c r="G99" s="56"/>
      <c r="H99" s="13" t="s">
        <v>235</v>
      </c>
      <c r="I99" s="13" t="s">
        <v>45</v>
      </c>
      <c r="J99" s="13" t="s">
        <v>236</v>
      </c>
      <c r="K99" s="13" t="s">
        <v>45</v>
      </c>
      <c r="L99" s="60" t="s">
        <v>237</v>
      </c>
    </row>
    <row r="100" spans="1:12" x14ac:dyDescent="0.25">
      <c r="A100" s="97"/>
      <c r="B100" s="154"/>
      <c r="C100" s="169"/>
      <c r="D100" s="101"/>
      <c r="E100" s="101"/>
      <c r="F100" s="101"/>
      <c r="G100" s="97"/>
      <c r="H100" s="154"/>
      <c r="I100" s="169"/>
      <c r="J100" s="154"/>
      <c r="K100" s="169"/>
      <c r="L100" s="154"/>
    </row>
    <row r="101" spans="1:12" x14ac:dyDescent="0.25">
      <c r="A101" s="97"/>
      <c r="B101" s="154"/>
      <c r="C101" s="84"/>
      <c r="D101" s="101"/>
      <c r="E101" s="101"/>
      <c r="F101" s="101"/>
      <c r="G101" s="97"/>
      <c r="H101" s="154"/>
      <c r="I101" s="84"/>
      <c r="J101" s="154"/>
      <c r="K101" s="84"/>
      <c r="L101" s="154"/>
    </row>
    <row r="102" spans="1:12" x14ac:dyDescent="0.25">
      <c r="A102" s="97"/>
      <c r="B102" s="150"/>
      <c r="C102" s="169"/>
      <c r="D102" s="95"/>
      <c r="E102" s="95"/>
      <c r="F102" s="95"/>
      <c r="G102" s="97"/>
      <c r="H102" s="150"/>
      <c r="I102" s="169"/>
      <c r="J102" s="150"/>
      <c r="K102" s="169"/>
      <c r="L102" s="150"/>
    </row>
    <row r="103" spans="1:12" x14ac:dyDescent="0.25">
      <c r="A103" s="44" t="s">
        <v>4</v>
      </c>
      <c r="B103" s="156">
        <v>18088298.949999999</v>
      </c>
      <c r="C103" s="96">
        <v>1</v>
      </c>
      <c r="D103" s="11"/>
      <c r="E103" s="11"/>
      <c r="F103" s="11"/>
      <c r="G103" s="100" t="s">
        <v>4</v>
      </c>
      <c r="H103" s="156">
        <v>144389832.44999999</v>
      </c>
      <c r="I103" s="96">
        <f t="shared" ref="I103" si="7">IFERROR((J103-H103)/H103,"-")</f>
        <v>0.21265622460385381</v>
      </c>
      <c r="J103" s="156">
        <v>175095229.09</v>
      </c>
      <c r="K103" s="96">
        <f t="shared" ref="K103" si="8">IFERROR((L103-J103)/J103,"-")</f>
        <v>-0.68093504563003171</v>
      </c>
      <c r="L103" s="156">
        <v>55866751.280000001</v>
      </c>
    </row>
    <row r="104" spans="1:12" x14ac:dyDescent="0.25">
      <c r="A104" s="97"/>
      <c r="B104" s="150"/>
      <c r="C104" s="84"/>
      <c r="D104" s="101"/>
      <c r="E104" s="101"/>
      <c r="F104" s="101"/>
      <c r="G104" s="97"/>
      <c r="H104" s="150"/>
      <c r="I104" s="84"/>
      <c r="J104" s="150"/>
      <c r="K104" s="84"/>
      <c r="L104" s="150"/>
    </row>
    <row r="105" spans="1:12" x14ac:dyDescent="0.25">
      <c r="A105" s="85"/>
      <c r="B105" s="170"/>
      <c r="C105" s="90"/>
      <c r="D105" s="11"/>
      <c r="E105" s="11"/>
      <c r="F105" s="11"/>
      <c r="G105" s="85"/>
      <c r="H105" s="170"/>
      <c r="I105" s="90"/>
      <c r="J105" s="170"/>
      <c r="K105" s="90"/>
      <c r="L105" s="170"/>
    </row>
    <row r="106" spans="1:12" x14ac:dyDescent="0.25">
      <c r="A106" s="85"/>
      <c r="B106" s="28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28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28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4" t="s">
        <v>25</v>
      </c>
      <c r="C109" s="184"/>
      <c r="D109" s="184"/>
      <c r="E109" s="184"/>
      <c r="F109" s="184"/>
      <c r="G109" s="184"/>
      <c r="H109" s="28"/>
      <c r="I109" s="11"/>
      <c r="J109" s="28"/>
      <c r="K109" s="28"/>
      <c r="L109" s="28"/>
    </row>
    <row r="110" spans="1:12" x14ac:dyDescent="0.25">
      <c r="B110" s="13" t="s">
        <v>247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97"/>
      <c r="B111" s="154"/>
      <c r="C111" s="101"/>
      <c r="D111" s="154"/>
      <c r="E111" s="154"/>
      <c r="F111" s="154"/>
      <c r="G111" s="154"/>
      <c r="H111" s="28"/>
      <c r="I111" s="11"/>
      <c r="J111" s="28"/>
      <c r="K111" s="28"/>
      <c r="L111" s="28"/>
    </row>
    <row r="112" spans="1:12" x14ac:dyDescent="0.25">
      <c r="A112" s="97"/>
      <c r="B112" s="154"/>
      <c r="C112" s="101"/>
      <c r="D112" s="154"/>
      <c r="E112" s="154"/>
      <c r="F112" s="154"/>
      <c r="G112" s="154"/>
      <c r="H112" s="28"/>
      <c r="I112" s="11"/>
      <c r="J112" s="28"/>
      <c r="K112" s="28"/>
      <c r="L112" s="28"/>
    </row>
    <row r="113" spans="1:12" x14ac:dyDescent="0.25">
      <c r="A113" s="97"/>
      <c r="B113" s="154"/>
      <c r="C113" s="95"/>
      <c r="D113" s="154"/>
      <c r="E113" s="154"/>
      <c r="F113" s="154"/>
      <c r="G113" s="154"/>
      <c r="H113" s="28"/>
      <c r="I113" s="11"/>
      <c r="J113" s="28"/>
      <c r="K113" s="28"/>
      <c r="L113" s="28"/>
    </row>
    <row r="114" spans="1:12" x14ac:dyDescent="0.25">
      <c r="A114" s="44" t="s">
        <v>4</v>
      </c>
      <c r="B114" s="162">
        <v>62809323</v>
      </c>
      <c r="C114" s="16">
        <v>1</v>
      </c>
      <c r="D114" s="162">
        <v>11849707.32</v>
      </c>
      <c r="E114" s="162">
        <v>16765761.98</v>
      </c>
      <c r="F114" s="162">
        <v>16105554.75</v>
      </c>
      <c r="G114" s="162">
        <v>18088298.949999999</v>
      </c>
      <c r="H114" s="28"/>
      <c r="I114" s="11"/>
      <c r="J114" s="28"/>
      <c r="K114" s="28"/>
      <c r="L114" s="28"/>
    </row>
    <row r="115" spans="1:12" x14ac:dyDescent="0.25">
      <c r="A115" s="97"/>
      <c r="B115" s="154"/>
      <c r="C115" s="101"/>
      <c r="D115" s="154"/>
      <c r="E115" s="154"/>
      <c r="F115" s="154"/>
      <c r="G115" s="154"/>
      <c r="H115" s="28"/>
      <c r="I115" s="11"/>
      <c r="J115" s="28"/>
      <c r="K115" s="28"/>
      <c r="L115" s="28"/>
    </row>
    <row r="116" spans="1:12" x14ac:dyDescent="0.25">
      <c r="A116" s="85"/>
      <c r="B116" s="171"/>
      <c r="C116" s="11"/>
      <c r="D116" s="171"/>
      <c r="E116" s="171"/>
      <c r="F116" s="171"/>
      <c r="G116" s="171"/>
      <c r="H116" s="28"/>
      <c r="I116" s="11"/>
      <c r="J116" s="28"/>
      <c r="K116" s="28"/>
      <c r="L116" s="28"/>
    </row>
    <row r="117" spans="1:12" x14ac:dyDescent="0.25">
      <c r="A117" s="85"/>
      <c r="B117" s="8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8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8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8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0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0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78" t="s">
        <v>67</v>
      </c>
      <c r="B123" s="179"/>
      <c r="C123" s="185"/>
      <c r="D123" s="178" t="s">
        <v>68</v>
      </c>
      <c r="E123" s="179"/>
      <c r="F123" s="180"/>
      <c r="G123" s="192" t="s">
        <v>69</v>
      </c>
      <c r="H123" s="179"/>
      <c r="I123" s="185"/>
      <c r="J123" s="178" t="s">
        <v>70</v>
      </c>
      <c r="K123" s="179"/>
      <c r="L123" s="179"/>
    </row>
    <row r="124" spans="1:12" x14ac:dyDescent="0.25">
      <c r="A124" s="14" t="s">
        <v>71</v>
      </c>
      <c r="B124" s="14" t="s">
        <v>248</v>
      </c>
      <c r="C124" s="14" t="s">
        <v>44</v>
      </c>
      <c r="D124" s="14" t="s">
        <v>71</v>
      </c>
      <c r="E124" s="14" t="s">
        <v>248</v>
      </c>
      <c r="F124" s="42" t="s">
        <v>44</v>
      </c>
      <c r="G124" s="68" t="s">
        <v>83</v>
      </c>
      <c r="H124" s="14" t="s">
        <v>248</v>
      </c>
      <c r="I124" s="14" t="s">
        <v>44</v>
      </c>
      <c r="J124" s="14" t="s">
        <v>83</v>
      </c>
      <c r="K124" s="14" t="s">
        <v>248</v>
      </c>
      <c r="L124" s="42" t="s">
        <v>44</v>
      </c>
    </row>
    <row r="125" spans="1:12" ht="28.7" customHeight="1" x14ac:dyDescent="0.25">
      <c r="A125" s="20" t="s">
        <v>105</v>
      </c>
      <c r="B125" s="151">
        <v>3008959.3</v>
      </c>
      <c r="C125" s="9">
        <v>0.16634838401982499</v>
      </c>
      <c r="D125" s="20" t="s">
        <v>105</v>
      </c>
      <c r="E125" s="151">
        <v>10357724.210000001</v>
      </c>
      <c r="F125" s="9">
        <v>0.164907432770769</v>
      </c>
      <c r="G125" s="70" t="s">
        <v>53</v>
      </c>
      <c r="H125" s="151">
        <v>2161143.56</v>
      </c>
      <c r="I125" s="9">
        <v>0.119477434886159</v>
      </c>
      <c r="J125" s="47" t="s">
        <v>53</v>
      </c>
      <c r="K125" s="151">
        <v>8056611.4000000004</v>
      </c>
      <c r="L125" s="9">
        <v>0.12827094792917901</v>
      </c>
    </row>
    <row r="126" spans="1:12" ht="30" x14ac:dyDescent="0.25">
      <c r="A126" s="93" t="s">
        <v>72</v>
      </c>
      <c r="B126" s="154">
        <v>2068392.53</v>
      </c>
      <c r="C126" s="101">
        <v>0.114349753711916</v>
      </c>
      <c r="D126" s="93" t="s">
        <v>72</v>
      </c>
      <c r="E126" s="154">
        <v>7679304.1500000004</v>
      </c>
      <c r="F126" s="101">
        <v>0.12226376249908</v>
      </c>
      <c r="G126" s="63" t="s">
        <v>54</v>
      </c>
      <c r="H126" s="154">
        <v>2019531.81</v>
      </c>
      <c r="I126" s="101">
        <v>0.111648520161151</v>
      </c>
      <c r="J126" s="97" t="s">
        <v>54</v>
      </c>
      <c r="K126" s="154">
        <v>7754715.4900000002</v>
      </c>
      <c r="L126" s="101">
        <v>0.123464401773603</v>
      </c>
    </row>
    <row r="127" spans="1:12" ht="30" x14ac:dyDescent="0.25">
      <c r="A127" s="20" t="s">
        <v>54</v>
      </c>
      <c r="B127" s="151">
        <v>1591622.14</v>
      </c>
      <c r="C127" s="9">
        <v>8.7991808649314704E-2</v>
      </c>
      <c r="D127" s="20" t="s">
        <v>54</v>
      </c>
      <c r="E127" s="151">
        <v>6186563.1100000003</v>
      </c>
      <c r="F127" s="9">
        <v>9.8497528941682802E-2</v>
      </c>
      <c r="G127" s="70" t="s">
        <v>57</v>
      </c>
      <c r="H127" s="151">
        <v>1327882.3700000001</v>
      </c>
      <c r="I127" s="9">
        <v>7.3411124709435394E-2</v>
      </c>
      <c r="J127" s="47" t="s">
        <v>57</v>
      </c>
      <c r="K127" s="151">
        <v>4494601.67</v>
      </c>
      <c r="L127" s="9">
        <v>7.1559466896339602E-2</v>
      </c>
    </row>
    <row r="128" spans="1:12" x14ac:dyDescent="0.25">
      <c r="A128" s="93" t="s">
        <v>267</v>
      </c>
      <c r="B128" s="154">
        <v>1433939.8</v>
      </c>
      <c r="C128" s="101">
        <v>7.9274441668822596E-2</v>
      </c>
      <c r="D128" s="93" t="s">
        <v>267</v>
      </c>
      <c r="E128" s="154">
        <v>4873524.0199999996</v>
      </c>
      <c r="F128" s="101">
        <v>7.7592366661872803E-2</v>
      </c>
      <c r="G128" s="63" t="s">
        <v>241</v>
      </c>
      <c r="H128" s="154">
        <v>1094082.6200000001</v>
      </c>
      <c r="I128" s="101">
        <v>6.0485655562432003E-2</v>
      </c>
      <c r="J128" s="97" t="s">
        <v>55</v>
      </c>
      <c r="K128" s="154">
        <v>3674051.02</v>
      </c>
      <c r="L128" s="101">
        <v>5.8495313187820898E-2</v>
      </c>
    </row>
    <row r="129" spans="1:12" ht="28.7" customHeight="1" x14ac:dyDescent="0.25">
      <c r="A129" s="20" t="s">
        <v>241</v>
      </c>
      <c r="B129" s="151">
        <v>1416664.84</v>
      </c>
      <c r="C129" s="9">
        <v>7.8319406590745197E-2</v>
      </c>
      <c r="D129" s="20" t="s">
        <v>241</v>
      </c>
      <c r="E129" s="151">
        <v>4601126.7</v>
      </c>
      <c r="F129" s="9">
        <v>7.3255473554459397E-2</v>
      </c>
      <c r="G129" s="70" t="s">
        <v>55</v>
      </c>
      <c r="H129" s="151">
        <v>1081564.99</v>
      </c>
      <c r="I129" s="9">
        <v>5.9793626420576201E-2</v>
      </c>
      <c r="J129" s="47" t="s">
        <v>241</v>
      </c>
      <c r="K129" s="151">
        <v>3651839.38</v>
      </c>
      <c r="L129" s="9">
        <v>5.8141677151973097E-2</v>
      </c>
    </row>
    <row r="130" spans="1:12" ht="30" x14ac:dyDescent="0.25">
      <c r="A130" s="93" t="s">
        <v>268</v>
      </c>
      <c r="B130" s="154">
        <v>951371.35</v>
      </c>
      <c r="C130" s="101">
        <v>5.2595954579797599E-2</v>
      </c>
      <c r="D130" s="93" t="s">
        <v>269</v>
      </c>
      <c r="E130" s="154">
        <v>3176017.26</v>
      </c>
      <c r="F130" s="101">
        <v>5.0566016449500699E-2</v>
      </c>
      <c r="G130" s="63" t="s">
        <v>56</v>
      </c>
      <c r="H130" s="154">
        <v>1001183.59</v>
      </c>
      <c r="I130" s="101">
        <v>5.5349792303161803E-2</v>
      </c>
      <c r="J130" s="97" t="s">
        <v>110</v>
      </c>
      <c r="K130" s="154">
        <v>3437462.34</v>
      </c>
      <c r="L130" s="101">
        <v>5.4728536717391502E-2</v>
      </c>
    </row>
    <row r="131" spans="1:12" ht="30" x14ac:dyDescent="0.25">
      <c r="A131" s="20" t="s">
        <v>269</v>
      </c>
      <c r="B131" s="151">
        <v>911289.2</v>
      </c>
      <c r="C131" s="9">
        <v>5.0380038638182703E-2</v>
      </c>
      <c r="D131" s="20" t="s">
        <v>268</v>
      </c>
      <c r="E131" s="151">
        <v>2832065.76</v>
      </c>
      <c r="F131" s="9">
        <v>4.5089894696046899E-2</v>
      </c>
      <c r="G131" s="70" t="s">
        <v>110</v>
      </c>
      <c r="H131" s="151">
        <v>816279.71</v>
      </c>
      <c r="I131" s="9">
        <v>4.5127499952116797E-2</v>
      </c>
      <c r="J131" s="47" t="s">
        <v>56</v>
      </c>
      <c r="K131" s="151">
        <v>3405450.55</v>
      </c>
      <c r="L131" s="9">
        <v>5.4218870501119697E-2</v>
      </c>
    </row>
    <row r="132" spans="1:12" x14ac:dyDescent="0.25">
      <c r="A132" s="93" t="s">
        <v>111</v>
      </c>
      <c r="B132" s="154">
        <v>743460.97</v>
      </c>
      <c r="C132" s="101">
        <v>4.1101762639764401E-2</v>
      </c>
      <c r="D132" s="93" t="s">
        <v>111</v>
      </c>
      <c r="E132" s="154">
        <v>2401761.27</v>
      </c>
      <c r="F132" s="101">
        <v>3.8238929434090498E-2</v>
      </c>
      <c r="G132" s="63" t="s">
        <v>111</v>
      </c>
      <c r="H132" s="154">
        <v>738924.74</v>
      </c>
      <c r="I132" s="101">
        <v>4.0850980075160699E-2</v>
      </c>
      <c r="J132" s="97" t="s">
        <v>111</v>
      </c>
      <c r="K132" s="154">
        <v>2429610.9</v>
      </c>
      <c r="L132" s="101">
        <v>3.8682329054876098E-2</v>
      </c>
    </row>
    <row r="133" spans="1:12" ht="28.7" customHeight="1" x14ac:dyDescent="0.25">
      <c r="A133" s="20" t="s">
        <v>270</v>
      </c>
      <c r="B133" s="151">
        <v>639411.94999999995</v>
      </c>
      <c r="C133" s="9">
        <v>3.5349479338409498E-2</v>
      </c>
      <c r="D133" s="20" t="s">
        <v>271</v>
      </c>
      <c r="E133" s="151">
        <v>2156123.15</v>
      </c>
      <c r="F133" s="9">
        <v>3.4328074989759101E-2</v>
      </c>
      <c r="G133" s="70" t="s">
        <v>85</v>
      </c>
      <c r="H133" s="151">
        <v>537088.31999999995</v>
      </c>
      <c r="I133" s="9">
        <v>2.9692583116003798E-2</v>
      </c>
      <c r="J133" s="47" t="s">
        <v>85</v>
      </c>
      <c r="K133" s="151">
        <v>1885007.63</v>
      </c>
      <c r="L133" s="9">
        <v>3.0011589680723001E-2</v>
      </c>
    </row>
    <row r="134" spans="1:12" ht="30" x14ac:dyDescent="0.25">
      <c r="A134" s="93" t="s">
        <v>271</v>
      </c>
      <c r="B134" s="154">
        <v>597428.73</v>
      </c>
      <c r="C134" s="101">
        <v>3.3028463961781197E-2</v>
      </c>
      <c r="D134" s="93" t="s">
        <v>270</v>
      </c>
      <c r="E134" s="154">
        <v>1858349.81</v>
      </c>
      <c r="F134" s="101">
        <v>2.9587165109230699E-2</v>
      </c>
      <c r="G134" s="63" t="s">
        <v>170</v>
      </c>
      <c r="H134" s="154">
        <v>471359.24</v>
      </c>
      <c r="I134" s="101">
        <v>2.6058793107242399E-2</v>
      </c>
      <c r="J134" s="97" t="s">
        <v>113</v>
      </c>
      <c r="K134" s="154">
        <v>1581461.01</v>
      </c>
      <c r="L134" s="101">
        <v>2.51787622356636E-2</v>
      </c>
    </row>
    <row r="135" spans="1:12" x14ac:dyDescent="0.25">
      <c r="A135" s="47" t="s">
        <v>51</v>
      </c>
      <c r="B135" s="167">
        <v>4725758.1399999997</v>
      </c>
      <c r="C135" s="49">
        <v>0.26126050620144098</v>
      </c>
      <c r="D135" s="47" t="s">
        <v>51</v>
      </c>
      <c r="E135" s="167">
        <v>16686763.560000001</v>
      </c>
      <c r="F135" s="49">
        <v>0.26567335489350802</v>
      </c>
      <c r="G135" s="47" t="s">
        <v>51</v>
      </c>
      <c r="H135" s="167">
        <v>6839258</v>
      </c>
      <c r="I135" s="49">
        <v>0.37810398970656101</v>
      </c>
      <c r="J135" s="47" t="s">
        <v>51</v>
      </c>
      <c r="K135" s="167">
        <v>22438511.609999999</v>
      </c>
      <c r="L135" s="49">
        <v>0.35724810487130998</v>
      </c>
    </row>
    <row r="136" spans="1:12" x14ac:dyDescent="0.25">
      <c r="A136" s="44" t="s">
        <v>52</v>
      </c>
      <c r="B136" s="162">
        <f>SUM(B125:B135)</f>
        <v>18088298.949999999</v>
      </c>
      <c r="C136" s="16">
        <v>1</v>
      </c>
      <c r="D136" s="44" t="s">
        <v>52</v>
      </c>
      <c r="E136" s="162">
        <f>SUM(E125:E135)</f>
        <v>62809323</v>
      </c>
      <c r="F136" s="16">
        <v>1</v>
      </c>
      <c r="G136" s="78" t="s">
        <v>52</v>
      </c>
      <c r="H136" s="162">
        <f>SUM(H125:H135)</f>
        <v>18088298.950000003</v>
      </c>
      <c r="I136" s="16">
        <v>1</v>
      </c>
      <c r="J136" s="44" t="s">
        <v>52</v>
      </c>
      <c r="K136" s="162">
        <f>SUM(K125:K135)</f>
        <v>62809323</v>
      </c>
      <c r="L136" s="16">
        <v>1</v>
      </c>
    </row>
    <row r="138" spans="1:12" ht="15" customHeight="1" x14ac:dyDescent="0.25"/>
    <row r="139" spans="1:12" ht="15" customHeight="1" x14ac:dyDescent="0.25">
      <c r="A139" s="178" t="s">
        <v>89</v>
      </c>
      <c r="B139" s="179"/>
      <c r="C139" s="179"/>
      <c r="D139" s="179"/>
      <c r="E139" s="179"/>
      <c r="F139" s="180"/>
      <c r="G139" s="181" t="s">
        <v>90</v>
      </c>
      <c r="H139" s="182"/>
      <c r="I139" s="182"/>
      <c r="J139" s="182"/>
      <c r="K139" s="182"/>
      <c r="L139" s="182"/>
    </row>
    <row r="140" spans="1:12" ht="16.899999999999999" customHeight="1" x14ac:dyDescent="0.25">
      <c r="A140" s="14" t="s">
        <v>91</v>
      </c>
      <c r="B140" s="14" t="s">
        <v>248</v>
      </c>
      <c r="C140" s="14" t="s">
        <v>44</v>
      </c>
      <c r="D140" s="14" t="s">
        <v>91</v>
      </c>
      <c r="E140" s="14" t="s">
        <v>248</v>
      </c>
      <c r="F140" s="42" t="s">
        <v>44</v>
      </c>
      <c r="G140" s="68" t="s">
        <v>91</v>
      </c>
      <c r="H140" s="14" t="s">
        <v>248</v>
      </c>
      <c r="I140" s="14" t="s">
        <v>44</v>
      </c>
      <c r="J140" s="14" t="s">
        <v>91</v>
      </c>
      <c r="K140" s="14" t="s">
        <v>248</v>
      </c>
      <c r="L140" s="42" t="s">
        <v>44</v>
      </c>
    </row>
    <row r="141" spans="1:12" ht="57.4" customHeight="1" x14ac:dyDescent="0.25">
      <c r="A141" s="40" t="s">
        <v>115</v>
      </c>
      <c r="B141" s="155">
        <v>3283544.12</v>
      </c>
      <c r="C141" s="15">
        <v>0.181528629589572</v>
      </c>
      <c r="D141" s="40" t="s">
        <v>124</v>
      </c>
      <c r="E141" s="155">
        <v>804945.64</v>
      </c>
      <c r="F141" s="15">
        <v>4.4500903165358201E-2</v>
      </c>
      <c r="G141" s="62" t="s">
        <v>115</v>
      </c>
      <c r="H141" s="155">
        <v>10165993.09</v>
      </c>
      <c r="I141" s="15">
        <v>0.16185484263220001</v>
      </c>
      <c r="J141" s="40" t="s">
        <v>114</v>
      </c>
      <c r="K141" s="155">
        <v>2474369.85</v>
      </c>
      <c r="L141" s="15">
        <v>3.9394945396880002E-2</v>
      </c>
    </row>
    <row r="142" spans="1:12" ht="42.95" customHeight="1" x14ac:dyDescent="0.25">
      <c r="A142" s="93" t="s">
        <v>116</v>
      </c>
      <c r="B142" s="154">
        <v>1392372.77</v>
      </c>
      <c r="C142" s="101">
        <v>7.6976435089270795E-2</v>
      </c>
      <c r="D142" s="93" t="s">
        <v>272</v>
      </c>
      <c r="E142" s="154">
        <v>269914.58</v>
      </c>
      <c r="F142" s="101">
        <v>1.49220543482891E-2</v>
      </c>
      <c r="G142" s="63" t="s">
        <v>116</v>
      </c>
      <c r="H142" s="154">
        <v>6245696.5099999998</v>
      </c>
      <c r="I142" s="101">
        <v>9.9439003824320804E-2</v>
      </c>
      <c r="J142" s="93" t="s">
        <v>272</v>
      </c>
      <c r="K142" s="154">
        <v>1004751.66</v>
      </c>
      <c r="L142" s="101">
        <v>1.5996855434980601E-2</v>
      </c>
    </row>
    <row r="143" spans="1:12" ht="57.4" customHeight="1" x14ac:dyDescent="0.25">
      <c r="A143" s="40" t="s">
        <v>117</v>
      </c>
      <c r="B143" s="155">
        <v>1187602.1299999999</v>
      </c>
      <c r="C143" s="15">
        <v>6.5655821660333596E-2</v>
      </c>
      <c r="D143" s="40" t="s">
        <v>273</v>
      </c>
      <c r="E143" s="155">
        <v>248289.29</v>
      </c>
      <c r="F143" s="15">
        <v>1.3726514067814E-2</v>
      </c>
      <c r="G143" s="62" t="s">
        <v>121</v>
      </c>
      <c r="H143" s="155">
        <v>3949492.89</v>
      </c>
      <c r="I143" s="15">
        <v>6.2880679194711298E-2</v>
      </c>
      <c r="J143" s="40" t="s">
        <v>273</v>
      </c>
      <c r="K143" s="155">
        <v>939301.2</v>
      </c>
      <c r="L143" s="15">
        <v>1.49548053558864E-2</v>
      </c>
    </row>
    <row r="144" spans="1:12" ht="28.7" customHeight="1" x14ac:dyDescent="0.25">
      <c r="A144" s="93" t="s">
        <v>122</v>
      </c>
      <c r="B144" s="154">
        <v>866090.3</v>
      </c>
      <c r="C144" s="101">
        <v>4.7881246456289897E-2</v>
      </c>
      <c r="D144" s="93" t="s">
        <v>274</v>
      </c>
      <c r="E144" s="154">
        <v>234404.44</v>
      </c>
      <c r="F144" s="101">
        <v>1.2958899045617599E-2</v>
      </c>
      <c r="G144" s="63" t="s">
        <v>117</v>
      </c>
      <c r="H144" s="154">
        <v>3872842.44</v>
      </c>
      <c r="I144" s="101">
        <v>6.16603117979794E-2</v>
      </c>
      <c r="J144" s="93" t="s">
        <v>275</v>
      </c>
      <c r="K144" s="154">
        <v>834521.3</v>
      </c>
      <c r="L144" s="101">
        <v>1.32865832672643E-2</v>
      </c>
    </row>
    <row r="145" spans="1:12" ht="42.95" customHeight="1" x14ac:dyDescent="0.25">
      <c r="A145" s="40" t="s">
        <v>114</v>
      </c>
      <c r="B145" s="155">
        <v>840200.63</v>
      </c>
      <c r="C145" s="15">
        <v>4.6449952664012098E-2</v>
      </c>
      <c r="D145" s="36" t="s">
        <v>51</v>
      </c>
      <c r="E145" s="157">
        <v>8144522.1200000001</v>
      </c>
      <c r="F145" s="39">
        <v>0.45026467897911399</v>
      </c>
      <c r="G145" s="62" t="s">
        <v>124</v>
      </c>
      <c r="H145" s="155">
        <v>2941753.74</v>
      </c>
      <c r="I145" s="15">
        <v>4.6836259324113401E-2</v>
      </c>
      <c r="J145" s="36" t="s">
        <v>51</v>
      </c>
      <c r="K145" s="157">
        <v>27679832.309999999</v>
      </c>
      <c r="L145" s="39">
        <v>0.44069623724490697</v>
      </c>
    </row>
    <row r="146" spans="1:12" ht="28.7" customHeight="1" x14ac:dyDescent="0.25">
      <c r="A146" s="93" t="s">
        <v>121</v>
      </c>
      <c r="B146" s="154">
        <v>816412.93</v>
      </c>
      <c r="C146" s="101">
        <v>4.5134864934328202E-2</v>
      </c>
      <c r="D146" s="100" t="s">
        <v>52</v>
      </c>
      <c r="E146" s="152">
        <f>SUM(B141:B146,E141:E145)</f>
        <v>18088298.949999999</v>
      </c>
      <c r="F146" s="96">
        <v>1</v>
      </c>
      <c r="G146" s="63" t="s">
        <v>122</v>
      </c>
      <c r="H146" s="154">
        <v>2700768.01</v>
      </c>
      <c r="I146" s="101">
        <v>4.2999476526757001E-2</v>
      </c>
      <c r="J146" s="100" t="s">
        <v>52</v>
      </c>
      <c r="K146" s="152">
        <f>SUM(H141:H146,K141:K145)</f>
        <v>62809323</v>
      </c>
      <c r="L146" s="96">
        <v>1</v>
      </c>
    </row>
    <row r="149" spans="1:12" x14ac:dyDescent="0.25">
      <c r="B149" t="s">
        <v>38</v>
      </c>
    </row>
    <row r="150" spans="1:12" ht="25.15" customHeight="1" x14ac:dyDescent="0.35">
      <c r="A150" s="94" t="s">
        <v>10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78" t="s">
        <v>6</v>
      </c>
      <c r="C152" s="179"/>
      <c r="D152" s="89"/>
      <c r="E152" s="45" t="s">
        <v>35</v>
      </c>
      <c r="F152" s="45" t="s">
        <v>34</v>
      </c>
      <c r="G152" s="183" t="s">
        <v>25</v>
      </c>
      <c r="H152" s="184"/>
      <c r="I152" s="184"/>
      <c r="J152" s="184"/>
      <c r="K152" s="184"/>
      <c r="L152" s="184"/>
    </row>
    <row r="153" spans="1:12" x14ac:dyDescent="0.25">
      <c r="A153" s="52"/>
      <c r="B153" s="14" t="s">
        <v>234</v>
      </c>
      <c r="C153" s="42" t="s">
        <v>44</v>
      </c>
      <c r="D153" s="89"/>
      <c r="E153" s="51">
        <f>B157</f>
        <v>866456.38</v>
      </c>
      <c r="F153" s="51">
        <f>G157</f>
        <v>3620492.13</v>
      </c>
      <c r="G153" s="72" t="s">
        <v>247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97"/>
      <c r="B154" s="150"/>
      <c r="C154" s="101"/>
      <c r="D154" s="101"/>
      <c r="E154" s="101"/>
      <c r="F154" s="101"/>
      <c r="G154" s="150"/>
      <c r="H154" s="101"/>
      <c r="I154" s="154"/>
      <c r="J154" s="154"/>
      <c r="K154" s="154"/>
      <c r="L154" s="154"/>
    </row>
    <row r="155" spans="1:12" x14ac:dyDescent="0.25">
      <c r="A155" s="97"/>
      <c r="B155" s="150"/>
      <c r="C155" s="101"/>
      <c r="D155" s="101"/>
      <c r="E155" s="101"/>
      <c r="F155" s="101"/>
      <c r="G155" s="150"/>
      <c r="H155" s="101"/>
      <c r="I155" s="154"/>
      <c r="J155" s="154"/>
      <c r="K155" s="154"/>
      <c r="L155" s="154"/>
    </row>
    <row r="156" spans="1:12" x14ac:dyDescent="0.25">
      <c r="A156" s="97"/>
      <c r="B156" s="154"/>
      <c r="C156" s="95"/>
      <c r="D156" s="95"/>
      <c r="E156" s="95"/>
      <c r="F156" s="95"/>
      <c r="G156" s="160"/>
      <c r="H156" s="95"/>
      <c r="I156" s="154"/>
      <c r="J156" s="154"/>
      <c r="K156" s="154"/>
      <c r="L156" s="154"/>
    </row>
    <row r="157" spans="1:12" x14ac:dyDescent="0.25">
      <c r="A157" s="44" t="s">
        <v>4</v>
      </c>
      <c r="B157" s="162">
        <v>866456.38</v>
      </c>
      <c r="C157" s="16">
        <v>1</v>
      </c>
      <c r="D157" s="11"/>
      <c r="E157" s="11"/>
      <c r="F157" s="11"/>
      <c r="G157" s="168">
        <v>3620492.13</v>
      </c>
      <c r="H157" s="16">
        <v>1</v>
      </c>
      <c r="I157" s="162">
        <v>428866.4</v>
      </c>
      <c r="J157" s="162">
        <v>1177820.9099999999</v>
      </c>
      <c r="K157" s="162">
        <v>1147348.45</v>
      </c>
      <c r="L157" s="162">
        <v>866456.38</v>
      </c>
    </row>
    <row r="158" spans="1:12" x14ac:dyDescent="0.25">
      <c r="A158" s="97"/>
      <c r="B158" s="154"/>
      <c r="C158" s="101"/>
      <c r="D158" s="101"/>
      <c r="E158" s="101"/>
      <c r="F158" s="101"/>
      <c r="G158" s="150"/>
      <c r="H158" s="101"/>
      <c r="I158" s="154"/>
      <c r="J158" s="154"/>
      <c r="K158" s="154"/>
      <c r="L158" s="154"/>
    </row>
    <row r="159" spans="1:12" x14ac:dyDescent="0.25">
      <c r="A159" s="85"/>
      <c r="B159" s="171"/>
      <c r="C159" s="11"/>
      <c r="D159" s="11"/>
      <c r="E159" s="11"/>
      <c r="F159" s="11"/>
      <c r="G159" s="172"/>
      <c r="H159" s="11"/>
      <c r="I159" s="171"/>
      <c r="J159" s="171"/>
      <c r="K159" s="171"/>
      <c r="L159" s="171"/>
    </row>
    <row r="160" spans="1:12" x14ac:dyDescent="0.25">
      <c r="A160" s="85"/>
      <c r="B160" s="28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28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78" t="s">
        <v>67</v>
      </c>
      <c r="B163" s="179"/>
      <c r="C163" s="185"/>
      <c r="D163" s="186" t="s">
        <v>68</v>
      </c>
      <c r="E163" s="182"/>
      <c r="F163" s="187"/>
      <c r="G163" s="181" t="s">
        <v>69</v>
      </c>
      <c r="H163" s="182"/>
      <c r="I163" s="188"/>
      <c r="J163" s="186" t="s">
        <v>70</v>
      </c>
      <c r="K163" s="182"/>
      <c r="L163" s="182"/>
    </row>
    <row r="164" spans="1:12" x14ac:dyDescent="0.25">
      <c r="A164" s="14" t="s">
        <v>71</v>
      </c>
      <c r="B164" s="14" t="s">
        <v>248</v>
      </c>
      <c r="C164" s="14" t="s">
        <v>44</v>
      </c>
      <c r="D164" s="14" t="s">
        <v>71</v>
      </c>
      <c r="E164" s="14" t="s">
        <v>248</v>
      </c>
      <c r="F164" s="42" t="s">
        <v>44</v>
      </c>
      <c r="G164" s="68" t="s">
        <v>83</v>
      </c>
      <c r="H164" s="14" t="s">
        <v>248</v>
      </c>
      <c r="I164" s="14" t="s">
        <v>44</v>
      </c>
      <c r="J164" s="14" t="s">
        <v>83</v>
      </c>
      <c r="K164" s="14" t="s">
        <v>248</v>
      </c>
      <c r="L164" s="42" t="s">
        <v>44</v>
      </c>
    </row>
    <row r="165" spans="1:12" ht="45" x14ac:dyDescent="0.25">
      <c r="A165" s="20" t="s">
        <v>276</v>
      </c>
      <c r="B165" s="151">
        <v>67607.39</v>
      </c>
      <c r="C165" s="9">
        <v>7.8027459385779999E-2</v>
      </c>
      <c r="D165" s="47" t="s">
        <v>284</v>
      </c>
      <c r="E165" s="151">
        <v>311072.96999999997</v>
      </c>
      <c r="F165" s="9">
        <v>8.5920079047375295E-2</v>
      </c>
      <c r="G165" s="70" t="s">
        <v>48</v>
      </c>
      <c r="H165" s="151">
        <v>478132.54</v>
      </c>
      <c r="I165" s="9">
        <v>0.55182528634620898</v>
      </c>
      <c r="J165" s="20" t="s">
        <v>48</v>
      </c>
      <c r="K165" s="151">
        <v>1731315.82</v>
      </c>
      <c r="L165" s="9">
        <v>0.47819902870497299</v>
      </c>
    </row>
    <row r="166" spans="1:12" ht="28.7" customHeight="1" x14ac:dyDescent="0.25">
      <c r="A166" s="93" t="s">
        <v>277</v>
      </c>
      <c r="B166" s="154">
        <v>51858</v>
      </c>
      <c r="C166" s="101">
        <v>5.9850675922081598E-2</v>
      </c>
      <c r="D166" s="97" t="s">
        <v>276</v>
      </c>
      <c r="E166" s="154">
        <v>269070.36</v>
      </c>
      <c r="F166" s="101">
        <v>7.4318725283349804E-2</v>
      </c>
      <c r="G166" s="63" t="s">
        <v>286</v>
      </c>
      <c r="H166" s="154">
        <v>49594.62</v>
      </c>
      <c r="I166" s="101">
        <v>5.72384497878589E-2</v>
      </c>
      <c r="J166" s="93" t="s">
        <v>290</v>
      </c>
      <c r="K166" s="154">
        <v>302540.68</v>
      </c>
      <c r="L166" s="101">
        <v>8.3563413242387002E-2</v>
      </c>
    </row>
    <row r="167" spans="1:12" ht="42.95" customHeight="1" x14ac:dyDescent="0.25">
      <c r="A167" s="20" t="s">
        <v>215</v>
      </c>
      <c r="B167" s="151">
        <v>48382.97</v>
      </c>
      <c r="C167" s="9">
        <v>5.5840052790655202E-2</v>
      </c>
      <c r="D167" s="47" t="s">
        <v>277</v>
      </c>
      <c r="E167" s="151">
        <v>221131.03</v>
      </c>
      <c r="F167" s="9">
        <v>6.1077616539384698E-2</v>
      </c>
      <c r="G167" s="70" t="s">
        <v>243</v>
      </c>
      <c r="H167" s="151">
        <v>41696.21</v>
      </c>
      <c r="I167" s="9">
        <v>4.8122687953431699E-2</v>
      </c>
      <c r="J167" s="20" t="s">
        <v>285</v>
      </c>
      <c r="K167" s="151">
        <v>169600.83</v>
      </c>
      <c r="L167" s="9">
        <v>4.6844689591964403E-2</v>
      </c>
    </row>
    <row r="168" spans="1:12" x14ac:dyDescent="0.25">
      <c r="A168" s="93" t="s">
        <v>278</v>
      </c>
      <c r="B168" s="154">
        <v>44374.720000000001</v>
      </c>
      <c r="C168" s="101">
        <v>5.1214026492597403E-2</v>
      </c>
      <c r="D168" s="97" t="s">
        <v>285</v>
      </c>
      <c r="E168" s="154">
        <v>169600.83</v>
      </c>
      <c r="F168" s="101">
        <v>4.6844689591964403E-2</v>
      </c>
      <c r="G168" s="63" t="s">
        <v>215</v>
      </c>
      <c r="H168" s="154">
        <v>41654.89</v>
      </c>
      <c r="I168" s="101">
        <v>4.8074999459291903E-2</v>
      </c>
      <c r="J168" s="93" t="s">
        <v>243</v>
      </c>
      <c r="K168" s="154">
        <v>152616.41</v>
      </c>
      <c r="L168" s="101">
        <v>4.2153498618432303E-2</v>
      </c>
    </row>
    <row r="169" spans="1:12" x14ac:dyDescent="0.25">
      <c r="A169" s="20" t="s">
        <v>243</v>
      </c>
      <c r="B169" s="151">
        <v>41696.21</v>
      </c>
      <c r="C169" s="9">
        <v>4.8122687953431699E-2</v>
      </c>
      <c r="D169" s="47" t="s">
        <v>215</v>
      </c>
      <c r="E169" s="151">
        <v>157084.78</v>
      </c>
      <c r="F169" s="9">
        <v>4.3387687187156E-2</v>
      </c>
      <c r="G169" s="70" t="s">
        <v>282</v>
      </c>
      <c r="H169" s="151">
        <v>27635</v>
      </c>
      <c r="I169" s="9">
        <v>3.18942772398998E-2</v>
      </c>
      <c r="J169" s="20" t="s">
        <v>286</v>
      </c>
      <c r="K169" s="151">
        <v>152379.43</v>
      </c>
      <c r="L169" s="9">
        <v>4.20880434285048E-2</v>
      </c>
    </row>
    <row r="170" spans="1:12" ht="28.7" customHeight="1" x14ac:dyDescent="0.25">
      <c r="A170" s="93" t="s">
        <v>279</v>
      </c>
      <c r="B170" s="154">
        <v>37440.559999999998</v>
      </c>
      <c r="C170" s="101">
        <v>4.3211130836153598E-2</v>
      </c>
      <c r="D170" s="97" t="s">
        <v>243</v>
      </c>
      <c r="E170" s="154">
        <v>154826.10999999999</v>
      </c>
      <c r="F170" s="101">
        <v>4.2763830010037897E-2</v>
      </c>
      <c r="G170" s="63" t="s">
        <v>217</v>
      </c>
      <c r="H170" s="154">
        <v>16855.2</v>
      </c>
      <c r="I170" s="101">
        <v>1.9453027745031999E-2</v>
      </c>
      <c r="J170" s="93" t="s">
        <v>215</v>
      </c>
      <c r="K170" s="154">
        <v>128137.72</v>
      </c>
      <c r="L170" s="101">
        <v>3.5392348719178103E-2</v>
      </c>
    </row>
    <row r="171" spans="1:12" ht="30" x14ac:dyDescent="0.25">
      <c r="A171" s="20" t="s">
        <v>280</v>
      </c>
      <c r="B171" s="151">
        <v>34342.839999999997</v>
      </c>
      <c r="C171" s="9">
        <v>3.9635971057192701E-2</v>
      </c>
      <c r="D171" s="47" t="s">
        <v>278</v>
      </c>
      <c r="E171" s="151">
        <v>138461.34</v>
      </c>
      <c r="F171" s="9">
        <v>3.8243789802133901E-2</v>
      </c>
      <c r="G171" s="70" t="s">
        <v>287</v>
      </c>
      <c r="H171" s="151">
        <v>16575.78</v>
      </c>
      <c r="I171" s="9">
        <v>1.9130541805232E-2</v>
      </c>
      <c r="J171" s="20" t="s">
        <v>218</v>
      </c>
      <c r="K171" s="151">
        <v>112171.25</v>
      </c>
      <c r="L171" s="9">
        <v>3.09823211796348E-2</v>
      </c>
    </row>
    <row r="172" spans="1:12" ht="86.1" customHeight="1" x14ac:dyDescent="0.25">
      <c r="A172" s="93" t="s">
        <v>281</v>
      </c>
      <c r="B172" s="154">
        <v>28275</v>
      </c>
      <c r="C172" s="101">
        <v>3.26329180010193E-2</v>
      </c>
      <c r="D172" s="97" t="s">
        <v>280</v>
      </c>
      <c r="E172" s="154">
        <v>104505.3</v>
      </c>
      <c r="F172" s="101">
        <v>2.8864943286038901E-2</v>
      </c>
      <c r="G172" s="63" t="s">
        <v>218</v>
      </c>
      <c r="H172" s="154">
        <v>15428.09</v>
      </c>
      <c r="I172" s="101">
        <v>1.78059627190927E-2</v>
      </c>
      <c r="J172" s="93" t="s">
        <v>217</v>
      </c>
      <c r="K172" s="154">
        <v>81619.570000000007</v>
      </c>
      <c r="L172" s="101">
        <v>2.2543777770896601E-2</v>
      </c>
    </row>
    <row r="173" spans="1:12" ht="30" x14ac:dyDescent="0.25">
      <c r="A173" s="20" t="s">
        <v>282</v>
      </c>
      <c r="B173" s="151">
        <v>27635</v>
      </c>
      <c r="C173" s="9">
        <v>3.18942772398998E-2</v>
      </c>
      <c r="D173" s="47" t="s">
        <v>281</v>
      </c>
      <c r="E173" s="151">
        <v>101868</v>
      </c>
      <c r="F173" s="9">
        <v>2.8136506403619799E-2</v>
      </c>
      <c r="G173" s="70" t="s">
        <v>288</v>
      </c>
      <c r="H173" s="151">
        <v>13845</v>
      </c>
      <c r="I173" s="9">
        <v>1.59788770901543E-2</v>
      </c>
      <c r="J173" s="20" t="s">
        <v>282</v>
      </c>
      <c r="K173" s="151">
        <v>47036</v>
      </c>
      <c r="L173" s="9">
        <v>1.29916039894831E-2</v>
      </c>
    </row>
    <row r="174" spans="1:12" ht="28.7" customHeight="1" x14ac:dyDescent="0.25">
      <c r="A174" s="93" t="s">
        <v>283</v>
      </c>
      <c r="B174" s="154">
        <v>27465.22</v>
      </c>
      <c r="C174" s="101">
        <v>3.1698329695489101E-2</v>
      </c>
      <c r="D174" s="97" t="s">
        <v>283</v>
      </c>
      <c r="E174" s="154">
        <v>99125.71</v>
      </c>
      <c r="F174" s="101">
        <v>2.7379070701087301E-2</v>
      </c>
      <c r="G174" s="76" t="s">
        <v>289</v>
      </c>
      <c r="H174" s="154">
        <v>12505.13</v>
      </c>
      <c r="I174" s="101">
        <v>1.4432498032965001E-2</v>
      </c>
      <c r="J174" s="93" t="s">
        <v>291</v>
      </c>
      <c r="K174" s="154">
        <v>44000</v>
      </c>
      <c r="L174" s="101">
        <v>1.21530439564856E-2</v>
      </c>
    </row>
    <row r="175" spans="1:12" x14ac:dyDescent="0.25">
      <c r="A175" s="47" t="s">
        <v>51</v>
      </c>
      <c r="B175" s="167">
        <v>457378.47</v>
      </c>
      <c r="C175" s="49">
        <v>0.52787247062569997</v>
      </c>
      <c r="D175" s="47" t="s">
        <v>51</v>
      </c>
      <c r="E175" s="167">
        <v>1893745.7</v>
      </c>
      <c r="F175" s="49">
        <v>0.52306306214785203</v>
      </c>
      <c r="G175" s="47" t="s">
        <v>51</v>
      </c>
      <c r="H175" s="167">
        <v>152533.92000000001</v>
      </c>
      <c r="I175" s="49">
        <v>0.17604339182083201</v>
      </c>
      <c r="J175" s="47" t="s">
        <v>51</v>
      </c>
      <c r="K175" s="167">
        <v>699074.42</v>
      </c>
      <c r="L175" s="49">
        <v>0.19308823079806001</v>
      </c>
    </row>
    <row r="176" spans="1:12" x14ac:dyDescent="0.25">
      <c r="A176" s="44" t="s">
        <v>52</v>
      </c>
      <c r="B176" s="162">
        <f>SUM(B165:B175)</f>
        <v>866456.37999999989</v>
      </c>
      <c r="C176" s="16">
        <v>1</v>
      </c>
      <c r="D176" s="44" t="s">
        <v>52</v>
      </c>
      <c r="E176" s="162">
        <f>SUM(E165:E175)</f>
        <v>3620492.13</v>
      </c>
      <c r="F176" s="16">
        <v>1</v>
      </c>
      <c r="G176" s="78" t="s">
        <v>52</v>
      </c>
      <c r="H176" s="162">
        <f>SUM(H165:H175)</f>
        <v>866456.38</v>
      </c>
      <c r="I176" s="16">
        <v>1</v>
      </c>
      <c r="J176" s="44" t="s">
        <v>52</v>
      </c>
      <c r="K176" s="162">
        <f>SUM(K165:K175)</f>
        <v>3620492.1300000004</v>
      </c>
      <c r="L176" s="16">
        <v>1</v>
      </c>
    </row>
    <row r="177" spans="1:12" ht="15" customHeight="1" x14ac:dyDescent="0.25"/>
    <row r="178" spans="1:12" ht="15" customHeight="1" x14ac:dyDescent="0.25">
      <c r="A178" s="178" t="s">
        <v>89</v>
      </c>
      <c r="B178" s="179"/>
      <c r="C178" s="179"/>
      <c r="D178" s="179"/>
      <c r="E178" s="179"/>
      <c r="F178" s="180"/>
      <c r="G178" s="181" t="s">
        <v>90</v>
      </c>
      <c r="H178" s="182"/>
      <c r="I178" s="182"/>
      <c r="J178" s="182"/>
      <c r="K178" s="182"/>
      <c r="L178" s="182"/>
    </row>
    <row r="179" spans="1:12" ht="16.899999999999999" customHeight="1" x14ac:dyDescent="0.25">
      <c r="A179" s="14" t="s">
        <v>91</v>
      </c>
      <c r="B179" s="14" t="s">
        <v>248</v>
      </c>
      <c r="C179" s="14" t="s">
        <v>44</v>
      </c>
      <c r="D179" s="14" t="s">
        <v>91</v>
      </c>
      <c r="E179" s="14" t="s">
        <v>248</v>
      </c>
      <c r="F179" s="42" t="s">
        <v>44</v>
      </c>
      <c r="G179" s="68" t="s">
        <v>91</v>
      </c>
      <c r="H179" s="14" t="s">
        <v>248</v>
      </c>
      <c r="I179" s="14" t="s">
        <v>44</v>
      </c>
      <c r="J179" s="14" t="s">
        <v>91</v>
      </c>
      <c r="K179" s="14" t="s">
        <v>248</v>
      </c>
      <c r="L179" s="42" t="s">
        <v>44</v>
      </c>
    </row>
    <row r="180" spans="1:12" ht="28.7" customHeight="1" x14ac:dyDescent="0.25">
      <c r="A180" s="40" t="s">
        <v>222</v>
      </c>
      <c r="B180" s="155">
        <v>119577.78</v>
      </c>
      <c r="C180" s="15">
        <v>0.13800784755027101</v>
      </c>
      <c r="D180" s="40" t="s">
        <v>230</v>
      </c>
      <c r="E180" s="155">
        <v>21468.37</v>
      </c>
      <c r="F180" s="15">
        <v>2.47772080574904E-2</v>
      </c>
      <c r="G180" s="62" t="s">
        <v>222</v>
      </c>
      <c r="H180" s="155">
        <v>423486.01</v>
      </c>
      <c r="I180" s="15">
        <v>0.116969183965606</v>
      </c>
      <c r="J180" s="40" t="s">
        <v>292</v>
      </c>
      <c r="K180" s="155">
        <v>100266.02</v>
      </c>
      <c r="L180" s="15">
        <v>2.76940306454968E-2</v>
      </c>
    </row>
    <row r="181" spans="1:12" ht="28.7" customHeight="1" x14ac:dyDescent="0.25">
      <c r="A181" s="93" t="s">
        <v>228</v>
      </c>
      <c r="B181" s="154">
        <v>66483.55</v>
      </c>
      <c r="C181" s="101">
        <v>7.6730406209254295E-2</v>
      </c>
      <c r="D181" s="93" t="s">
        <v>294</v>
      </c>
      <c r="E181" s="154">
        <v>21403</v>
      </c>
      <c r="F181" s="101">
        <v>2.4701762828499198E-2</v>
      </c>
      <c r="G181" s="63" t="s">
        <v>297</v>
      </c>
      <c r="H181" s="154">
        <v>322361.81</v>
      </c>
      <c r="I181" s="101">
        <v>8.9038119245960098E-2</v>
      </c>
      <c r="J181" s="93" t="s">
        <v>294</v>
      </c>
      <c r="K181" s="154">
        <v>91540.34</v>
      </c>
      <c r="L181" s="101">
        <v>2.5283949450264399E-2</v>
      </c>
    </row>
    <row r="182" spans="1:12" ht="57.4" customHeight="1" x14ac:dyDescent="0.25">
      <c r="A182" s="40" t="s">
        <v>226</v>
      </c>
      <c r="B182" s="155">
        <v>64503.77</v>
      </c>
      <c r="C182" s="15">
        <v>7.4445490262302599E-2</v>
      </c>
      <c r="D182" s="40" t="s">
        <v>295</v>
      </c>
      <c r="E182" s="155">
        <v>20184.66</v>
      </c>
      <c r="F182" s="15">
        <v>2.32956447270894E-2</v>
      </c>
      <c r="G182" s="62" t="s">
        <v>228</v>
      </c>
      <c r="H182" s="155">
        <v>230356.16</v>
      </c>
      <c r="I182" s="15">
        <v>6.3625648593800405E-2</v>
      </c>
      <c r="J182" s="40" t="s">
        <v>230</v>
      </c>
      <c r="K182" s="155">
        <v>90162.95</v>
      </c>
      <c r="L182" s="15">
        <v>2.49035066953729E-2</v>
      </c>
    </row>
    <row r="183" spans="1:12" ht="28.7" customHeight="1" x14ac:dyDescent="0.25">
      <c r="A183" s="93" t="s">
        <v>292</v>
      </c>
      <c r="B183" s="154">
        <v>36093.019999999997</v>
      </c>
      <c r="C183" s="101">
        <v>4.1655899631092799E-2</v>
      </c>
      <c r="D183" s="93" t="s">
        <v>296</v>
      </c>
      <c r="E183" s="154">
        <v>18180</v>
      </c>
      <c r="F183" s="101">
        <v>2.09820141205493E-2</v>
      </c>
      <c r="G183" s="63" t="s">
        <v>226</v>
      </c>
      <c r="H183" s="154">
        <v>198558.2</v>
      </c>
      <c r="I183" s="101">
        <v>5.48428757391057E-2</v>
      </c>
      <c r="J183" s="93" t="s">
        <v>299</v>
      </c>
      <c r="K183" s="154">
        <v>71530</v>
      </c>
      <c r="L183" s="101">
        <v>1.9756982595623002E-2</v>
      </c>
    </row>
    <row r="184" spans="1:12" ht="42.95" customHeight="1" x14ac:dyDescent="0.25">
      <c r="A184" s="40"/>
      <c r="B184" s="155">
        <v>35258.910000000003</v>
      </c>
      <c r="C184" s="15">
        <v>4.0693231435378202E-2</v>
      </c>
      <c r="D184" s="36" t="s">
        <v>51</v>
      </c>
      <c r="E184" s="157">
        <v>441024.5</v>
      </c>
      <c r="F184" s="39">
        <v>0.50899792555050505</v>
      </c>
      <c r="G184" s="62" t="s">
        <v>298</v>
      </c>
      <c r="H184" s="155">
        <v>169600.83</v>
      </c>
      <c r="I184" s="15">
        <v>4.6844689591964403E-2</v>
      </c>
      <c r="J184" s="36" t="s">
        <v>51</v>
      </c>
      <c r="K184" s="157">
        <v>1811361.45</v>
      </c>
      <c r="L184" s="39">
        <v>0.50030807552121404</v>
      </c>
    </row>
    <row r="185" spans="1:12" ht="42.95" customHeight="1" x14ac:dyDescent="0.25">
      <c r="A185" s="93" t="s">
        <v>293</v>
      </c>
      <c r="B185" s="154">
        <v>22278.82</v>
      </c>
      <c r="C185" s="101">
        <v>2.5712569627567398E-2</v>
      </c>
      <c r="D185" s="100" t="s">
        <v>52</v>
      </c>
      <c r="E185" s="152">
        <f>SUM(B180:B185,E180:E184)</f>
        <v>866456.38</v>
      </c>
      <c r="F185" s="96">
        <v>1</v>
      </c>
      <c r="G185" s="63"/>
      <c r="H185" s="154">
        <v>111268.36</v>
      </c>
      <c r="I185" s="101">
        <v>3.0732937955592201E-2</v>
      </c>
      <c r="J185" s="100" t="s">
        <v>52</v>
      </c>
      <c r="K185" s="152">
        <f>SUM(H180:H185,K180:K184)</f>
        <v>3620492.1300000004</v>
      </c>
      <c r="L185" s="96">
        <v>1</v>
      </c>
    </row>
  </sheetData>
  <mergeCells count="38"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178:F178"/>
    <mergeCell ref="G178:L178"/>
    <mergeCell ref="B152:C152"/>
    <mergeCell ref="G152:L152"/>
    <mergeCell ref="A163:C163"/>
    <mergeCell ref="D163:F163"/>
    <mergeCell ref="G163:I163"/>
    <mergeCell ref="J163:L163"/>
  </mergeCells>
  <pageMargins left="0.2" right="0.2" top="0.25" bottom="0.25" header="0.05" footer="0.3"/>
  <pageSetup scale="55"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Brazil Exe Sum</vt:lpstr>
      <vt:lpstr>Chile Exe Sum</vt:lpstr>
      <vt:lpstr>Colombia Exe Sum</vt:lpstr>
      <vt:lpstr>Peru Exe Sum</vt:lpstr>
      <vt:lpstr>'Brazil Exe Sum'!Print_Area</vt:lpstr>
      <vt:lpstr>'Chile Exe Sum'!Print_Area</vt:lpstr>
      <vt:lpstr>'Colombia Exe Sum'!Print_Area</vt:lpstr>
      <vt:lpstr>'Peru Exe Sum'!Print_Area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achawla</dc:creator>
  <cp:lastModifiedBy>NewUser</cp:lastModifiedBy>
  <cp:lastPrinted>2022-02-02T19:17:29Z</cp:lastPrinted>
  <dcterms:created xsi:type="dcterms:W3CDTF">2021-04-21T09:19:53Z</dcterms:created>
  <dcterms:modified xsi:type="dcterms:W3CDTF">2023-08-10T11:10:20Z</dcterms:modified>
</cp:coreProperties>
</file>