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ka\Dropbox (Weizmann Institute)\Michael Kali’s files\Home\Research\cavity-design\"/>
    </mc:Choice>
  </mc:AlternateContent>
  <xr:revisionPtr revIDLastSave="0" documentId="13_ncr:1_{2F23DE6B-0026-4C4B-999B-659CC8EE2F51}" xr6:coauthVersionLast="36" xr6:coauthVersionMax="47" xr10:uidLastSave="{00000000-0000-0000-0000-000000000000}"/>
  <bookViews>
    <workbookView xWindow="-105" yWindow="-105" windowWidth="23250" windowHeight="12570" xr2:uid="{28E137F5-53DE-4F77-89AE-A54727DCF69F}"/>
  </bookViews>
  <sheets>
    <sheet name="lens center thickness 5.9" sheetId="2" r:id="rId1"/>
    <sheet name="lens center thicnkess 4.33mm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F24" i="1"/>
  <c r="D33" i="1" l="1"/>
  <c r="D17" i="1"/>
  <c r="D18" i="1"/>
  <c r="C18" i="1"/>
  <c r="C17" i="1"/>
  <c r="C33" i="1"/>
</calcChain>
</file>

<file path=xl/sharedStrings.xml><?xml version="1.0" encoding="utf-8"?>
<sst xmlns="http://schemas.openxmlformats.org/spreadsheetml/2006/main" count="162" uniqueCount="54">
  <si>
    <t>Material</t>
  </si>
  <si>
    <t>ULE</t>
  </si>
  <si>
    <t>Sapphire</t>
  </si>
  <si>
    <t>Right Mirror</t>
  </si>
  <si>
    <t>Lens</t>
  </si>
  <si>
    <t>Left Mirror</t>
  </si>
  <si>
    <t>Index of refraction</t>
  </si>
  <si>
    <t>2E-03/2.44E-03</t>
  </si>
  <si>
    <t>Radius of curvature [m]</t>
  </si>
  <si>
    <t>Center thickness [m]</t>
  </si>
  <si>
    <t>Spot size [m]</t>
  </si>
  <si>
    <t>dn_dT [1/K]</t>
  </si>
  <si>
    <t>Transmissivity</t>
  </si>
  <si>
    <t>Right NA</t>
  </si>
  <si>
    <t>Left NA</t>
  </si>
  <si>
    <t>Finesse</t>
  </si>
  <si>
    <t>0.0534/0.0653</t>
  </si>
  <si>
    <t>Diameter [m]</t>
  </si>
  <si>
    <t>Axial Displacement Tolerance</t>
  </si>
  <si>
    <t>Transversal Displacement Tolerance</t>
  </si>
  <si>
    <t>Tilt Angle Tolerance</t>
  </si>
  <si>
    <t>Radius of Curvature Tolerance</t>
  </si>
  <si>
    <t>Refractive Index Tolerance</t>
  </si>
  <si>
    <t>Cavity properties</t>
  </si>
  <si>
    <t>Parameter</t>
  </si>
  <si>
    <t>Right length [m]</t>
  </si>
  <si>
    <t>Left length [m]</t>
  </si>
  <si>
    <t>Value for high power</t>
  </si>
  <si>
    <t>Spot size (left side/right side) [m]</t>
  </si>
  <si>
    <t>Value for low power</t>
  </si>
  <si>
    <t>Thermal expansion coefficient [1/K]</t>
  </si>
  <si>
    <t>Surface power absorption coefficient</t>
  </si>
  <si>
    <t>Thermal conductivity coefficient [W/(m*K)]</t>
  </si>
  <si>
    <t>Volume power absorption coefficient [1/m]</t>
  </si>
  <si>
    <t>Element</t>
  </si>
  <si>
    <t>intensity_reflectivity</t>
  </si>
  <si>
    <t>right mirror</t>
  </si>
  <si>
    <t>lens</t>
  </si>
  <si>
    <t>left mirror</t>
  </si>
  <si>
    <t>cavity</t>
  </si>
  <si>
    <t>71.71/79.65</t>
  </si>
  <si>
    <t>Angle between side rays and lens [Degrees]</t>
  </si>
  <si>
    <t>86.62/83.9</t>
  </si>
  <si>
    <t>0.001842/0.002477</t>
  </si>
  <si>
    <t>0.005528/0.007433</t>
  </si>
  <si>
    <t>0.000604/0.000813</t>
  </si>
  <si>
    <t>0.001814/0.00244</t>
  </si>
  <si>
    <t>Axial Displacement Tolerance [m]</t>
  </si>
  <si>
    <t>Transversal Displacement Tolerance [m]</t>
  </si>
  <si>
    <t>Radius of Curvature Tolerance [m]</t>
  </si>
  <si>
    <t>Temperature increase [K]</t>
  </si>
  <si>
    <t>Same as high power</t>
  </si>
  <si>
    <t>Note</t>
  </si>
  <si>
    <t>When the lens is 5.8mm thick at it's center, it can have 2mm of edge thickness and be wide enough to support the 0.007433[m] spot size of a 0.2NA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</si>
</sst>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3" borderId="1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3" xfId="0" applyFont="1" applyBorder="1" applyAlignment="1">
      <alignment vertical="center"/>
    </xf>
  </cellXfs>
  <cellStyles count="1">
    <cellStyle name="Normal" xfId="0" builtinId="0"/>
  </cellStyles>
  <dxfs count="5">
    <dxf>
      <numFmt numFmtId="15" formatCode="0.00E+00"/>
      <alignment horizontal="right" vertical="bottom" textRotation="0" wrapText="0" indent="0" justifyLastLine="0" shrinkToFit="0" readingOrder="0"/>
    </dxf>
    <dxf>
      <numFmt numFmtId="15" formatCode="0.00E+00"/>
      <alignment horizontal="right" vertical="bottom" textRotation="0" wrapText="0" indent="0" justifyLastLine="0" shrinkToFit="0" readingOrder="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9CE33E-0419-4F25-8DF2-FC4C0F793A5C}" name="Table4" displayName="Table4" ref="B1:D54" totalsRowShown="0">
  <autoFilter ref="B1:D54" xr:uid="{0D8EF714-1335-4FA2-B1F1-FC2B5AFDFEF3}"/>
  <sortState ref="B2:G54">
    <sortCondition ref="E2:E54"/>
    <sortCondition ref="G2:G54"/>
  </sortState>
  <tableColumns count="3">
    <tableColumn id="1" xr3:uid="{A2DA716C-E282-4D30-84B5-7525B3A2C7D7}" name="Parameter"/>
    <tableColumn id="2" xr3:uid="{2233A094-8D1C-41DF-8497-2ADBB3DCC852}" name="Value for high power" dataDxfId="1"/>
    <tableColumn id="3" xr3:uid="{A6342CAE-EECB-425C-8AFE-46403A90363B}" name="Value for low power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596E4-9B20-4FC5-B6B5-D89DBEFFC437}" name="Table3" displayName="Table3" ref="B1:D47" totalsRowShown="0" headerRowDxfId="4">
  <autoFilter ref="B1:D47" xr:uid="{997596E4-9B20-4FC5-B6B5-D89DBEFFC437}"/>
  <tableColumns count="3">
    <tableColumn id="1" xr3:uid="{703AB0FD-D4C7-4FA5-8FFC-10187A308E3C}" name="Parameter"/>
    <tableColumn id="2" xr3:uid="{0BEEDA6B-D407-44E0-9695-8D3B916C02DF}" name="Value for high power" dataDxfId="3"/>
    <tableColumn id="3" xr3:uid="{AA40A206-CEDD-4FA7-85D1-2A452B55EB25}" name="Value for low power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8537-49EF-4339-9B38-EF74F497BAFE}">
  <dimension ref="A1:J55"/>
  <sheetViews>
    <sheetView tabSelected="1" workbookViewId="0">
      <selection activeCell="E29" sqref="E29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22.140625" style="10" bestFit="1" customWidth="1"/>
    <col min="4" max="4" width="21.5703125" style="10" bestFit="1" customWidth="1"/>
    <col min="5" max="5" width="21.5703125" style="10" customWidth="1"/>
  </cols>
  <sheetData>
    <row r="1" spans="1:10" x14ac:dyDescent="0.25">
      <c r="A1" s="3" t="s">
        <v>34</v>
      </c>
      <c r="B1" t="s">
        <v>24</v>
      </c>
      <c r="C1" s="12" t="s">
        <v>27</v>
      </c>
      <c r="D1" s="12" t="s">
        <v>29</v>
      </c>
      <c r="E1" s="12"/>
      <c r="J1" t="s">
        <v>52</v>
      </c>
    </row>
    <row r="2" spans="1:10" x14ac:dyDescent="0.25">
      <c r="A2" s="4" t="s">
        <v>36</v>
      </c>
      <c r="B2" t="s">
        <v>8</v>
      </c>
      <c r="C2" s="11">
        <v>0.15</v>
      </c>
      <c r="D2" s="11" t="s">
        <v>51</v>
      </c>
      <c r="E2" s="11"/>
      <c r="J2" t="s">
        <v>53</v>
      </c>
    </row>
    <row r="3" spans="1:10" x14ac:dyDescent="0.25">
      <c r="A3" s="5"/>
      <c r="B3" t="s">
        <v>30</v>
      </c>
      <c r="C3" s="11">
        <v>7.4999999999999997E-8</v>
      </c>
      <c r="D3" s="11" t="s">
        <v>51</v>
      </c>
      <c r="E3" s="11"/>
    </row>
    <row r="4" spans="1:10" x14ac:dyDescent="0.25">
      <c r="A4" s="5"/>
      <c r="B4" t="s">
        <v>31</v>
      </c>
      <c r="C4" s="11">
        <v>9.9999999999999995E-7</v>
      </c>
      <c r="D4" s="11" t="s">
        <v>51</v>
      </c>
      <c r="E4" s="11"/>
    </row>
    <row r="5" spans="1:10" x14ac:dyDescent="0.25">
      <c r="A5" s="5"/>
      <c r="B5" t="s">
        <v>32</v>
      </c>
      <c r="C5" s="11">
        <v>1.31</v>
      </c>
      <c r="D5" s="11" t="s">
        <v>51</v>
      </c>
      <c r="E5" s="11"/>
    </row>
    <row r="6" spans="1:10" x14ac:dyDescent="0.25">
      <c r="A6" s="5"/>
      <c r="B6" t="s">
        <v>35</v>
      </c>
      <c r="C6" s="11">
        <v>0.99990000000000001</v>
      </c>
      <c r="D6" s="11" t="s">
        <v>51</v>
      </c>
      <c r="E6" s="11"/>
    </row>
    <row r="7" spans="1:10" x14ac:dyDescent="0.25">
      <c r="A7" s="5"/>
      <c r="B7" t="s">
        <v>12</v>
      </c>
      <c r="C7" s="11">
        <v>1E-4</v>
      </c>
      <c r="D7" s="11" t="s">
        <v>51</v>
      </c>
      <c r="E7" s="11"/>
    </row>
    <row r="8" spans="1:10" x14ac:dyDescent="0.25">
      <c r="A8" s="5"/>
      <c r="B8" t="s">
        <v>50</v>
      </c>
      <c r="C8" s="11">
        <v>123.22</v>
      </c>
      <c r="D8" s="11">
        <v>0</v>
      </c>
      <c r="E8" s="11"/>
    </row>
    <row r="9" spans="1:10" x14ac:dyDescent="0.25">
      <c r="A9" s="5"/>
      <c r="B9" t="s">
        <v>10</v>
      </c>
      <c r="C9" s="11">
        <v>2.4779699999999999E-3</v>
      </c>
      <c r="D9" s="11">
        <v>8.03E-4</v>
      </c>
      <c r="E9" s="11"/>
    </row>
    <row r="10" spans="1:10" x14ac:dyDescent="0.25">
      <c r="A10" s="5"/>
      <c r="B10" t="s">
        <v>17</v>
      </c>
      <c r="C10" s="11">
        <v>7.4330000000000004E-3</v>
      </c>
      <c r="D10" s="11">
        <v>2.4109999999999999E-3</v>
      </c>
      <c r="E10" s="11"/>
    </row>
    <row r="11" spans="1:10" x14ac:dyDescent="0.25">
      <c r="A11" s="5"/>
      <c r="B11" t="s">
        <v>0</v>
      </c>
      <c r="C11" s="11" t="s">
        <v>1</v>
      </c>
      <c r="D11" s="11" t="s">
        <v>51</v>
      </c>
      <c r="E11" s="11"/>
    </row>
    <row r="12" spans="1:10" x14ac:dyDescent="0.25">
      <c r="A12" s="5"/>
      <c r="B12" t="s">
        <v>47</v>
      </c>
      <c r="C12" s="11">
        <v>1.8810000000000001E-5</v>
      </c>
      <c r="D12" s="11">
        <v>1.676E-3</v>
      </c>
      <c r="E12" s="11"/>
    </row>
    <row r="13" spans="1:10" x14ac:dyDescent="0.25">
      <c r="A13" s="5"/>
      <c r="B13" t="s">
        <v>48</v>
      </c>
      <c r="C13" s="11">
        <v>-7.5619999999999998E-6</v>
      </c>
      <c r="D13" s="11">
        <v>-2.3750000000000001E-5</v>
      </c>
      <c r="E13" s="11"/>
    </row>
    <row r="14" spans="1:10" x14ac:dyDescent="0.25">
      <c r="A14" s="5"/>
      <c r="B14" t="s">
        <v>20</v>
      </c>
      <c r="C14" s="11">
        <v>-1.6449999999999999E-4</v>
      </c>
      <c r="D14" s="11">
        <v>-8.5599999999999999E-4</v>
      </c>
      <c r="E14" s="11"/>
    </row>
    <row r="15" spans="1:10" x14ac:dyDescent="0.25">
      <c r="A15" s="7"/>
      <c r="B15" t="s">
        <v>49</v>
      </c>
      <c r="C15" s="11">
        <v>-1.8810000000000001E-5</v>
      </c>
      <c r="D15" s="11">
        <v>-1.6720000000000001E-3</v>
      </c>
      <c r="E15" s="11"/>
    </row>
    <row r="16" spans="1:10" x14ac:dyDescent="0.25">
      <c r="A16" s="8" t="s">
        <v>37</v>
      </c>
      <c r="B16" t="s">
        <v>8</v>
      </c>
      <c r="C16" s="11">
        <v>1.5169999999999999E-2</v>
      </c>
      <c r="D16" s="11" t="s">
        <v>51</v>
      </c>
      <c r="E16" s="11"/>
    </row>
    <row r="17" spans="1:5" x14ac:dyDescent="0.25">
      <c r="A17" s="6"/>
      <c r="B17" t="s">
        <v>9</v>
      </c>
      <c r="C17" s="11">
        <v>5.8900000000000003E-3</v>
      </c>
      <c r="D17" s="11" t="s">
        <v>51</v>
      </c>
      <c r="E17" s="11"/>
    </row>
    <row r="18" spans="1:5" x14ac:dyDescent="0.25">
      <c r="A18" s="6"/>
      <c r="B18" t="s">
        <v>6</v>
      </c>
      <c r="C18" s="11">
        <v>1.76</v>
      </c>
      <c r="D18" s="11" t="s">
        <v>51</v>
      </c>
      <c r="E18" s="11"/>
    </row>
    <row r="19" spans="1:5" x14ac:dyDescent="0.25">
      <c r="A19" s="6"/>
      <c r="B19" t="s">
        <v>30</v>
      </c>
      <c r="C19" s="11">
        <v>5.4999999999999999E-6</v>
      </c>
      <c r="D19" s="11" t="s">
        <v>51</v>
      </c>
      <c r="E19" s="11"/>
    </row>
    <row r="20" spans="1:5" x14ac:dyDescent="0.25">
      <c r="A20" s="6"/>
      <c r="B20" t="s">
        <v>31</v>
      </c>
      <c r="C20" s="11">
        <v>9.9999999999999995E-7</v>
      </c>
      <c r="D20" s="11" t="s">
        <v>51</v>
      </c>
      <c r="E20" s="11"/>
    </row>
    <row r="21" spans="1:5" x14ac:dyDescent="0.25">
      <c r="A21" s="6"/>
      <c r="B21" t="s">
        <v>32</v>
      </c>
      <c r="C21" s="11">
        <v>46.06</v>
      </c>
      <c r="D21" s="11" t="s">
        <v>51</v>
      </c>
      <c r="E21" s="11"/>
    </row>
    <row r="22" spans="1:5" x14ac:dyDescent="0.25">
      <c r="A22" s="6"/>
      <c r="B22" t="s">
        <v>11</v>
      </c>
      <c r="C22" s="11">
        <v>1.17E-5</v>
      </c>
      <c r="D22" s="11" t="s">
        <v>51</v>
      </c>
      <c r="E22" s="11"/>
    </row>
    <row r="23" spans="1:5" x14ac:dyDescent="0.25">
      <c r="A23" s="6"/>
      <c r="B23" t="s">
        <v>33</v>
      </c>
      <c r="C23" s="11">
        <v>0.01</v>
      </c>
      <c r="D23" s="11" t="s">
        <v>51</v>
      </c>
      <c r="E23" s="11"/>
    </row>
    <row r="24" spans="1:5" x14ac:dyDescent="0.25">
      <c r="A24" s="6"/>
      <c r="B24" t="s">
        <v>35</v>
      </c>
      <c r="C24" s="11">
        <v>1E-4</v>
      </c>
      <c r="D24" s="11" t="s">
        <v>51</v>
      </c>
      <c r="E24" s="11"/>
    </row>
    <row r="25" spans="1:5" x14ac:dyDescent="0.25">
      <c r="A25" s="6"/>
      <c r="B25" t="s">
        <v>12</v>
      </c>
      <c r="C25" s="11">
        <v>0.99990000000000001</v>
      </c>
      <c r="D25" s="11" t="s">
        <v>51</v>
      </c>
      <c r="E25" s="11"/>
    </row>
    <row r="26" spans="1:5" x14ac:dyDescent="0.25">
      <c r="A26" s="6"/>
      <c r="B26" t="s">
        <v>50</v>
      </c>
      <c r="C26" s="11">
        <v>22.89</v>
      </c>
      <c r="D26" s="11">
        <v>0</v>
      </c>
      <c r="E26" s="11"/>
    </row>
    <row r="27" spans="1:5" x14ac:dyDescent="0.25">
      <c r="A27" s="6"/>
      <c r="B27" t="s">
        <v>10</v>
      </c>
      <c r="C27" s="11" t="s">
        <v>43</v>
      </c>
      <c r="D27" s="11" t="s">
        <v>45</v>
      </c>
      <c r="E27" s="11"/>
    </row>
    <row r="28" spans="1:5" x14ac:dyDescent="0.25">
      <c r="A28" s="6"/>
      <c r="B28" t="s">
        <v>17</v>
      </c>
      <c r="C28" s="11" t="s">
        <v>44</v>
      </c>
      <c r="D28" s="11" t="s">
        <v>46</v>
      </c>
      <c r="E28" s="11"/>
    </row>
    <row r="29" spans="1:5" x14ac:dyDescent="0.25">
      <c r="A29" s="6"/>
      <c r="B29" t="s">
        <v>0</v>
      </c>
      <c r="C29" s="11" t="s">
        <v>2</v>
      </c>
      <c r="D29" s="11" t="s">
        <v>51</v>
      </c>
      <c r="E29" s="11"/>
    </row>
    <row r="30" spans="1:5" x14ac:dyDescent="0.25">
      <c r="A30" s="6"/>
      <c r="B30" t="s">
        <v>47</v>
      </c>
      <c r="C30" s="11">
        <v>1.2940000000000001E-7</v>
      </c>
      <c r="D30" s="11">
        <v>1.134E-5</v>
      </c>
      <c r="E30" s="11"/>
    </row>
    <row r="31" spans="1:5" x14ac:dyDescent="0.25">
      <c r="A31" s="6"/>
      <c r="B31" t="s">
        <v>48</v>
      </c>
      <c r="C31" s="11">
        <v>-5.4690000000000001E-7</v>
      </c>
      <c r="D31" s="11">
        <v>-1.734E-6</v>
      </c>
      <c r="E31" s="11"/>
    </row>
    <row r="32" spans="1:5" x14ac:dyDescent="0.25">
      <c r="A32" s="6"/>
      <c r="B32" t="s">
        <v>20</v>
      </c>
      <c r="C32" s="11">
        <v>-5.04E-4</v>
      </c>
      <c r="D32" s="11">
        <v>-1.6000000000000001E-3</v>
      </c>
      <c r="E32" s="11"/>
    </row>
    <row r="33" spans="1:5" x14ac:dyDescent="0.25">
      <c r="A33" s="6"/>
      <c r="B33" t="s">
        <v>49</v>
      </c>
      <c r="C33" s="11">
        <v>-1.631E-7</v>
      </c>
      <c r="D33" s="11">
        <v>-1.431E-5</v>
      </c>
      <c r="E33" s="11"/>
    </row>
    <row r="34" spans="1:5" x14ac:dyDescent="0.25">
      <c r="A34" s="6"/>
      <c r="B34" t="s">
        <v>22</v>
      </c>
      <c r="C34" s="11">
        <v>8.1880000000000002E-6</v>
      </c>
      <c r="D34" s="11">
        <v>7.1599999999999995E-4</v>
      </c>
      <c r="E34" s="11"/>
    </row>
    <row r="35" spans="1:5" x14ac:dyDescent="0.25">
      <c r="A35" s="9"/>
      <c r="B35" t="s">
        <v>41</v>
      </c>
      <c r="C35" s="11" t="s">
        <v>40</v>
      </c>
      <c r="D35" s="11" t="s">
        <v>42</v>
      </c>
      <c r="E35" s="11"/>
    </row>
    <row r="36" spans="1:5" x14ac:dyDescent="0.25">
      <c r="A36" s="4" t="s">
        <v>38</v>
      </c>
      <c r="B36" t="s">
        <v>8</v>
      </c>
      <c r="C36" s="11">
        <v>9.214E-3</v>
      </c>
      <c r="D36" s="11" t="s">
        <v>51</v>
      </c>
      <c r="E36" s="11"/>
    </row>
    <row r="37" spans="1:5" x14ac:dyDescent="0.25">
      <c r="A37" s="5"/>
      <c r="B37" t="s">
        <v>30</v>
      </c>
      <c r="C37" s="11">
        <v>7.4999999999999997E-8</v>
      </c>
      <c r="D37" s="11" t="s">
        <v>51</v>
      </c>
      <c r="E37" s="11"/>
    </row>
    <row r="38" spans="1:5" x14ac:dyDescent="0.25">
      <c r="A38" s="5"/>
      <c r="B38" t="s">
        <v>31</v>
      </c>
      <c r="C38" s="11">
        <v>9.9999999999999995E-7</v>
      </c>
      <c r="D38" s="11" t="s">
        <v>51</v>
      </c>
      <c r="E38" s="11"/>
    </row>
    <row r="39" spans="1:5" x14ac:dyDescent="0.25">
      <c r="A39" s="5"/>
      <c r="B39" t="s">
        <v>32</v>
      </c>
      <c r="C39" s="11">
        <v>1.31</v>
      </c>
      <c r="D39" s="11" t="s">
        <v>51</v>
      </c>
      <c r="E39" s="11"/>
    </row>
    <row r="40" spans="1:5" x14ac:dyDescent="0.25">
      <c r="A40" s="5"/>
      <c r="B40" t="s">
        <v>35</v>
      </c>
      <c r="C40" s="11">
        <v>0.99990000000000001</v>
      </c>
      <c r="D40" s="11" t="s">
        <v>51</v>
      </c>
      <c r="E40" s="11"/>
    </row>
    <row r="41" spans="1:5" x14ac:dyDescent="0.25">
      <c r="A41" s="5"/>
      <c r="B41" t="s">
        <v>12</v>
      </c>
      <c r="C41" s="11">
        <v>1E-4</v>
      </c>
      <c r="D41" s="11" t="s">
        <v>51</v>
      </c>
      <c r="E41" s="11"/>
    </row>
    <row r="42" spans="1:5" x14ac:dyDescent="0.25">
      <c r="A42" s="5"/>
      <c r="B42" t="s">
        <v>50</v>
      </c>
      <c r="C42" s="11">
        <v>165.7</v>
      </c>
      <c r="D42" s="11">
        <v>0</v>
      </c>
      <c r="E42" s="11"/>
    </row>
    <row r="43" spans="1:5" x14ac:dyDescent="0.25">
      <c r="A43" s="5"/>
      <c r="B43" t="s">
        <v>10</v>
      </c>
      <c r="C43" s="11">
        <v>1.8420000000000001E-3</v>
      </c>
      <c r="D43" s="11">
        <v>5.5279999999999999E-3</v>
      </c>
      <c r="E43" s="11"/>
    </row>
    <row r="44" spans="1:5" x14ac:dyDescent="0.25">
      <c r="A44" s="5"/>
      <c r="B44" t="s">
        <v>17</v>
      </c>
      <c r="C44" s="11">
        <v>6.0400000000000002E-3</v>
      </c>
      <c r="D44" s="11">
        <v>1.8140000000000001E-3</v>
      </c>
      <c r="E44" s="11"/>
    </row>
    <row r="45" spans="1:5" x14ac:dyDescent="0.25">
      <c r="A45" s="5"/>
      <c r="B45" t="s">
        <v>0</v>
      </c>
      <c r="C45" s="11" t="s">
        <v>1</v>
      </c>
      <c r="D45" s="11" t="s">
        <v>51</v>
      </c>
      <c r="E45" s="11"/>
    </row>
    <row r="46" spans="1:5" x14ac:dyDescent="0.25">
      <c r="A46" s="5"/>
      <c r="B46" t="s">
        <v>47</v>
      </c>
      <c r="C46" s="11">
        <v>-1.2849999999999999E-7</v>
      </c>
      <c r="D46" s="11">
        <v>-1.128E-5</v>
      </c>
      <c r="E46" s="11"/>
    </row>
    <row r="47" spans="1:5" x14ac:dyDescent="0.25">
      <c r="A47" s="5"/>
      <c r="B47" t="s">
        <v>48</v>
      </c>
      <c r="C47" s="11">
        <v>-5.5469999999999996E-7</v>
      </c>
      <c r="D47" s="11">
        <v>-1.7659999999999999E-6</v>
      </c>
      <c r="E47" s="11"/>
    </row>
    <row r="48" spans="1:5" x14ac:dyDescent="0.25">
      <c r="A48" s="5"/>
      <c r="B48" t="s">
        <v>20</v>
      </c>
      <c r="C48" s="11">
        <v>-6.05E-5</v>
      </c>
      <c r="D48" s="11">
        <v>-1.92E-4</v>
      </c>
      <c r="E48" s="11"/>
    </row>
    <row r="49" spans="1:5" x14ac:dyDescent="0.25">
      <c r="A49" s="5"/>
      <c r="B49" t="s">
        <v>49</v>
      </c>
      <c r="C49" s="11">
        <v>-1.2870000000000001E-7</v>
      </c>
      <c r="D49" s="11">
        <v>-1.128E-5</v>
      </c>
      <c r="E49" s="11"/>
    </row>
    <row r="50" spans="1:5" x14ac:dyDescent="0.25">
      <c r="A50" s="6" t="s">
        <v>39</v>
      </c>
      <c r="B50" t="s">
        <v>13</v>
      </c>
      <c r="C50" s="11">
        <v>1.651E-2</v>
      </c>
      <c r="D50" s="11">
        <v>5.3752355714199902E-3</v>
      </c>
      <c r="E50" s="11"/>
    </row>
    <row r="51" spans="1:5" x14ac:dyDescent="0.25">
      <c r="A51" s="6"/>
      <c r="B51" t="s">
        <v>25</v>
      </c>
      <c r="C51" s="11">
        <v>0.3</v>
      </c>
      <c r="D51" s="11" t="s">
        <v>51</v>
      </c>
      <c r="E51" s="11"/>
    </row>
    <row r="52" spans="1:5" x14ac:dyDescent="0.25">
      <c r="A52" s="6"/>
      <c r="B52" t="s">
        <v>14</v>
      </c>
      <c r="C52" s="11">
        <v>0.2</v>
      </c>
      <c r="D52" s="11">
        <v>6.5651375522518499E-2</v>
      </c>
      <c r="E52" s="11"/>
    </row>
    <row r="53" spans="1:5" x14ac:dyDescent="0.25">
      <c r="A53" s="6"/>
      <c r="B53" t="s">
        <v>26</v>
      </c>
      <c r="C53" s="11">
        <v>1.8428E-2</v>
      </c>
      <c r="D53" s="11" t="s">
        <v>51</v>
      </c>
      <c r="E53" s="11"/>
    </row>
    <row r="54" spans="1:5" x14ac:dyDescent="0.25">
      <c r="A54" s="6"/>
      <c r="B54" t="s">
        <v>15</v>
      </c>
      <c r="C54" s="11">
        <v>8681.2000000000007</v>
      </c>
      <c r="D54" s="11" t="s">
        <v>51</v>
      </c>
      <c r="E54" s="11"/>
    </row>
    <row r="55" spans="1:5" x14ac:dyDescent="0.25">
      <c r="A55" s="13"/>
    </row>
  </sheetData>
  <mergeCells count="4">
    <mergeCell ref="A2:A15"/>
    <mergeCell ref="A16:A35"/>
    <mergeCell ref="A36:A49"/>
    <mergeCell ref="A50:A5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0DF3-B8C6-40BE-B318-45B4C91779A8}">
  <dimension ref="A1:Q47"/>
  <sheetViews>
    <sheetView zoomScaleNormal="100" workbookViewId="0">
      <selection activeCell="G24" sqref="G24"/>
    </sheetView>
  </sheetViews>
  <sheetFormatPr defaultRowHeight="15" x14ac:dyDescent="0.25"/>
  <cols>
    <col min="1" max="1" width="15" bestFit="1" customWidth="1"/>
    <col min="2" max="2" width="38.5703125" customWidth="1"/>
    <col min="3" max="3" width="20.7109375" bestFit="1" customWidth="1"/>
    <col min="4" max="4" width="19.140625" bestFit="1" customWidth="1"/>
    <col min="5" max="5" width="9.85546875" bestFit="1" customWidth="1"/>
    <col min="6" max="6" width="15" bestFit="1" customWidth="1"/>
    <col min="7" max="7" width="31.140625" bestFit="1" customWidth="1"/>
    <col min="8" max="8" width="12.7109375" bestFit="1" customWidth="1"/>
    <col min="9" max="9" width="12.42578125" bestFit="1" customWidth="1"/>
  </cols>
  <sheetData>
    <row r="1" spans="1:17" x14ac:dyDescent="0.25">
      <c r="A1" s="3" t="s">
        <v>34</v>
      </c>
      <c r="B1" s="2" t="s">
        <v>24</v>
      </c>
      <c r="C1" s="2" t="s">
        <v>27</v>
      </c>
      <c r="D1" s="2" t="s">
        <v>29</v>
      </c>
    </row>
    <row r="2" spans="1:17" x14ac:dyDescent="0.25">
      <c r="A2" s="4" t="s">
        <v>5</v>
      </c>
      <c r="B2" t="s">
        <v>8</v>
      </c>
      <c r="C2" s="1">
        <v>0.01</v>
      </c>
      <c r="D2" s="1">
        <v>0.01</v>
      </c>
    </row>
    <row r="3" spans="1:17" x14ac:dyDescent="0.25">
      <c r="A3" s="5"/>
      <c r="B3" t="s">
        <v>10</v>
      </c>
      <c r="C3" s="1">
        <v>2E-3</v>
      </c>
      <c r="D3" s="1">
        <v>5.3400000000000003E-2</v>
      </c>
    </row>
    <row r="4" spans="1:17" x14ac:dyDescent="0.25">
      <c r="A4" s="5"/>
      <c r="B4" t="s">
        <v>17</v>
      </c>
      <c r="C4" s="1">
        <v>6.0000000000000001E-3</v>
      </c>
      <c r="D4" s="1">
        <v>6.0000000000000001E-3</v>
      </c>
    </row>
    <row r="5" spans="1:17" x14ac:dyDescent="0.25">
      <c r="A5" s="5"/>
      <c r="B5" t="s">
        <v>12</v>
      </c>
      <c r="C5" s="1">
        <v>1E-4</v>
      </c>
      <c r="D5" s="1">
        <v>1E-4</v>
      </c>
    </row>
    <row r="6" spans="1:17" x14ac:dyDescent="0.25">
      <c r="A6" s="5"/>
      <c r="B6" t="s">
        <v>0</v>
      </c>
      <c r="C6" s="1" t="s">
        <v>1</v>
      </c>
      <c r="D6" s="1" t="s">
        <v>1</v>
      </c>
    </row>
    <row r="7" spans="1:17" x14ac:dyDescent="0.25">
      <c r="A7" s="5"/>
      <c r="B7" t="s">
        <v>30</v>
      </c>
      <c r="C7" s="1">
        <v>7.4999999999999997E-8</v>
      </c>
      <c r="D7" s="1">
        <v>7.4999999999999997E-8</v>
      </c>
    </row>
    <row r="8" spans="1:17" x14ac:dyDescent="0.25">
      <c r="A8" s="5"/>
      <c r="B8" t="s">
        <v>31</v>
      </c>
      <c r="C8" s="1">
        <v>9.9999999999999995E-7</v>
      </c>
      <c r="D8" s="1">
        <v>9.9999999999999995E-7</v>
      </c>
    </row>
    <row r="9" spans="1:17" x14ac:dyDescent="0.25">
      <c r="A9" s="5"/>
      <c r="B9" t="s">
        <v>32</v>
      </c>
      <c r="C9" s="1">
        <v>1.31</v>
      </c>
      <c r="D9" s="1">
        <v>1.31</v>
      </c>
      <c r="O9" s="1"/>
      <c r="P9" s="1"/>
      <c r="Q9" s="1"/>
    </row>
    <row r="10" spans="1:17" x14ac:dyDescent="0.25">
      <c r="A10" s="5"/>
      <c r="B10" t="s">
        <v>18</v>
      </c>
      <c r="C10" s="1">
        <v>-1.3199999999999999E-7</v>
      </c>
      <c r="D10" s="1">
        <v>-2.7124999999999999E-5</v>
      </c>
      <c r="O10" s="1"/>
      <c r="P10" s="1"/>
      <c r="Q10" s="1"/>
    </row>
    <row r="11" spans="1:17" x14ac:dyDescent="0.25">
      <c r="A11" s="5"/>
      <c r="B11" t="s">
        <v>19</v>
      </c>
      <c r="C11" s="1">
        <v>-3.7899999999999999E-7</v>
      </c>
      <c r="D11" s="1">
        <v>-1.59375E-6</v>
      </c>
      <c r="O11" s="1"/>
      <c r="P11" s="1"/>
      <c r="Q11" s="1"/>
    </row>
    <row r="12" spans="1:17" x14ac:dyDescent="0.25">
      <c r="A12" s="5"/>
      <c r="B12" t="s">
        <v>20</v>
      </c>
      <c r="C12" s="1">
        <v>-3.8000000000000002E-5</v>
      </c>
      <c r="D12" s="1">
        <v>-1.5999999999999901E-4</v>
      </c>
      <c r="O12" s="1"/>
      <c r="P12" s="1"/>
      <c r="Q12" s="1"/>
    </row>
    <row r="13" spans="1:17" x14ac:dyDescent="0.25">
      <c r="A13" s="5"/>
      <c r="B13" t="s">
        <v>21</v>
      </c>
      <c r="C13" s="1">
        <v>-1.3199999999999999E-7</v>
      </c>
      <c r="D13" s="1">
        <v>-2.7124999999999999E-5</v>
      </c>
      <c r="P13" s="1"/>
    </row>
    <row r="14" spans="1:17" x14ac:dyDescent="0.25">
      <c r="A14" s="6" t="s">
        <v>4</v>
      </c>
      <c r="B14" t="s">
        <v>8</v>
      </c>
      <c r="C14" s="1">
        <v>1.562E-2</v>
      </c>
      <c r="D14" s="1">
        <v>1.562E-2</v>
      </c>
    </row>
    <row r="15" spans="1:17" x14ac:dyDescent="0.25">
      <c r="A15" s="6"/>
      <c r="B15" t="s">
        <v>9</v>
      </c>
      <c r="C15" s="1">
        <v>4.3299999999999996E-3</v>
      </c>
      <c r="D15" s="1">
        <v>4.3300000000000005E-3</v>
      </c>
    </row>
    <row r="16" spans="1:17" x14ac:dyDescent="0.25">
      <c r="A16" s="6"/>
      <c r="B16" t="s">
        <v>28</v>
      </c>
      <c r="C16" s="1" t="s">
        <v>7</v>
      </c>
      <c r="D16" s="1" t="s">
        <v>16</v>
      </c>
    </row>
    <row r="17" spans="1:7" x14ac:dyDescent="0.25">
      <c r="A17" s="6"/>
      <c r="B17" t="s">
        <v>17</v>
      </c>
      <c r="C17" s="1">
        <f>0.00244*3</f>
        <v>7.3200000000000001E-3</v>
      </c>
      <c r="D17" s="1">
        <f>0.00244*3</f>
        <v>7.3200000000000001E-3</v>
      </c>
    </row>
    <row r="18" spans="1:7" x14ac:dyDescent="0.25">
      <c r="A18" s="6"/>
      <c r="B18" t="s">
        <v>12</v>
      </c>
      <c r="C18" s="1">
        <f>1-0.0001</f>
        <v>0.99990000000000001</v>
      </c>
      <c r="D18" s="1">
        <f>1-0.0001</f>
        <v>0.99990000000000001</v>
      </c>
    </row>
    <row r="19" spans="1:7" x14ac:dyDescent="0.25">
      <c r="A19" s="6"/>
      <c r="B19" t="s">
        <v>0</v>
      </c>
      <c r="C19" s="1" t="s">
        <v>2</v>
      </c>
      <c r="D19" s="1" t="s">
        <v>2</v>
      </c>
    </row>
    <row r="20" spans="1:7" x14ac:dyDescent="0.25">
      <c r="A20" s="6"/>
      <c r="B20" t="s">
        <v>6</v>
      </c>
      <c r="C20" s="1">
        <v>1.76</v>
      </c>
      <c r="D20" s="1">
        <v>1.758</v>
      </c>
    </row>
    <row r="21" spans="1:7" x14ac:dyDescent="0.25">
      <c r="A21" s="6"/>
      <c r="B21" t="s">
        <v>30</v>
      </c>
      <c r="C21" s="1">
        <v>5.4999999999999999E-6</v>
      </c>
      <c r="D21" s="1">
        <v>5.4999999999999999E-6</v>
      </c>
    </row>
    <row r="22" spans="1:7" x14ac:dyDescent="0.25">
      <c r="A22" s="6"/>
      <c r="B22" t="s">
        <v>31</v>
      </c>
      <c r="C22" s="1">
        <v>9.9999999999999995E-7</v>
      </c>
      <c r="D22" s="1">
        <v>9.9999999999999995E-7</v>
      </c>
    </row>
    <row r="23" spans="1:7" x14ac:dyDescent="0.25">
      <c r="A23" s="6"/>
      <c r="B23" t="s">
        <v>32</v>
      </c>
      <c r="C23" s="1">
        <v>46.06</v>
      </c>
      <c r="D23" s="1">
        <v>46.06</v>
      </c>
    </row>
    <row r="24" spans="1:7" x14ac:dyDescent="0.25">
      <c r="A24" s="6"/>
      <c r="B24" t="s">
        <v>11</v>
      </c>
      <c r="C24" s="1">
        <v>1.17E-5</v>
      </c>
      <c r="D24" s="1">
        <v>1.17E-5</v>
      </c>
      <c r="F24" s="1">
        <f>C25*C15*2+C22+4*100*10^-6+C5*2</f>
        <v>8.608E-4</v>
      </c>
      <c r="G24" s="1">
        <f>1/F24</f>
        <v>1161.7100371747213</v>
      </c>
    </row>
    <row r="25" spans="1:7" x14ac:dyDescent="0.25">
      <c r="A25" s="6"/>
      <c r="B25" t="s">
        <v>33</v>
      </c>
      <c r="C25" s="1">
        <v>0.03</v>
      </c>
      <c r="D25" s="1">
        <v>0.03</v>
      </c>
    </row>
    <row r="26" spans="1:7" x14ac:dyDescent="0.25">
      <c r="A26" s="6"/>
      <c r="B26" t="s">
        <v>18</v>
      </c>
      <c r="C26" s="1">
        <v>1.3300000000000001E-7</v>
      </c>
      <c r="D26" s="1">
        <v>2.9E-5</v>
      </c>
    </row>
    <row r="27" spans="1:7" x14ac:dyDescent="0.25">
      <c r="A27" s="6"/>
      <c r="B27" t="s">
        <v>19</v>
      </c>
      <c r="C27" s="1">
        <v>-3.6699999999999999E-7</v>
      </c>
      <c r="D27" s="1">
        <v>-1.5629999999999999E-6</v>
      </c>
    </row>
    <row r="28" spans="1:7" x14ac:dyDescent="0.25">
      <c r="A28" s="6"/>
      <c r="B28" t="s">
        <v>20</v>
      </c>
      <c r="C28" s="1">
        <v>-4.64E-4</v>
      </c>
      <c r="D28" s="1">
        <v>-1.952E-3</v>
      </c>
    </row>
    <row r="29" spans="1:7" x14ac:dyDescent="0.25">
      <c r="A29" s="6"/>
      <c r="B29" t="s">
        <v>21</v>
      </c>
      <c r="C29" s="1">
        <v>-1.6899999999999999E-7</v>
      </c>
      <c r="D29" s="1">
        <v>-3.6999999999999998E-5</v>
      </c>
    </row>
    <row r="30" spans="1:7" x14ac:dyDescent="0.25">
      <c r="A30" s="6"/>
      <c r="B30" t="s">
        <v>22</v>
      </c>
      <c r="C30" s="1">
        <v>8.2500000000000006E-6</v>
      </c>
      <c r="D30" s="1">
        <v>1.8E-3</v>
      </c>
    </row>
    <row r="31" spans="1:7" x14ac:dyDescent="0.25">
      <c r="A31" s="5" t="s">
        <v>3</v>
      </c>
      <c r="B31" t="s">
        <v>8</v>
      </c>
      <c r="C31" s="1">
        <v>0.15</v>
      </c>
      <c r="D31" s="1">
        <v>0.14990000000000001</v>
      </c>
    </row>
    <row r="32" spans="1:7" x14ac:dyDescent="0.25">
      <c r="A32" s="5"/>
      <c r="B32" t="s">
        <v>10</v>
      </c>
      <c r="C32" s="1">
        <v>2.4399999999999999E-3</v>
      </c>
      <c r="D32" s="1">
        <v>6.3199999999999997E-4</v>
      </c>
    </row>
    <row r="33" spans="1:4" x14ac:dyDescent="0.25">
      <c r="A33" s="5"/>
      <c r="B33" t="s">
        <v>17</v>
      </c>
      <c r="C33" s="1">
        <f>0.00244*3</f>
        <v>7.3200000000000001E-3</v>
      </c>
      <c r="D33" s="1">
        <f>0.00244*3</f>
        <v>7.3200000000000001E-3</v>
      </c>
    </row>
    <row r="34" spans="1:4" x14ac:dyDescent="0.25">
      <c r="A34" s="5"/>
      <c r="B34" t="s">
        <v>12</v>
      </c>
      <c r="C34" s="1">
        <v>1E-4</v>
      </c>
      <c r="D34" s="1">
        <v>1E-4</v>
      </c>
    </row>
    <row r="35" spans="1:4" x14ac:dyDescent="0.25">
      <c r="A35" s="5"/>
      <c r="B35" t="s">
        <v>0</v>
      </c>
      <c r="C35" s="1" t="s">
        <v>1</v>
      </c>
      <c r="D35" s="1" t="s">
        <v>1</v>
      </c>
    </row>
    <row r="36" spans="1:4" x14ac:dyDescent="0.25">
      <c r="A36" s="5"/>
      <c r="B36" t="s">
        <v>30</v>
      </c>
      <c r="C36" s="1">
        <v>7.4999999999999997E-8</v>
      </c>
      <c r="D36" s="1">
        <v>7.4999999999999997E-8</v>
      </c>
    </row>
    <row r="37" spans="1:4" x14ac:dyDescent="0.25">
      <c r="A37" s="5"/>
      <c r="B37" t="s">
        <v>31</v>
      </c>
      <c r="C37" s="1">
        <v>9.9999999999999995E-7</v>
      </c>
      <c r="D37" s="1">
        <v>9.9999999999999995E-7</v>
      </c>
    </row>
    <row r="38" spans="1:4" x14ac:dyDescent="0.25">
      <c r="A38" s="5"/>
      <c r="B38" t="s">
        <v>32</v>
      </c>
      <c r="C38" s="1">
        <v>1.31</v>
      </c>
      <c r="D38" s="1">
        <v>1.31</v>
      </c>
    </row>
    <row r="39" spans="1:4" x14ac:dyDescent="0.25">
      <c r="A39" s="5"/>
      <c r="B39" t="s">
        <v>18</v>
      </c>
      <c r="C39" s="1">
        <v>1.98E-5</v>
      </c>
      <c r="D39" s="1">
        <v>4.2399999999999998E-3</v>
      </c>
    </row>
    <row r="40" spans="1:4" x14ac:dyDescent="0.25">
      <c r="A40" s="5"/>
      <c r="B40" t="s">
        <v>19</v>
      </c>
      <c r="C40" s="1">
        <v>-5.0599999999999998E-6</v>
      </c>
      <c r="D40" s="1">
        <v>-2.0999999999999999E-5</v>
      </c>
    </row>
    <row r="41" spans="1:4" x14ac:dyDescent="0.25">
      <c r="A41" s="5"/>
      <c r="B41" t="s">
        <v>20</v>
      </c>
      <c r="C41" s="1">
        <v>-6.8999999999999997E-5</v>
      </c>
      <c r="D41" s="1">
        <v>-3.2799999999999897E-4</v>
      </c>
    </row>
    <row r="42" spans="1:4" x14ac:dyDescent="0.25">
      <c r="A42" s="5"/>
      <c r="B42" t="s">
        <v>21</v>
      </c>
      <c r="C42" s="1">
        <v>-1.98E-5</v>
      </c>
      <c r="D42" s="1">
        <v>-4.2399999999999998E-3</v>
      </c>
    </row>
    <row r="43" spans="1:4" x14ac:dyDescent="0.25">
      <c r="A43" s="6" t="s">
        <v>23</v>
      </c>
      <c r="B43" t="s">
        <v>13</v>
      </c>
      <c r="C43" s="1">
        <v>1.6E-2</v>
      </c>
      <c r="D43" s="1">
        <v>4.2500000000000003E-3</v>
      </c>
    </row>
    <row r="44" spans="1:4" x14ac:dyDescent="0.25">
      <c r="A44" s="6"/>
      <c r="B44" t="s">
        <v>25</v>
      </c>
      <c r="C44" s="1">
        <v>0.3</v>
      </c>
      <c r="D44" s="1">
        <v>0.3</v>
      </c>
    </row>
    <row r="45" spans="1:4" x14ac:dyDescent="0.25">
      <c r="A45" s="6"/>
      <c r="B45" t="s">
        <v>14</v>
      </c>
      <c r="C45" s="1">
        <v>0.2</v>
      </c>
      <c r="D45" s="1">
        <v>5.3400000000000003E-2</v>
      </c>
    </row>
    <row r="46" spans="1:4" x14ac:dyDescent="0.25">
      <c r="A46" s="6"/>
      <c r="B46" t="s">
        <v>26</v>
      </c>
      <c r="C46" s="1">
        <v>0.02</v>
      </c>
      <c r="D46" s="1">
        <v>0.02</v>
      </c>
    </row>
    <row r="47" spans="1:4" x14ac:dyDescent="0.25">
      <c r="A47" s="6"/>
      <c r="B47" t="s">
        <v>15</v>
      </c>
      <c r="C47" s="1">
        <v>603.5</v>
      </c>
      <c r="D47" s="1">
        <v>603.5</v>
      </c>
    </row>
  </sheetData>
  <mergeCells count="4">
    <mergeCell ref="A2:A13"/>
    <mergeCell ref="A14:A30"/>
    <mergeCell ref="A31:A42"/>
    <mergeCell ref="A43:A4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 center thickness 5.9</vt:lpstr>
      <vt:lpstr>lens center thicnkess 4.33mm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Kali</dc:creator>
  <cp:lastModifiedBy>Michael Kali</cp:lastModifiedBy>
  <dcterms:created xsi:type="dcterms:W3CDTF">2024-02-19T21:36:52Z</dcterms:created>
  <dcterms:modified xsi:type="dcterms:W3CDTF">2024-03-19T15:23:42Z</dcterms:modified>
</cp:coreProperties>
</file>