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C:\Users\michaeka\Dropbox (Weizmann Institute)\Michael Kali’s files\Home\Research\cavity-design\"/>
    </mc:Choice>
  </mc:AlternateContent>
  <xr:revisionPtr revIDLastSave="0" documentId="13_ncr:1_{07755B45-86CC-4012-B190-B47306C1828B}" xr6:coauthVersionLast="36" xr6:coauthVersionMax="47" xr10:uidLastSave="{00000000-0000-0000-0000-000000000000}"/>
  <bookViews>
    <workbookView xWindow="14400" yWindow="0" windowWidth="14400" windowHeight="15600" xr2:uid="{28E137F5-53DE-4F77-89AE-A54727DCF69F}"/>
  </bookViews>
  <sheets>
    <sheet name="Cavity with round geometies" sheetId="4" r:id="rId1"/>
    <sheet name="lens center thickness 5.9 - fix" sheetId="3" r:id="rId2"/>
    <sheet name="lens center thicnkess 4.33mm" sheetId="1"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 l="1"/>
  <c r="G24" i="1" s="1"/>
  <c r="D33" i="1" l="1"/>
  <c r="D17" i="1"/>
  <c r="D18" i="1"/>
  <c r="C18" i="1"/>
  <c r="C17" i="1"/>
  <c r="C33" i="1"/>
</calcChain>
</file>

<file path=xl/sharedStrings.xml><?xml version="1.0" encoding="utf-8"?>
<sst xmlns="http://schemas.openxmlformats.org/spreadsheetml/2006/main" count="258" uniqueCount="57">
  <si>
    <t>Material</t>
  </si>
  <si>
    <t>ULE</t>
  </si>
  <si>
    <t>Sapphire</t>
  </si>
  <si>
    <t>Right Mirror</t>
  </si>
  <si>
    <t>Lens</t>
  </si>
  <si>
    <t>Left Mirror</t>
  </si>
  <si>
    <t>Index of refraction</t>
  </si>
  <si>
    <t>2E-03/2.44E-03</t>
  </si>
  <si>
    <t>Radius of curvature [m]</t>
  </si>
  <si>
    <t>Center thickness [m]</t>
  </si>
  <si>
    <t>Spot size [m]</t>
  </si>
  <si>
    <t>dn_dT [1/K]</t>
  </si>
  <si>
    <t>Transmissivity</t>
  </si>
  <si>
    <t>Right NA</t>
  </si>
  <si>
    <t>Left NA</t>
  </si>
  <si>
    <t>Finesse</t>
  </si>
  <si>
    <t>0.0534/0.0653</t>
  </si>
  <si>
    <t>Diameter [m]</t>
  </si>
  <si>
    <t>Axial Displacement Tolerance</t>
  </si>
  <si>
    <t>Transversal Displacement Tolerance</t>
  </si>
  <si>
    <t>Tilt Angle Tolerance</t>
  </si>
  <si>
    <t>Radius of Curvature Tolerance</t>
  </si>
  <si>
    <t>Refractive Index Tolerance</t>
  </si>
  <si>
    <t>Cavity properties</t>
  </si>
  <si>
    <t>Parameter</t>
  </si>
  <si>
    <t>Right length [m]</t>
  </si>
  <si>
    <t>Left length [m]</t>
  </si>
  <si>
    <t>Value for high power</t>
  </si>
  <si>
    <t>Spot size (left side/right side) [m]</t>
  </si>
  <si>
    <t>Value for low power</t>
  </si>
  <si>
    <t>Thermal expansion coefficient [1/K]</t>
  </si>
  <si>
    <t>Surface power absorption coefficient</t>
  </si>
  <si>
    <t>Thermal conductivity coefficient [W/(m*K)]</t>
  </si>
  <si>
    <t>Volume power absorption coefficient [1/m]</t>
  </si>
  <si>
    <t>Element</t>
  </si>
  <si>
    <t>Note</t>
  </si>
  <si>
    <t>When the lens is 5.8mm thick at it's center, it can have 2mm of edge thickness and be wide enough to support the 0.007433[m] spot size of a 0.2NA beam</t>
  </si>
  <si>
    <t>"Diameter" is the minimal diameter that is required to contain 3 time the stop size</t>
  </si>
  <si>
    <t>Same as in hot</t>
  </si>
  <si>
    <t>Tolerance - transversal displacement</t>
  </si>
  <si>
    <t>Tolerance - tilt angle</t>
  </si>
  <si>
    <t>Tolerance - radius of Curvature</t>
  </si>
  <si>
    <t>Tolerance - axial displacement</t>
  </si>
  <si>
    <t>Temperature raise [K]</t>
  </si>
  <si>
    <t>Minimal allowed diameter [m]</t>
  </si>
  <si>
    <t>Intensity reflectivity</t>
  </si>
  <si>
    <t>Angle of incidence [deg]</t>
  </si>
  <si>
    <t>Lens_left</t>
  </si>
  <si>
    <t>Tolerance - refractive Index</t>
  </si>
  <si>
    <t>Cavity</t>
  </si>
  <si>
    <t>NA_right</t>
  </si>
  <si>
    <t>NA_left</t>
  </si>
  <si>
    <t>length_right</t>
  </si>
  <si>
    <t>length_left</t>
  </si>
  <si>
    <t>Power [kW]</t>
  </si>
  <si>
    <t>Lens_right</t>
  </si>
  <si>
    <t>The parameters where chosen such that: 1) the lengths of the left arm is 2cm, 2) the lens radius and the small mirrors radius are round numbers 3)the thickness of the lens allows for wide enough lens that supports 0.2NA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</si>
</sst>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5" tint="0.79998168889431442"/>
        <bgColor theme="5" tint="0.79998168889431442"/>
      </patternFill>
    </fill>
    <fill>
      <patternFill patternType="solid">
        <fgColor theme="5"/>
        <bgColor theme="5"/>
      </patternFill>
    </fill>
  </fills>
  <borders count="7">
    <border>
      <left/>
      <right/>
      <top/>
      <bottom/>
      <diagonal/>
    </border>
    <border>
      <left style="thin">
        <color theme="5" tint="0.39997558519241921"/>
      </left>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style="thin">
        <color theme="5" tint="0.39997558519241921"/>
      </left>
      <right/>
      <top/>
      <bottom/>
      <diagonal/>
    </border>
    <border>
      <left style="thin">
        <color theme="5" tint="0.39997558519241921"/>
      </left>
      <right/>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s>
  <cellStyleXfs count="1">
    <xf numFmtId="0" fontId="0" fillId="0" borderId="0"/>
  </cellStyleXfs>
  <cellXfs count="17">
    <xf numFmtId="0" fontId="0" fillId="0" borderId="0" xfId="0"/>
    <xf numFmtId="11" fontId="0" fillId="0" borderId="0" xfId="0" applyNumberFormat="1"/>
    <xf numFmtId="0" fontId="2" fillId="0" borderId="0" xfId="0" applyFont="1"/>
    <xf numFmtId="0" fontId="1" fillId="3" borderId="1" xfId="0" applyFont="1" applyFill="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1" xfId="0" applyFont="1" applyBorder="1"/>
    <xf numFmtId="0" fontId="0" fillId="2" borderId="1" xfId="0" applyFont="1" applyFill="1" applyBorder="1"/>
    <xf numFmtId="11" fontId="0" fillId="2" borderId="5" xfId="0" applyNumberFormat="1" applyFont="1" applyFill="1" applyBorder="1"/>
    <xf numFmtId="0" fontId="0" fillId="2" borderId="6" xfId="0" applyFont="1" applyFill="1" applyBorder="1"/>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0" fillId="2" borderId="4"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2" xfId="0" applyFont="1" applyFill="1" applyBorder="1" applyAlignment="1">
      <alignment horizontal="center" vertical="center"/>
    </xf>
  </cellXfs>
  <cellStyles count="1">
    <cellStyle name="Normal" xfId="0" builtinId="0"/>
  </cellStyles>
  <dxfs count="7">
    <dxf>
      <numFmt numFmtId="15" formatCode="0.00E+00"/>
    </dxf>
    <dxf>
      <numFmt numFmtId="15" formatCode="0.00E+00"/>
    </dxf>
    <dxf>
      <numFmt numFmtId="15" formatCode="0.00E+00"/>
    </dxf>
    <dxf>
      <numFmt numFmtId="15" formatCode="0.00E+00"/>
    </dxf>
    <dxf>
      <numFmt numFmtId="15" formatCode="0.00E+00"/>
    </dxf>
    <dxf>
      <numFmt numFmtId="15" formatCode="0.00E+0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CE6D35-3DAB-439E-92D6-DA8864AD2794}" name="Table13" displayName="Table13" ref="B1:D58" totalsRowShown="0">
  <autoFilter ref="B1:D58" xr:uid="{368A31A9-78F7-4DED-B71A-C22FE28B4456}"/>
  <tableColumns count="3">
    <tableColumn id="1" xr3:uid="{01556D97-3D45-4397-9D83-0AC8F51C2A24}" name="Parameter"/>
    <tableColumn id="2" xr3:uid="{7F0209C7-6AC9-4D9D-A79C-139FD192DFC5}" name="Value for high power" dataDxfId="1"/>
    <tableColumn id="3" xr3:uid="{9BF5CA4D-3FF7-4E37-9072-4B0783994F8D}" name="Value for low power" dataDxfId="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8B5A2D-4CB7-4E47-B376-BA0F4FA5316D}" name="Table1" displayName="Table1" ref="B1:D58" totalsRowShown="0">
  <autoFilter ref="B1:D58" xr:uid="{BDFEF0EF-548A-487B-90CC-2163F9EB1C3B}"/>
  <tableColumns count="3">
    <tableColumn id="1" xr3:uid="{894A7F85-E9DF-4996-ABE2-D242AADFA0CC}" name="Parameter"/>
    <tableColumn id="2" xr3:uid="{65C410CD-047D-416A-A01E-480FBF9A38CF}" name="Value for high power" dataDxfId="3"/>
    <tableColumn id="3" xr3:uid="{303972E2-75E8-45E0-B1D7-2EA40B728765}" name="Value for low power" dataDxfId="2"/>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7596E4-9B20-4FC5-B6B5-D89DBEFFC437}" name="Table3" displayName="Table3" ref="B1:D47" totalsRowShown="0" headerRowDxfId="6">
  <autoFilter ref="B1:D47" xr:uid="{997596E4-9B20-4FC5-B6B5-D89DBEFFC437}"/>
  <tableColumns count="3">
    <tableColumn id="1" xr3:uid="{703AB0FD-D4C7-4FA5-8FFC-10187A308E3C}" name="Parameter"/>
    <tableColumn id="2" xr3:uid="{0BEEDA6B-D407-44E0-9695-8D3B916C02DF}" name="Value for high power" dataDxfId="5"/>
    <tableColumn id="3" xr3:uid="{AA40A206-CEDD-4FA7-85D1-2A452B55EB25}" name="Value for low power" dataDxfId="4"/>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4399B-089B-4FF0-8C59-A0DB8D9BDB0A}">
  <dimension ref="A1:H58"/>
  <sheetViews>
    <sheetView tabSelected="1" topLeftCell="A15" workbookViewId="0">
      <selection activeCell="F36" sqref="F36"/>
    </sheetView>
  </sheetViews>
  <sheetFormatPr defaultRowHeight="15" x14ac:dyDescent="0.25"/>
  <cols>
    <col min="1" max="1" width="11.5703125" bestFit="1" customWidth="1"/>
    <col min="2" max="2" width="40.5703125" bestFit="1" customWidth="1"/>
    <col min="3" max="3" width="21.7109375" customWidth="1"/>
    <col min="4" max="4" width="21.140625" customWidth="1"/>
  </cols>
  <sheetData>
    <row r="1" spans="1:8" x14ac:dyDescent="0.25">
      <c r="A1" s="3" t="s">
        <v>34</v>
      </c>
      <c r="B1" t="s">
        <v>24</v>
      </c>
      <c r="C1" t="s">
        <v>27</v>
      </c>
      <c r="D1" t="s">
        <v>29</v>
      </c>
      <c r="H1" t="s">
        <v>35</v>
      </c>
    </row>
    <row r="2" spans="1:8" x14ac:dyDescent="0.25">
      <c r="A2" s="16" t="s">
        <v>49</v>
      </c>
      <c r="B2" t="s">
        <v>54</v>
      </c>
      <c r="C2" s="1">
        <v>20</v>
      </c>
      <c r="D2" s="1">
        <v>0</v>
      </c>
      <c r="H2" t="s">
        <v>36</v>
      </c>
    </row>
    <row r="3" spans="1:8" x14ac:dyDescent="0.25">
      <c r="A3" s="15"/>
      <c r="B3" t="s">
        <v>15</v>
      </c>
      <c r="C3" s="1">
        <v>8447.91</v>
      </c>
      <c r="D3" s="1" t="s">
        <v>38</v>
      </c>
      <c r="H3" t="s">
        <v>37</v>
      </c>
    </row>
    <row r="4" spans="1:8" x14ac:dyDescent="0.25">
      <c r="A4" s="15"/>
      <c r="B4" s="8" t="s">
        <v>50</v>
      </c>
      <c r="C4" s="1">
        <v>1.9426700000000002E-2</v>
      </c>
      <c r="D4" s="1">
        <v>8.89969E-3</v>
      </c>
      <c r="H4" t="s">
        <v>56</v>
      </c>
    </row>
    <row r="5" spans="1:8" x14ac:dyDescent="0.25">
      <c r="A5" s="15"/>
      <c r="B5" s="7" t="s">
        <v>51</v>
      </c>
      <c r="C5" s="1">
        <v>0.2</v>
      </c>
      <c r="D5" s="1">
        <v>9.1750200000000004E-2</v>
      </c>
    </row>
    <row r="6" spans="1:8" x14ac:dyDescent="0.25">
      <c r="A6" s="15"/>
      <c r="B6" s="8" t="s">
        <v>52</v>
      </c>
      <c r="C6" s="1">
        <v>0.26967400000000002</v>
      </c>
      <c r="D6" s="1" t="s">
        <v>38</v>
      </c>
    </row>
    <row r="7" spans="1:8" x14ac:dyDescent="0.25">
      <c r="A7" s="14"/>
      <c r="B7" s="7" t="s">
        <v>53</v>
      </c>
      <c r="C7" s="1">
        <v>0.02</v>
      </c>
      <c r="D7" s="1" t="s">
        <v>38</v>
      </c>
    </row>
    <row r="8" spans="1:8" x14ac:dyDescent="0.25">
      <c r="A8" s="13" t="s">
        <v>5</v>
      </c>
      <c r="B8" s="8" t="s">
        <v>0</v>
      </c>
      <c r="C8" s="9" t="s">
        <v>1</v>
      </c>
      <c r="D8" s="10" t="s">
        <v>38</v>
      </c>
    </row>
    <row r="9" spans="1:8" x14ac:dyDescent="0.25">
      <c r="A9" s="12"/>
      <c r="B9" t="s">
        <v>45</v>
      </c>
      <c r="C9" s="1">
        <v>0.99988900000000003</v>
      </c>
      <c r="D9" s="1" t="s">
        <v>38</v>
      </c>
    </row>
    <row r="10" spans="1:8" x14ac:dyDescent="0.25">
      <c r="A10" s="12"/>
      <c r="B10" t="s">
        <v>44</v>
      </c>
      <c r="C10" s="1">
        <v>6.0000000000000001E-3</v>
      </c>
      <c r="D10" s="1">
        <v>2.7524899999999998E-3</v>
      </c>
    </row>
    <row r="11" spans="1:8" x14ac:dyDescent="0.25">
      <c r="A11" s="12"/>
      <c r="B11" t="s">
        <v>8</v>
      </c>
      <c r="C11" s="1">
        <v>0.01</v>
      </c>
      <c r="D11" s="1" t="s">
        <v>38</v>
      </c>
    </row>
    <row r="12" spans="1:8" x14ac:dyDescent="0.25">
      <c r="A12" s="12"/>
      <c r="B12" t="s">
        <v>10</v>
      </c>
      <c r="C12" s="1">
        <v>2E-3</v>
      </c>
      <c r="D12" s="1">
        <v>9.1749500000000005E-4</v>
      </c>
    </row>
    <row r="13" spans="1:8" x14ac:dyDescent="0.25">
      <c r="A13" s="12"/>
      <c r="B13" t="s">
        <v>31</v>
      </c>
      <c r="C13" s="1">
        <v>9.9999999999999995E-7</v>
      </c>
      <c r="D13" s="1" t="s">
        <v>38</v>
      </c>
    </row>
    <row r="14" spans="1:8" x14ac:dyDescent="0.25">
      <c r="A14" s="12"/>
      <c r="B14" t="s">
        <v>43</v>
      </c>
      <c r="C14" s="1">
        <v>30.534400000000002</v>
      </c>
      <c r="D14" s="1">
        <v>0</v>
      </c>
    </row>
    <row r="15" spans="1:8" x14ac:dyDescent="0.25">
      <c r="A15" s="12"/>
      <c r="B15" t="s">
        <v>32</v>
      </c>
      <c r="C15" s="1">
        <v>1.31</v>
      </c>
      <c r="D15" s="1" t="s">
        <v>38</v>
      </c>
    </row>
    <row r="16" spans="1:8" x14ac:dyDescent="0.25">
      <c r="A16" s="12"/>
      <c r="B16" t="s">
        <v>30</v>
      </c>
      <c r="C16" s="1">
        <v>7.4999999999999997E-8</v>
      </c>
      <c r="D16" s="1" t="s">
        <v>38</v>
      </c>
    </row>
    <row r="17" spans="1:4" x14ac:dyDescent="0.25">
      <c r="A17" s="12"/>
      <c r="B17" t="s">
        <v>42</v>
      </c>
      <c r="C17" s="1">
        <v>-1.0473600000000001E-7</v>
      </c>
      <c r="D17" s="1">
        <v>-2.3750000000000001E-6</v>
      </c>
    </row>
    <row r="18" spans="1:4" x14ac:dyDescent="0.25">
      <c r="A18" s="12"/>
      <c r="B18" t="s">
        <v>41</v>
      </c>
      <c r="C18" s="1">
        <v>-1.0473600000000001E-7</v>
      </c>
      <c r="D18" s="1">
        <v>-2.3750000000000001E-6</v>
      </c>
    </row>
    <row r="19" spans="1:4" x14ac:dyDescent="0.25">
      <c r="A19" s="12"/>
      <c r="B19" t="s">
        <v>40</v>
      </c>
      <c r="C19" s="1">
        <v>-4.2500000000000003E-5</v>
      </c>
      <c r="D19" s="1">
        <v>-9.3999999999999994E-5</v>
      </c>
    </row>
    <row r="20" spans="1:4" x14ac:dyDescent="0.25">
      <c r="A20" s="12"/>
      <c r="B20" t="s">
        <v>39</v>
      </c>
      <c r="C20" s="1">
        <v>-4.2578100000000002E-7</v>
      </c>
      <c r="D20" s="1">
        <v>-9.3750000000000002E-7</v>
      </c>
    </row>
    <row r="21" spans="1:4" x14ac:dyDescent="0.25">
      <c r="A21" s="11"/>
      <c r="B21" t="s">
        <v>12</v>
      </c>
      <c r="C21" s="1">
        <v>1E-4</v>
      </c>
      <c r="D21" s="1" t="s">
        <v>38</v>
      </c>
    </row>
    <row r="22" spans="1:4" x14ac:dyDescent="0.25">
      <c r="A22" s="16" t="s">
        <v>4</v>
      </c>
      <c r="B22" s="8" t="s">
        <v>0</v>
      </c>
      <c r="C22" s="9" t="s">
        <v>2</v>
      </c>
      <c r="D22" s="10" t="s">
        <v>38</v>
      </c>
    </row>
    <row r="23" spans="1:4" x14ac:dyDescent="0.25">
      <c r="A23" s="15"/>
      <c r="B23" t="s">
        <v>9</v>
      </c>
      <c r="C23" s="1">
        <v>5.8999999999999999E-3</v>
      </c>
      <c r="D23" s="1" t="s">
        <v>38</v>
      </c>
    </row>
    <row r="24" spans="1:4" x14ac:dyDescent="0.25">
      <c r="A24" s="15"/>
      <c r="B24" t="s">
        <v>6</v>
      </c>
      <c r="C24" s="1">
        <v>1.76</v>
      </c>
      <c r="D24" s="1">
        <v>1.7598499999999999</v>
      </c>
    </row>
    <row r="25" spans="1:4" x14ac:dyDescent="0.25">
      <c r="A25" s="15"/>
      <c r="B25" t="s">
        <v>45</v>
      </c>
      <c r="C25" s="1">
        <v>1E-4</v>
      </c>
      <c r="D25" s="1" t="s">
        <v>38</v>
      </c>
    </row>
    <row r="26" spans="1:4" x14ac:dyDescent="0.25">
      <c r="A26" s="15"/>
      <c r="B26" t="s">
        <v>8</v>
      </c>
      <c r="C26" s="1">
        <v>1.6E-2</v>
      </c>
      <c r="D26" s="1">
        <v>1.6000199999999999E-2</v>
      </c>
    </row>
    <row r="27" spans="1:4" x14ac:dyDescent="0.25">
      <c r="A27" s="15"/>
      <c r="B27" t="s">
        <v>31</v>
      </c>
      <c r="C27" s="1">
        <v>9.9999999999999995E-7</v>
      </c>
      <c r="D27" s="1" t="s">
        <v>38</v>
      </c>
    </row>
    <row r="28" spans="1:4" x14ac:dyDescent="0.25">
      <c r="A28" s="15"/>
      <c r="B28" t="s">
        <v>32</v>
      </c>
      <c r="C28" s="1">
        <v>46.06</v>
      </c>
      <c r="D28" s="1" t="s">
        <v>38</v>
      </c>
    </row>
    <row r="29" spans="1:4" x14ac:dyDescent="0.25">
      <c r="A29" s="15"/>
      <c r="B29" t="s">
        <v>30</v>
      </c>
      <c r="C29" s="1">
        <v>5.4999999999999999E-6</v>
      </c>
      <c r="D29" s="1" t="s">
        <v>38</v>
      </c>
    </row>
    <row r="30" spans="1:4" x14ac:dyDescent="0.25">
      <c r="A30" s="15"/>
      <c r="B30" t="s">
        <v>42</v>
      </c>
      <c r="C30" s="1">
        <v>1.05713E-7</v>
      </c>
      <c r="D30" s="1">
        <v>2.3906200000000002E-6</v>
      </c>
    </row>
    <row r="31" spans="1:4" x14ac:dyDescent="0.25">
      <c r="A31" s="15"/>
      <c r="B31" t="s">
        <v>41</v>
      </c>
      <c r="C31" s="1">
        <v>-1.2999599999999999E-7</v>
      </c>
      <c r="D31" s="1">
        <v>-2.9374999999999998E-6</v>
      </c>
    </row>
    <row r="32" spans="1:4" x14ac:dyDescent="0.25">
      <c r="A32" s="15"/>
      <c r="B32" t="s">
        <v>48</v>
      </c>
      <c r="C32" s="1">
        <v>6.1718699999999997E-6</v>
      </c>
      <c r="D32" s="1">
        <v>1.395E-4</v>
      </c>
    </row>
    <row r="33" spans="1:4" x14ac:dyDescent="0.25">
      <c r="A33" s="15"/>
      <c r="B33" t="s">
        <v>40</v>
      </c>
      <c r="C33" s="1">
        <v>-3.9199999999999999E-4</v>
      </c>
      <c r="D33" s="1">
        <v>-8.6399999999999997E-4</v>
      </c>
    </row>
    <row r="34" spans="1:4" x14ac:dyDescent="0.25">
      <c r="A34" s="15"/>
      <c r="B34" t="s">
        <v>39</v>
      </c>
      <c r="C34" s="1">
        <v>-4.1015600000000001E-7</v>
      </c>
      <c r="D34" s="1">
        <v>-9.0625000000000001E-7</v>
      </c>
    </row>
    <row r="35" spans="1:4" x14ac:dyDescent="0.25">
      <c r="A35" s="15"/>
      <c r="B35" t="s">
        <v>12</v>
      </c>
      <c r="C35" s="1">
        <v>0.99989899999999998</v>
      </c>
      <c r="D35" s="1" t="s">
        <v>38</v>
      </c>
    </row>
    <row r="36" spans="1:4" x14ac:dyDescent="0.25">
      <c r="A36" s="15"/>
      <c r="B36" t="s">
        <v>33</v>
      </c>
      <c r="C36" s="1">
        <v>0.01</v>
      </c>
      <c r="D36" s="1" t="s">
        <v>38</v>
      </c>
    </row>
    <row r="37" spans="1:4" x14ac:dyDescent="0.25">
      <c r="A37" s="15"/>
      <c r="B37" t="s">
        <v>11</v>
      </c>
      <c r="C37" s="1">
        <v>1.17E-5</v>
      </c>
      <c r="D37" s="1" t="s">
        <v>38</v>
      </c>
    </row>
    <row r="38" spans="1:4" x14ac:dyDescent="0.25">
      <c r="A38" s="14"/>
      <c r="B38" t="s">
        <v>44</v>
      </c>
      <c r="C38" s="1">
        <v>7.8584999999999992E-3</v>
      </c>
      <c r="D38" s="1">
        <v>3.6052900000000001E-3</v>
      </c>
    </row>
    <row r="39" spans="1:4" x14ac:dyDescent="0.25">
      <c r="A39" s="13" t="s">
        <v>47</v>
      </c>
      <c r="B39" t="s">
        <v>46</v>
      </c>
      <c r="C39" s="1">
        <v>79.464299999999994</v>
      </c>
      <c r="D39" s="1">
        <v>85.182599999999994</v>
      </c>
    </row>
    <row r="40" spans="1:4" x14ac:dyDescent="0.25">
      <c r="A40" s="12"/>
      <c r="B40" t="s">
        <v>10</v>
      </c>
      <c r="C40" s="1">
        <v>2.6194999999999999E-3</v>
      </c>
      <c r="D40" s="1">
        <v>1.2017600000000001E-3</v>
      </c>
    </row>
    <row r="41" spans="1:4" x14ac:dyDescent="0.25">
      <c r="A41" s="11"/>
      <c r="B41" t="s">
        <v>43</v>
      </c>
      <c r="C41" s="1">
        <v>4.5592699999999997</v>
      </c>
      <c r="D41" s="1">
        <v>0</v>
      </c>
    </row>
    <row r="42" spans="1:4" x14ac:dyDescent="0.25">
      <c r="A42" s="16" t="s">
        <v>55</v>
      </c>
      <c r="B42" t="s">
        <v>46</v>
      </c>
      <c r="C42" s="1">
        <v>71.509299999999996</v>
      </c>
      <c r="D42" s="1">
        <v>81.470399999999998</v>
      </c>
    </row>
    <row r="43" spans="1:4" x14ac:dyDescent="0.25">
      <c r="A43" s="15"/>
      <c r="B43" t="s">
        <v>10</v>
      </c>
      <c r="C43" s="1">
        <v>2E-3</v>
      </c>
      <c r="D43" s="1">
        <v>9.1752299999999995E-4</v>
      </c>
    </row>
    <row r="44" spans="1:4" x14ac:dyDescent="0.25">
      <c r="A44" s="14"/>
      <c r="B44" t="s">
        <v>43</v>
      </c>
      <c r="C44" s="1">
        <v>4.5592699999999997</v>
      </c>
      <c r="D44" s="1">
        <v>0</v>
      </c>
    </row>
    <row r="45" spans="1:4" x14ac:dyDescent="0.25">
      <c r="A45" s="13" t="s">
        <v>3</v>
      </c>
      <c r="B45" t="s">
        <v>0</v>
      </c>
      <c r="C45" t="s">
        <v>1</v>
      </c>
      <c r="D45" t="s">
        <v>38</v>
      </c>
    </row>
    <row r="46" spans="1:4" x14ac:dyDescent="0.25">
      <c r="A46" s="12"/>
      <c r="B46" t="s">
        <v>45</v>
      </c>
      <c r="C46" s="1">
        <v>0.99988900000000003</v>
      </c>
      <c r="D46" s="1" t="s">
        <v>38</v>
      </c>
    </row>
    <row r="47" spans="1:4" x14ac:dyDescent="0.25">
      <c r="A47" s="12"/>
      <c r="B47" t="s">
        <v>44</v>
      </c>
      <c r="C47" s="1">
        <v>7.8584999999999992E-3</v>
      </c>
      <c r="D47" s="1">
        <v>3.59837E-3</v>
      </c>
    </row>
    <row r="48" spans="1:4" x14ac:dyDescent="0.25">
      <c r="A48" s="12"/>
      <c r="B48" t="s">
        <v>8</v>
      </c>
      <c r="C48" s="1">
        <v>0.13484299999999999</v>
      </c>
      <c r="D48" s="1" t="s">
        <v>38</v>
      </c>
    </row>
    <row r="49" spans="1:4" x14ac:dyDescent="0.25">
      <c r="A49" s="12"/>
      <c r="B49" t="s">
        <v>10</v>
      </c>
      <c r="C49" s="1">
        <v>2.6194999999999999E-3</v>
      </c>
      <c r="D49" s="1">
        <v>1.1994600000000001E-3</v>
      </c>
    </row>
    <row r="50" spans="1:4" x14ac:dyDescent="0.25">
      <c r="A50" s="12"/>
      <c r="B50" t="s">
        <v>31</v>
      </c>
      <c r="C50" s="1">
        <v>9.9999999999999995E-7</v>
      </c>
      <c r="D50" s="1" t="s">
        <v>38</v>
      </c>
    </row>
    <row r="51" spans="1:4" x14ac:dyDescent="0.25">
      <c r="A51" s="12"/>
      <c r="B51" t="s">
        <v>43</v>
      </c>
      <c r="C51" s="1">
        <v>23.313099999999999</v>
      </c>
      <c r="D51" s="1">
        <v>0</v>
      </c>
    </row>
    <row r="52" spans="1:4" x14ac:dyDescent="0.25">
      <c r="A52" s="12"/>
      <c r="B52" t="s">
        <v>32</v>
      </c>
      <c r="C52" s="1">
        <v>1.31</v>
      </c>
      <c r="D52" s="1" t="s">
        <v>38</v>
      </c>
    </row>
    <row r="53" spans="1:4" x14ac:dyDescent="0.25">
      <c r="A53" s="12"/>
      <c r="B53" t="s">
        <v>30</v>
      </c>
      <c r="C53" s="1">
        <v>7.4999999999999997E-8</v>
      </c>
      <c r="D53" s="1" t="s">
        <v>38</v>
      </c>
    </row>
    <row r="54" spans="1:4" x14ac:dyDescent="0.25">
      <c r="A54" s="12"/>
      <c r="B54" t="s">
        <v>42</v>
      </c>
      <c r="C54" s="1">
        <v>1.10937E-5</v>
      </c>
      <c r="D54" s="1">
        <v>2.52E-4</v>
      </c>
    </row>
    <row r="55" spans="1:4" x14ac:dyDescent="0.25">
      <c r="A55" s="12"/>
      <c r="B55" t="s">
        <v>41</v>
      </c>
      <c r="C55" s="1">
        <v>-1.10937E-5</v>
      </c>
      <c r="D55" s="1">
        <v>-2.52E-4</v>
      </c>
    </row>
    <row r="56" spans="1:4" x14ac:dyDescent="0.25">
      <c r="A56" s="12"/>
      <c r="B56" t="s">
        <v>40</v>
      </c>
      <c r="C56" s="1">
        <v>-8.7999999999999998E-5</v>
      </c>
      <c r="D56" s="1">
        <v>-2.0599999999999999E-4</v>
      </c>
    </row>
    <row r="57" spans="1:4" x14ac:dyDescent="0.25">
      <c r="A57" s="12"/>
      <c r="B57" t="s">
        <v>39</v>
      </c>
      <c r="C57" s="1">
        <v>-4.8749999999999999E-6</v>
      </c>
      <c r="D57" s="1">
        <v>-1.075E-5</v>
      </c>
    </row>
    <row r="58" spans="1:4" x14ac:dyDescent="0.25">
      <c r="A58" s="11"/>
      <c r="B58" t="s">
        <v>12</v>
      </c>
      <c r="C58" s="1">
        <v>1E-4</v>
      </c>
      <c r="D58" s="1" t="s">
        <v>38</v>
      </c>
    </row>
  </sheetData>
  <mergeCells count="6">
    <mergeCell ref="A45:A58"/>
    <mergeCell ref="A42:A44"/>
    <mergeCell ref="A39:A41"/>
    <mergeCell ref="A22:A38"/>
    <mergeCell ref="A2:A7"/>
    <mergeCell ref="A8:A2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6166C-141F-4597-A1A9-3B1B0AFF6869}">
  <dimension ref="A1:D58"/>
  <sheetViews>
    <sheetView workbookViewId="0">
      <selection activeCell="B45" sqref="B45"/>
    </sheetView>
  </sheetViews>
  <sheetFormatPr defaultRowHeight="15" x14ac:dyDescent="0.25"/>
  <cols>
    <col min="1" max="1" width="11.5703125" bestFit="1" customWidth="1"/>
    <col min="2" max="2" width="40.5703125" bestFit="1" customWidth="1"/>
    <col min="3" max="3" width="21.7109375" customWidth="1"/>
    <col min="4" max="4" width="21.140625" customWidth="1"/>
  </cols>
  <sheetData>
    <row r="1" spans="1:4" x14ac:dyDescent="0.25">
      <c r="A1" s="3" t="s">
        <v>34</v>
      </c>
      <c r="B1" t="s">
        <v>24</v>
      </c>
      <c r="C1" t="s">
        <v>27</v>
      </c>
      <c r="D1" t="s">
        <v>29</v>
      </c>
    </row>
    <row r="2" spans="1:4" x14ac:dyDescent="0.25">
      <c r="A2" s="16" t="s">
        <v>49</v>
      </c>
      <c r="B2" t="s">
        <v>54</v>
      </c>
      <c r="C2" s="1">
        <v>20</v>
      </c>
      <c r="D2" s="1">
        <v>0</v>
      </c>
    </row>
    <row r="3" spans="1:4" x14ac:dyDescent="0.25">
      <c r="A3" s="15"/>
      <c r="B3" t="s">
        <v>15</v>
      </c>
      <c r="C3" s="1">
        <v>8681.2099999999991</v>
      </c>
      <c r="D3" s="1" t="s">
        <v>38</v>
      </c>
    </row>
    <row r="4" spans="1:4" x14ac:dyDescent="0.25">
      <c r="A4" s="15"/>
      <c r="B4" t="s">
        <v>50</v>
      </c>
      <c r="C4" s="1">
        <v>1.65188E-2</v>
      </c>
      <c r="D4" s="1">
        <v>7.9707000000000007E-3</v>
      </c>
    </row>
    <row r="5" spans="1:4" x14ac:dyDescent="0.25">
      <c r="A5" s="15"/>
      <c r="B5" t="s">
        <v>51</v>
      </c>
      <c r="C5" s="1">
        <v>0.2</v>
      </c>
      <c r="D5" s="1">
        <v>9.6671800000000002E-2</v>
      </c>
    </row>
    <row r="6" spans="1:4" x14ac:dyDescent="0.25">
      <c r="A6" s="15"/>
      <c r="B6" t="s">
        <v>52</v>
      </c>
      <c r="C6" s="1">
        <v>0.30000700000000002</v>
      </c>
      <c r="D6" s="1" t="s">
        <v>38</v>
      </c>
    </row>
    <row r="7" spans="1:4" x14ac:dyDescent="0.25">
      <c r="A7" s="14"/>
      <c r="B7" t="s">
        <v>53</v>
      </c>
      <c r="C7" s="1">
        <v>1.8428E-2</v>
      </c>
      <c r="D7" s="1" t="s">
        <v>38</v>
      </c>
    </row>
    <row r="8" spans="1:4" x14ac:dyDescent="0.25">
      <c r="A8" s="13" t="s">
        <v>5</v>
      </c>
      <c r="B8" t="s">
        <v>0</v>
      </c>
      <c r="C8" s="1" t="s">
        <v>1</v>
      </c>
      <c r="D8" s="1" t="s">
        <v>38</v>
      </c>
    </row>
    <row r="9" spans="1:4" x14ac:dyDescent="0.25">
      <c r="A9" s="12"/>
      <c r="B9" t="s">
        <v>45</v>
      </c>
      <c r="C9" s="1">
        <v>0.99989899999999998</v>
      </c>
      <c r="D9" s="1" t="s">
        <v>38</v>
      </c>
    </row>
    <row r="10" spans="1:4" x14ac:dyDescent="0.25">
      <c r="A10" s="12"/>
      <c r="B10" t="s">
        <v>44</v>
      </c>
      <c r="C10" s="1">
        <v>5.5284000000000002E-3</v>
      </c>
      <c r="D10" s="1">
        <v>2.6721800000000001E-3</v>
      </c>
    </row>
    <row r="11" spans="1:4" x14ac:dyDescent="0.25">
      <c r="A11" s="12"/>
      <c r="B11" t="s">
        <v>8</v>
      </c>
      <c r="C11" s="1">
        <v>9.2140099999999999E-3</v>
      </c>
      <c r="D11" s="1" t="s">
        <v>38</v>
      </c>
    </row>
    <row r="12" spans="1:4" x14ac:dyDescent="0.25">
      <c r="A12" s="12"/>
      <c r="B12" t="s">
        <v>10</v>
      </c>
      <c r="C12" s="1">
        <v>1.8427999999999999E-3</v>
      </c>
      <c r="D12" s="1">
        <v>8.9072800000000003E-4</v>
      </c>
    </row>
    <row r="13" spans="1:4" x14ac:dyDescent="0.25">
      <c r="A13" s="12"/>
      <c r="B13" t="s">
        <v>31</v>
      </c>
      <c r="C13" s="1">
        <v>9.9999999999999995E-7</v>
      </c>
      <c r="D13" s="1" t="s">
        <v>38</v>
      </c>
    </row>
    <row r="14" spans="1:4" x14ac:dyDescent="0.25">
      <c r="A14" s="12"/>
      <c r="B14" t="s">
        <v>43</v>
      </c>
      <c r="C14" s="1">
        <v>33.139099999999999</v>
      </c>
      <c r="D14" s="1">
        <v>0</v>
      </c>
    </row>
    <row r="15" spans="1:4" x14ac:dyDescent="0.25">
      <c r="A15" s="12"/>
      <c r="B15" t="s">
        <v>32</v>
      </c>
      <c r="C15" s="1">
        <v>1.31</v>
      </c>
      <c r="D15" s="1" t="s">
        <v>38</v>
      </c>
    </row>
    <row r="16" spans="1:4" x14ac:dyDescent="0.25">
      <c r="A16" s="12"/>
      <c r="B16" t="s">
        <v>30</v>
      </c>
      <c r="C16" s="1">
        <v>7.4999999999999997E-8</v>
      </c>
      <c r="D16" s="1" t="s">
        <v>38</v>
      </c>
    </row>
    <row r="17" spans="1:4" x14ac:dyDescent="0.25">
      <c r="A17" s="12"/>
      <c r="B17" t="s">
        <v>42</v>
      </c>
      <c r="C17" s="1">
        <v>-1.2846900000000001E-7</v>
      </c>
      <c r="D17" s="1">
        <v>-2.3593699999999998E-6</v>
      </c>
    </row>
    <row r="18" spans="1:4" x14ac:dyDescent="0.25">
      <c r="A18" s="12"/>
      <c r="B18" t="s">
        <v>41</v>
      </c>
      <c r="C18" s="1">
        <v>-1.2842100000000001E-7</v>
      </c>
      <c r="D18" s="1">
        <v>-2.3593699999999998E-6</v>
      </c>
    </row>
    <row r="19" spans="1:4" x14ac:dyDescent="0.25">
      <c r="A19" s="12"/>
      <c r="B19" t="s">
        <v>40</v>
      </c>
      <c r="C19" s="1">
        <v>-6.05E-5</v>
      </c>
      <c r="D19" s="1">
        <v>-1.26E-4</v>
      </c>
    </row>
    <row r="20" spans="1:4" x14ac:dyDescent="0.25">
      <c r="A20" s="12"/>
      <c r="B20" t="s">
        <v>39</v>
      </c>
      <c r="C20" s="1">
        <v>-5.5468700000000002E-7</v>
      </c>
      <c r="D20" s="1">
        <v>-1.16406E-6</v>
      </c>
    </row>
    <row r="21" spans="1:4" x14ac:dyDescent="0.25">
      <c r="A21" s="11"/>
      <c r="B21" t="s">
        <v>12</v>
      </c>
      <c r="C21" s="1">
        <v>1E-4</v>
      </c>
      <c r="D21" s="1" t="s">
        <v>38</v>
      </c>
    </row>
    <row r="22" spans="1:4" x14ac:dyDescent="0.25">
      <c r="A22" s="16" t="s">
        <v>4</v>
      </c>
      <c r="B22" t="s">
        <v>0</v>
      </c>
      <c r="C22" s="1" t="s">
        <v>2</v>
      </c>
      <c r="D22" s="1" t="s">
        <v>38</v>
      </c>
    </row>
    <row r="23" spans="1:4" x14ac:dyDescent="0.25">
      <c r="A23" s="15"/>
      <c r="B23" t="s">
        <v>9</v>
      </c>
      <c r="C23" s="1">
        <v>5.8999999999999999E-3</v>
      </c>
      <c r="D23" s="1" t="s">
        <v>38</v>
      </c>
    </row>
    <row r="24" spans="1:4" x14ac:dyDescent="0.25">
      <c r="A24" s="15"/>
      <c r="B24" t="s">
        <v>6</v>
      </c>
      <c r="C24" s="1">
        <v>1.76</v>
      </c>
      <c r="D24" s="1">
        <v>1.7598400000000001</v>
      </c>
    </row>
    <row r="25" spans="1:4" x14ac:dyDescent="0.25">
      <c r="A25" s="15"/>
      <c r="B25" t="s">
        <v>45</v>
      </c>
      <c r="C25" s="1">
        <v>1E-4</v>
      </c>
      <c r="D25" s="1" t="s">
        <v>38</v>
      </c>
    </row>
    <row r="26" spans="1:4" x14ac:dyDescent="0.25">
      <c r="A26" s="15"/>
      <c r="B26" t="s">
        <v>8</v>
      </c>
      <c r="C26" s="1">
        <v>1.5166300000000001E-2</v>
      </c>
      <c r="D26" s="1">
        <v>1.5166499999999999E-2</v>
      </c>
    </row>
    <row r="27" spans="1:4" x14ac:dyDescent="0.25">
      <c r="A27" s="15"/>
      <c r="B27" t="s">
        <v>31</v>
      </c>
      <c r="C27" s="1">
        <v>9.9999999999999995E-7</v>
      </c>
      <c r="D27" s="1" t="s">
        <v>38</v>
      </c>
    </row>
    <row r="28" spans="1:4" x14ac:dyDescent="0.25">
      <c r="A28" s="15"/>
      <c r="B28" t="s">
        <v>32</v>
      </c>
      <c r="C28" s="1">
        <v>46.06</v>
      </c>
      <c r="D28" s="1" t="s">
        <v>38</v>
      </c>
    </row>
    <row r="29" spans="1:4" x14ac:dyDescent="0.25">
      <c r="A29" s="15"/>
      <c r="B29" t="s">
        <v>30</v>
      </c>
      <c r="C29" s="1">
        <v>5.4999999999999999E-6</v>
      </c>
      <c r="D29" s="1" t="s">
        <v>38</v>
      </c>
    </row>
    <row r="30" spans="1:4" x14ac:dyDescent="0.25">
      <c r="A30" s="15"/>
      <c r="B30" t="s">
        <v>42</v>
      </c>
      <c r="C30" s="1">
        <v>1.2942400000000001E-7</v>
      </c>
      <c r="D30" s="1">
        <v>2.3750000000000001E-6</v>
      </c>
    </row>
    <row r="31" spans="1:4" x14ac:dyDescent="0.25">
      <c r="A31" s="15"/>
      <c r="B31" t="s">
        <v>41</v>
      </c>
      <c r="C31" s="1">
        <v>-1.6308600000000001E-7</v>
      </c>
      <c r="D31" s="1">
        <v>-3.0000000000000001E-6</v>
      </c>
    </row>
    <row r="32" spans="1:4" x14ac:dyDescent="0.25">
      <c r="A32" s="15"/>
      <c r="B32" t="s">
        <v>48</v>
      </c>
      <c r="C32" s="1">
        <v>8.1875000000000008E-6</v>
      </c>
      <c r="D32" s="1">
        <v>1.505E-4</v>
      </c>
    </row>
    <row r="33" spans="1:4" x14ac:dyDescent="0.25">
      <c r="A33" s="15"/>
      <c r="B33" t="s">
        <v>40</v>
      </c>
      <c r="C33" s="1">
        <v>-5.04E-4</v>
      </c>
      <c r="D33" s="1">
        <v>-1.0560000000000001E-3</v>
      </c>
    </row>
    <row r="34" spans="1:4" x14ac:dyDescent="0.25">
      <c r="A34" s="15"/>
      <c r="B34" t="s">
        <v>39</v>
      </c>
      <c r="C34" s="1">
        <v>-5.4687499999999995E-7</v>
      </c>
      <c r="D34" s="1">
        <v>-1.1484399999999999E-6</v>
      </c>
    </row>
    <row r="35" spans="1:4" x14ac:dyDescent="0.25">
      <c r="A35" s="15"/>
      <c r="B35" t="s">
        <v>12</v>
      </c>
      <c r="C35" s="1">
        <v>0.99989899999999998</v>
      </c>
      <c r="D35" s="1" t="s">
        <v>38</v>
      </c>
    </row>
    <row r="36" spans="1:4" x14ac:dyDescent="0.25">
      <c r="A36" s="15"/>
      <c r="B36" t="s">
        <v>33</v>
      </c>
      <c r="C36" s="1">
        <v>0.01</v>
      </c>
      <c r="D36" s="1" t="s">
        <v>38</v>
      </c>
    </row>
    <row r="37" spans="1:4" x14ac:dyDescent="0.25">
      <c r="A37" s="15"/>
      <c r="B37" t="s">
        <v>11</v>
      </c>
      <c r="C37" s="1">
        <v>1.17E-5</v>
      </c>
      <c r="D37" s="1" t="s">
        <v>38</v>
      </c>
    </row>
    <row r="38" spans="1:4" x14ac:dyDescent="0.25">
      <c r="A38" s="14"/>
      <c r="B38" t="s">
        <v>44</v>
      </c>
      <c r="C38" s="1">
        <v>7.4339000000000002E-3</v>
      </c>
      <c r="D38" s="1">
        <v>3.5934500000000002E-3</v>
      </c>
    </row>
    <row r="39" spans="1:4" x14ac:dyDescent="0.25">
      <c r="A39" s="13" t="s">
        <v>47</v>
      </c>
      <c r="B39" t="s">
        <v>46</v>
      </c>
      <c r="C39" s="1">
        <v>79.650099999999995</v>
      </c>
      <c r="D39" s="1">
        <v>85.013499999999993</v>
      </c>
    </row>
    <row r="40" spans="1:4" x14ac:dyDescent="0.25">
      <c r="A40" s="12"/>
      <c r="B40" t="s">
        <v>10</v>
      </c>
      <c r="C40" s="1">
        <v>2.4779699999999999E-3</v>
      </c>
      <c r="D40" s="1">
        <v>1.19782E-3</v>
      </c>
    </row>
    <row r="41" spans="1:4" x14ac:dyDescent="0.25">
      <c r="A41" s="12"/>
      <c r="B41" t="s">
        <v>43</v>
      </c>
      <c r="C41" s="1">
        <v>4.5777900000000002</v>
      </c>
      <c r="D41" s="1">
        <v>0</v>
      </c>
    </row>
    <row r="42" spans="1:4" x14ac:dyDescent="0.25">
      <c r="A42" s="16" t="s">
        <v>55</v>
      </c>
      <c r="B42" t="s">
        <v>46</v>
      </c>
      <c r="C42" s="1">
        <v>71.710999999999999</v>
      </c>
      <c r="D42" s="1">
        <v>81.1113</v>
      </c>
    </row>
    <row r="43" spans="1:4" x14ac:dyDescent="0.25">
      <c r="A43" s="15"/>
      <c r="B43" t="s">
        <v>10</v>
      </c>
      <c r="C43" s="1">
        <v>1.8427999999999999E-3</v>
      </c>
      <c r="D43" s="1">
        <v>8.90754E-4</v>
      </c>
    </row>
    <row r="44" spans="1:4" x14ac:dyDescent="0.25">
      <c r="A44" s="14"/>
      <c r="B44" t="s">
        <v>43</v>
      </c>
      <c r="C44" s="1">
        <v>4.5777900000000002</v>
      </c>
      <c r="D44" s="1">
        <v>0</v>
      </c>
    </row>
    <row r="45" spans="1:4" x14ac:dyDescent="0.25">
      <c r="A45" s="12" t="s">
        <v>3</v>
      </c>
      <c r="B45" t="s">
        <v>0</v>
      </c>
      <c r="C45" s="1" t="s">
        <v>1</v>
      </c>
      <c r="D45" s="1" t="s">
        <v>38</v>
      </c>
    </row>
    <row r="46" spans="1:4" x14ac:dyDescent="0.25">
      <c r="A46" s="12"/>
      <c r="B46" t="s">
        <v>45</v>
      </c>
      <c r="C46" s="1">
        <v>0.99989899999999998</v>
      </c>
      <c r="D46" s="1" t="s">
        <v>38</v>
      </c>
    </row>
    <row r="47" spans="1:4" x14ac:dyDescent="0.25">
      <c r="A47" s="12"/>
      <c r="B47" t="s">
        <v>44</v>
      </c>
      <c r="C47" s="1">
        <v>7.4339000000000002E-3</v>
      </c>
      <c r="D47" s="1">
        <v>3.5848799999999999E-3</v>
      </c>
    </row>
    <row r="48" spans="1:4" x14ac:dyDescent="0.25">
      <c r="A48" s="12"/>
      <c r="B48" t="s">
        <v>8</v>
      </c>
      <c r="C48" s="1">
        <v>0.15001400000000001</v>
      </c>
      <c r="D48" s="1" t="s">
        <v>38</v>
      </c>
    </row>
    <row r="49" spans="1:4" x14ac:dyDescent="0.25">
      <c r="A49" s="12"/>
      <c r="B49" t="s">
        <v>10</v>
      </c>
      <c r="C49" s="1">
        <v>2.4779699999999999E-3</v>
      </c>
      <c r="D49" s="1">
        <v>1.1949599999999999E-3</v>
      </c>
    </row>
    <row r="50" spans="1:4" x14ac:dyDescent="0.25">
      <c r="A50" s="12"/>
      <c r="B50" t="s">
        <v>31</v>
      </c>
      <c r="C50" s="1">
        <v>9.9999999999999995E-7</v>
      </c>
      <c r="D50" s="1" t="s">
        <v>38</v>
      </c>
    </row>
    <row r="51" spans="1:4" x14ac:dyDescent="0.25">
      <c r="A51" s="12"/>
      <c r="B51" t="s">
        <v>43</v>
      </c>
      <c r="C51" s="1">
        <v>24.6447</v>
      </c>
      <c r="D51" s="1">
        <v>0</v>
      </c>
    </row>
    <row r="52" spans="1:4" x14ac:dyDescent="0.25">
      <c r="A52" s="12"/>
      <c r="B52" t="s">
        <v>32</v>
      </c>
      <c r="C52" s="1">
        <v>1.31</v>
      </c>
      <c r="D52" s="1" t="s">
        <v>38</v>
      </c>
    </row>
    <row r="53" spans="1:4" x14ac:dyDescent="0.25">
      <c r="A53" s="12"/>
      <c r="B53" t="s">
        <v>30</v>
      </c>
      <c r="C53" s="1">
        <v>7.4999999999999997E-8</v>
      </c>
      <c r="D53" s="1" t="s">
        <v>38</v>
      </c>
    </row>
    <row r="54" spans="1:4" x14ac:dyDescent="0.25">
      <c r="A54" s="12"/>
      <c r="B54" t="s">
        <v>42</v>
      </c>
      <c r="C54" s="1">
        <v>1.88125E-5</v>
      </c>
      <c r="D54" s="1">
        <v>3.48E-4</v>
      </c>
    </row>
    <row r="55" spans="1:4" x14ac:dyDescent="0.25">
      <c r="A55" s="12"/>
      <c r="B55" t="s">
        <v>41</v>
      </c>
      <c r="C55" s="1">
        <v>-1.88125E-5</v>
      </c>
      <c r="D55" s="1">
        <v>-3.4699999999999998E-4</v>
      </c>
    </row>
    <row r="56" spans="1:4" x14ac:dyDescent="0.25">
      <c r="A56" s="12"/>
      <c r="B56" t="s">
        <v>40</v>
      </c>
      <c r="C56" s="1">
        <v>-1.6449999999999999E-4</v>
      </c>
      <c r="D56" s="1">
        <v>-5.1599999999999997E-4</v>
      </c>
    </row>
    <row r="57" spans="1:4" x14ac:dyDescent="0.25">
      <c r="A57" s="12"/>
      <c r="B57" t="s">
        <v>39</v>
      </c>
      <c r="C57" s="1">
        <v>-7.5625E-6</v>
      </c>
      <c r="D57" s="1">
        <v>-1.5875E-5</v>
      </c>
    </row>
    <row r="58" spans="1:4" x14ac:dyDescent="0.25">
      <c r="A58" s="12"/>
      <c r="B58" t="s">
        <v>12</v>
      </c>
      <c r="C58" s="1">
        <v>1E-4</v>
      </c>
      <c r="D58" s="1" t="s">
        <v>38</v>
      </c>
    </row>
  </sheetData>
  <mergeCells count="6">
    <mergeCell ref="A2:A7"/>
    <mergeCell ref="A8:A21"/>
    <mergeCell ref="A22:A38"/>
    <mergeCell ref="A45:A58"/>
    <mergeCell ref="A39:A41"/>
    <mergeCell ref="A42:A44"/>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0DF3-B8C6-40BE-B318-45B4C91779A8}">
  <dimension ref="A1:Q47"/>
  <sheetViews>
    <sheetView zoomScaleNormal="100" workbookViewId="0">
      <selection activeCell="F29" sqref="F29"/>
    </sheetView>
  </sheetViews>
  <sheetFormatPr defaultRowHeight="15" x14ac:dyDescent="0.25"/>
  <cols>
    <col min="1" max="1" width="15" bestFit="1" customWidth="1"/>
    <col min="2" max="2" width="38.5703125" customWidth="1"/>
    <col min="3" max="3" width="20.7109375" bestFit="1" customWidth="1"/>
    <col min="4" max="4" width="19.140625" bestFit="1" customWidth="1"/>
    <col min="5" max="5" width="9.85546875" bestFit="1" customWidth="1"/>
    <col min="6" max="6" width="15" bestFit="1" customWidth="1"/>
    <col min="7" max="7" width="31.140625" bestFit="1" customWidth="1"/>
    <col min="8" max="8" width="12.7109375" bestFit="1" customWidth="1"/>
    <col min="9" max="9" width="12.42578125" bestFit="1" customWidth="1"/>
  </cols>
  <sheetData>
    <row r="1" spans="1:17" x14ac:dyDescent="0.25">
      <c r="A1" s="3" t="s">
        <v>34</v>
      </c>
      <c r="B1" s="2" t="s">
        <v>24</v>
      </c>
      <c r="C1" s="2" t="s">
        <v>27</v>
      </c>
      <c r="D1" s="2" t="s">
        <v>29</v>
      </c>
    </row>
    <row r="2" spans="1:17" x14ac:dyDescent="0.25">
      <c r="A2" s="4" t="s">
        <v>5</v>
      </c>
      <c r="B2" t="s">
        <v>8</v>
      </c>
      <c r="C2" s="1">
        <v>0.01</v>
      </c>
      <c r="D2" s="1">
        <v>0.01</v>
      </c>
    </row>
    <row r="3" spans="1:17" x14ac:dyDescent="0.25">
      <c r="A3" s="5"/>
      <c r="B3" t="s">
        <v>10</v>
      </c>
      <c r="C3" s="1">
        <v>2E-3</v>
      </c>
      <c r="D3" s="1">
        <v>5.3400000000000003E-2</v>
      </c>
    </row>
    <row r="4" spans="1:17" x14ac:dyDescent="0.25">
      <c r="A4" s="5"/>
      <c r="B4" t="s">
        <v>17</v>
      </c>
      <c r="C4" s="1">
        <v>6.0000000000000001E-3</v>
      </c>
      <c r="D4" s="1">
        <v>6.0000000000000001E-3</v>
      </c>
    </row>
    <row r="5" spans="1:17" x14ac:dyDescent="0.25">
      <c r="A5" s="5"/>
      <c r="B5" t="s">
        <v>12</v>
      </c>
      <c r="C5" s="1">
        <v>1E-4</v>
      </c>
      <c r="D5" s="1">
        <v>1E-4</v>
      </c>
    </row>
    <row r="6" spans="1:17" x14ac:dyDescent="0.25">
      <c r="A6" s="5"/>
      <c r="B6" t="s">
        <v>0</v>
      </c>
      <c r="C6" s="1" t="s">
        <v>1</v>
      </c>
      <c r="D6" s="1" t="s">
        <v>1</v>
      </c>
    </row>
    <row r="7" spans="1:17" x14ac:dyDescent="0.25">
      <c r="A7" s="5"/>
      <c r="B7" t="s">
        <v>30</v>
      </c>
      <c r="C7" s="1">
        <v>7.4999999999999997E-8</v>
      </c>
      <c r="D7" s="1">
        <v>7.4999999999999997E-8</v>
      </c>
    </row>
    <row r="8" spans="1:17" x14ac:dyDescent="0.25">
      <c r="A8" s="5"/>
      <c r="B8" t="s">
        <v>31</v>
      </c>
      <c r="C8" s="1">
        <v>9.9999999999999995E-7</v>
      </c>
      <c r="D8" s="1">
        <v>9.9999999999999995E-7</v>
      </c>
    </row>
    <row r="9" spans="1:17" x14ac:dyDescent="0.25">
      <c r="A9" s="5"/>
      <c r="B9" t="s">
        <v>32</v>
      </c>
      <c r="C9" s="1">
        <v>1.31</v>
      </c>
      <c r="D9" s="1">
        <v>1.31</v>
      </c>
      <c r="O9" s="1"/>
      <c r="P9" s="1"/>
      <c r="Q9" s="1"/>
    </row>
    <row r="10" spans="1:17" x14ac:dyDescent="0.25">
      <c r="A10" s="5"/>
      <c r="B10" t="s">
        <v>18</v>
      </c>
      <c r="C10" s="1">
        <v>-1.3199999999999999E-7</v>
      </c>
      <c r="D10" s="1">
        <v>-2.7124999999999999E-5</v>
      </c>
      <c r="O10" s="1"/>
      <c r="P10" s="1"/>
      <c r="Q10" s="1"/>
    </row>
    <row r="11" spans="1:17" x14ac:dyDescent="0.25">
      <c r="A11" s="5"/>
      <c r="B11" t="s">
        <v>19</v>
      </c>
      <c r="C11" s="1">
        <v>-3.7899999999999999E-7</v>
      </c>
      <c r="D11" s="1">
        <v>-1.59375E-6</v>
      </c>
      <c r="O11" s="1"/>
      <c r="P11" s="1"/>
      <c r="Q11" s="1"/>
    </row>
    <row r="12" spans="1:17" x14ac:dyDescent="0.25">
      <c r="A12" s="5"/>
      <c r="B12" t="s">
        <v>20</v>
      </c>
      <c r="C12" s="1">
        <v>-3.8000000000000002E-5</v>
      </c>
      <c r="D12" s="1">
        <v>-1.5999999999999901E-4</v>
      </c>
      <c r="O12" s="1"/>
      <c r="P12" s="1"/>
      <c r="Q12" s="1"/>
    </row>
    <row r="13" spans="1:17" x14ac:dyDescent="0.25">
      <c r="A13" s="5"/>
      <c r="B13" t="s">
        <v>21</v>
      </c>
      <c r="C13" s="1">
        <v>-1.3199999999999999E-7</v>
      </c>
      <c r="D13" s="1">
        <v>-2.7124999999999999E-5</v>
      </c>
      <c r="P13" s="1"/>
    </row>
    <row r="14" spans="1:17" x14ac:dyDescent="0.25">
      <c r="A14" s="6" t="s">
        <v>4</v>
      </c>
      <c r="B14" t="s">
        <v>8</v>
      </c>
      <c r="C14" s="1">
        <v>1.562E-2</v>
      </c>
      <c r="D14" s="1">
        <v>1.562E-2</v>
      </c>
    </row>
    <row r="15" spans="1:17" x14ac:dyDescent="0.25">
      <c r="A15" s="6"/>
      <c r="B15" t="s">
        <v>9</v>
      </c>
      <c r="C15" s="1">
        <v>4.3299999999999996E-3</v>
      </c>
      <c r="D15" s="1">
        <v>4.3300000000000005E-3</v>
      </c>
    </row>
    <row r="16" spans="1:17" x14ac:dyDescent="0.25">
      <c r="A16" s="6"/>
      <c r="B16" t="s">
        <v>28</v>
      </c>
      <c r="C16" s="1" t="s">
        <v>7</v>
      </c>
      <c r="D16" s="1" t="s">
        <v>16</v>
      </c>
    </row>
    <row r="17" spans="1:7" x14ac:dyDescent="0.25">
      <c r="A17" s="6"/>
      <c r="B17" t="s">
        <v>17</v>
      </c>
      <c r="C17" s="1">
        <f>0.00244*3</f>
        <v>7.3200000000000001E-3</v>
      </c>
      <c r="D17" s="1">
        <f>0.00244*3</f>
        <v>7.3200000000000001E-3</v>
      </c>
    </row>
    <row r="18" spans="1:7" x14ac:dyDescent="0.25">
      <c r="A18" s="6"/>
      <c r="B18" t="s">
        <v>12</v>
      </c>
      <c r="C18" s="1">
        <f>1-0.0001</f>
        <v>0.99990000000000001</v>
      </c>
      <c r="D18" s="1">
        <f>1-0.0001</f>
        <v>0.99990000000000001</v>
      </c>
    </row>
    <row r="19" spans="1:7" x14ac:dyDescent="0.25">
      <c r="A19" s="6"/>
      <c r="B19" t="s">
        <v>0</v>
      </c>
      <c r="C19" s="1" t="s">
        <v>2</v>
      </c>
      <c r="D19" s="1" t="s">
        <v>2</v>
      </c>
    </row>
    <row r="20" spans="1:7" x14ac:dyDescent="0.25">
      <c r="A20" s="6"/>
      <c r="B20" t="s">
        <v>6</v>
      </c>
      <c r="C20" s="1">
        <v>1.76</v>
      </c>
      <c r="D20" s="1">
        <v>1.758</v>
      </c>
    </row>
    <row r="21" spans="1:7" x14ac:dyDescent="0.25">
      <c r="A21" s="6"/>
      <c r="B21" t="s">
        <v>30</v>
      </c>
      <c r="C21" s="1">
        <v>5.4999999999999999E-6</v>
      </c>
      <c r="D21" s="1">
        <v>5.4999999999999999E-6</v>
      </c>
    </row>
    <row r="22" spans="1:7" x14ac:dyDescent="0.25">
      <c r="A22" s="6"/>
      <c r="B22" t="s">
        <v>31</v>
      </c>
      <c r="C22" s="1">
        <v>9.9999999999999995E-7</v>
      </c>
      <c r="D22" s="1">
        <v>9.9999999999999995E-7</v>
      </c>
    </row>
    <row r="23" spans="1:7" x14ac:dyDescent="0.25">
      <c r="A23" s="6"/>
      <c r="B23" t="s">
        <v>32</v>
      </c>
      <c r="C23" s="1">
        <v>46.06</v>
      </c>
      <c r="D23" s="1">
        <v>46.06</v>
      </c>
    </row>
    <row r="24" spans="1:7" x14ac:dyDescent="0.25">
      <c r="A24" s="6"/>
      <c r="B24" t="s">
        <v>11</v>
      </c>
      <c r="C24" s="1">
        <v>1.17E-5</v>
      </c>
      <c r="D24" s="1">
        <v>1.17E-5</v>
      </c>
      <c r="F24" s="1">
        <f>C25*C15*2+C22+4*100*10^-6+C5*2</f>
        <v>8.608E-4</v>
      </c>
      <c r="G24" s="1">
        <f>1/F24</f>
        <v>1161.7100371747213</v>
      </c>
    </row>
    <row r="25" spans="1:7" x14ac:dyDescent="0.25">
      <c r="A25" s="6"/>
      <c r="B25" t="s">
        <v>33</v>
      </c>
      <c r="C25" s="1">
        <v>0.03</v>
      </c>
      <c r="D25" s="1">
        <v>0.03</v>
      </c>
    </row>
    <row r="26" spans="1:7" x14ac:dyDescent="0.25">
      <c r="A26" s="6"/>
      <c r="B26" t="s">
        <v>18</v>
      </c>
      <c r="C26" s="1">
        <v>1.3300000000000001E-7</v>
      </c>
      <c r="D26" s="1">
        <v>2.9E-5</v>
      </c>
    </row>
    <row r="27" spans="1:7" x14ac:dyDescent="0.25">
      <c r="A27" s="6"/>
      <c r="B27" t="s">
        <v>19</v>
      </c>
      <c r="C27" s="1">
        <v>-3.6699999999999999E-7</v>
      </c>
      <c r="D27" s="1">
        <v>-1.5629999999999999E-6</v>
      </c>
    </row>
    <row r="28" spans="1:7" x14ac:dyDescent="0.25">
      <c r="A28" s="6"/>
      <c r="B28" t="s">
        <v>20</v>
      </c>
      <c r="C28" s="1">
        <v>-4.64E-4</v>
      </c>
      <c r="D28" s="1">
        <v>-1.952E-3</v>
      </c>
    </row>
    <row r="29" spans="1:7" x14ac:dyDescent="0.25">
      <c r="A29" s="6"/>
      <c r="B29" t="s">
        <v>21</v>
      </c>
      <c r="C29" s="1">
        <v>-1.6899999999999999E-7</v>
      </c>
      <c r="D29" s="1">
        <v>-3.6999999999999998E-5</v>
      </c>
    </row>
    <row r="30" spans="1:7" x14ac:dyDescent="0.25">
      <c r="A30" s="6"/>
      <c r="B30" t="s">
        <v>22</v>
      </c>
      <c r="C30" s="1">
        <v>8.2500000000000006E-6</v>
      </c>
      <c r="D30" s="1">
        <v>1.8E-3</v>
      </c>
    </row>
    <row r="31" spans="1:7" x14ac:dyDescent="0.25">
      <c r="A31" s="5" t="s">
        <v>3</v>
      </c>
      <c r="B31" t="s">
        <v>8</v>
      </c>
      <c r="C31" s="1">
        <v>0.15</v>
      </c>
      <c r="D31" s="1">
        <v>0.14990000000000001</v>
      </c>
    </row>
    <row r="32" spans="1:7" x14ac:dyDescent="0.25">
      <c r="A32" s="5"/>
      <c r="B32" t="s">
        <v>10</v>
      </c>
      <c r="C32" s="1">
        <v>2.4399999999999999E-3</v>
      </c>
      <c r="D32" s="1">
        <v>6.3199999999999997E-4</v>
      </c>
    </row>
    <row r="33" spans="1:4" x14ac:dyDescent="0.25">
      <c r="A33" s="5"/>
      <c r="B33" t="s">
        <v>17</v>
      </c>
      <c r="C33" s="1">
        <f>0.00244*3</f>
        <v>7.3200000000000001E-3</v>
      </c>
      <c r="D33" s="1">
        <f>0.00244*3</f>
        <v>7.3200000000000001E-3</v>
      </c>
    </row>
    <row r="34" spans="1:4" x14ac:dyDescent="0.25">
      <c r="A34" s="5"/>
      <c r="B34" t="s">
        <v>12</v>
      </c>
      <c r="C34" s="1">
        <v>1E-4</v>
      </c>
      <c r="D34" s="1">
        <v>1E-4</v>
      </c>
    </row>
    <row r="35" spans="1:4" x14ac:dyDescent="0.25">
      <c r="A35" s="5"/>
      <c r="B35" t="s">
        <v>0</v>
      </c>
      <c r="C35" s="1" t="s">
        <v>1</v>
      </c>
      <c r="D35" s="1" t="s">
        <v>1</v>
      </c>
    </row>
    <row r="36" spans="1:4" x14ac:dyDescent="0.25">
      <c r="A36" s="5"/>
      <c r="B36" t="s">
        <v>30</v>
      </c>
      <c r="C36" s="1">
        <v>7.4999999999999997E-8</v>
      </c>
      <c r="D36" s="1">
        <v>7.4999999999999997E-8</v>
      </c>
    </row>
    <row r="37" spans="1:4" x14ac:dyDescent="0.25">
      <c r="A37" s="5"/>
      <c r="B37" t="s">
        <v>31</v>
      </c>
      <c r="C37" s="1">
        <v>9.9999999999999995E-7</v>
      </c>
      <c r="D37" s="1">
        <v>9.9999999999999995E-7</v>
      </c>
    </row>
    <row r="38" spans="1:4" x14ac:dyDescent="0.25">
      <c r="A38" s="5"/>
      <c r="B38" t="s">
        <v>32</v>
      </c>
      <c r="C38" s="1">
        <v>1.31</v>
      </c>
      <c r="D38" s="1">
        <v>1.31</v>
      </c>
    </row>
    <row r="39" spans="1:4" x14ac:dyDescent="0.25">
      <c r="A39" s="5"/>
      <c r="B39" t="s">
        <v>18</v>
      </c>
      <c r="C39" s="1">
        <v>1.98E-5</v>
      </c>
      <c r="D39" s="1">
        <v>4.2399999999999998E-3</v>
      </c>
    </row>
    <row r="40" spans="1:4" x14ac:dyDescent="0.25">
      <c r="A40" s="5"/>
      <c r="B40" t="s">
        <v>19</v>
      </c>
      <c r="C40" s="1">
        <v>-5.0599999999999998E-6</v>
      </c>
      <c r="D40" s="1">
        <v>-2.0999999999999999E-5</v>
      </c>
    </row>
    <row r="41" spans="1:4" x14ac:dyDescent="0.25">
      <c r="A41" s="5"/>
      <c r="B41" t="s">
        <v>20</v>
      </c>
      <c r="C41" s="1">
        <v>-6.8999999999999997E-5</v>
      </c>
      <c r="D41" s="1">
        <v>-3.2799999999999897E-4</v>
      </c>
    </row>
    <row r="42" spans="1:4" x14ac:dyDescent="0.25">
      <c r="A42" s="5"/>
      <c r="B42" t="s">
        <v>21</v>
      </c>
      <c r="C42" s="1">
        <v>-1.98E-5</v>
      </c>
      <c r="D42" s="1">
        <v>-4.2399999999999998E-3</v>
      </c>
    </row>
    <row r="43" spans="1:4" x14ac:dyDescent="0.25">
      <c r="A43" s="6" t="s">
        <v>23</v>
      </c>
      <c r="B43" t="s">
        <v>13</v>
      </c>
      <c r="C43" s="1">
        <v>1.6E-2</v>
      </c>
      <c r="D43" s="1">
        <v>4.2500000000000003E-3</v>
      </c>
    </row>
    <row r="44" spans="1:4" x14ac:dyDescent="0.25">
      <c r="A44" s="6"/>
      <c r="B44" t="s">
        <v>25</v>
      </c>
      <c r="C44" s="1">
        <v>0.3</v>
      </c>
      <c r="D44" s="1">
        <v>0.3</v>
      </c>
    </row>
    <row r="45" spans="1:4" x14ac:dyDescent="0.25">
      <c r="A45" s="6"/>
      <c r="B45" t="s">
        <v>14</v>
      </c>
      <c r="C45" s="1">
        <v>0.2</v>
      </c>
      <c r="D45" s="1">
        <v>5.3400000000000003E-2</v>
      </c>
    </row>
    <row r="46" spans="1:4" x14ac:dyDescent="0.25">
      <c r="A46" s="6"/>
      <c r="B46" t="s">
        <v>26</v>
      </c>
      <c r="C46" s="1">
        <v>0.02</v>
      </c>
      <c r="D46" s="1">
        <v>0.02</v>
      </c>
    </row>
    <row r="47" spans="1:4" x14ac:dyDescent="0.25">
      <c r="A47" s="6"/>
      <c r="B47" t="s">
        <v>15</v>
      </c>
      <c r="C47" s="1">
        <v>603.5</v>
      </c>
      <c r="D47" s="1">
        <v>603.5</v>
      </c>
    </row>
  </sheetData>
  <mergeCells count="4">
    <mergeCell ref="A2:A13"/>
    <mergeCell ref="A14:A30"/>
    <mergeCell ref="A31:A42"/>
    <mergeCell ref="A43:A47"/>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Cavity with round geometies</vt:lpstr>
      <vt:lpstr>lens center thickness 5.9 - fix</vt:lpstr>
      <vt:lpstr>lens center thicnkess 4.33mm</vt:lpstr>
    </vt:vector>
  </TitlesOfParts>
  <Company>Weizmann Institute of Science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Kali</dc:creator>
  <cp:lastModifiedBy>Michael Kali</cp:lastModifiedBy>
  <dcterms:created xsi:type="dcterms:W3CDTF">2024-02-19T21:36:52Z</dcterms:created>
  <dcterms:modified xsi:type="dcterms:W3CDTF">2024-03-27T12:16:52Z</dcterms:modified>
</cp:coreProperties>
</file>