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Alloy1" sheetId="2" r:id="rId5"/>
    <sheet state="visible" name="Alloy2" sheetId="3" r:id="rId6"/>
  </sheets>
  <definedNames/>
  <calcPr/>
</workbook>
</file>

<file path=xl/sharedStrings.xml><?xml version="1.0" encoding="utf-8"?>
<sst xmlns="http://schemas.openxmlformats.org/spreadsheetml/2006/main" count="217" uniqueCount="117">
  <si>
    <t xml:space="preserve"> </t>
  </si>
  <si>
    <t>Breakdown</t>
  </si>
  <si>
    <t>Finish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</si>
  <si>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</si>
  <si>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</si>
  <si>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</si>
  <si>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</si>
  <si>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</si>
  <si>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</si>
  <si>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</si>
  <si>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</si>
  <si>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</si>
  <si>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</si>
  <si>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</si>
  <si>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</si>
  <si>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</si>
  <si>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1999 Invoiced Sales - Pounds per month</t>
  </si>
  <si>
    <t>Material</t>
  </si>
  <si>
    <t>Gauge -</t>
  </si>
  <si>
    <t>Description</t>
  </si>
  <si>
    <t>Total</t>
  </si>
  <si>
    <t>Mean</t>
  </si>
  <si>
    <t>Std</t>
  </si>
  <si>
    <t>CV</t>
  </si>
  <si>
    <t>No of non-zero months</t>
  </si>
  <si>
    <t>Cumulative</t>
  </si>
  <si>
    <t>Foil</t>
  </si>
  <si>
    <t>A</t>
  </si>
  <si>
    <t>Sheet</t>
  </si>
  <si>
    <t>Disk - 10" dia</t>
  </si>
  <si>
    <t>Plate</t>
  </si>
  <si>
    <t>Ring - 10" OD x 8.5" ID</t>
  </si>
  <si>
    <t>Tube - 3/4"</t>
  </si>
  <si>
    <t>Tube - 1.0" OD</t>
  </si>
  <si>
    <t>Sheet - 1.0" x 23.75"</t>
  </si>
  <si>
    <t>Tube - 0.50" OD</t>
  </si>
  <si>
    <t>Sputter Target - 2.0" x 5.0"</t>
  </si>
  <si>
    <t>Plate - 5.25" x 10.25</t>
  </si>
  <si>
    <t>Tube - .50"OD</t>
  </si>
  <si>
    <t>Disk - 9.625" dia</t>
  </si>
  <si>
    <t>Plate - 7/8" x 39.125"</t>
  </si>
  <si>
    <t>Ring - 6.25"OD x4.5"ID</t>
  </si>
  <si>
    <t>Tube - 2" OD</t>
  </si>
  <si>
    <t>Plate - 3.5" x 13.2"</t>
  </si>
  <si>
    <t>Ring - 12-3/4"OD x 9-3/8"ID</t>
  </si>
  <si>
    <t>0.8 mm</t>
  </si>
  <si>
    <t>Disc - 314 mm Dia</t>
  </si>
  <si>
    <t>Disc - 6" Dia</t>
  </si>
  <si>
    <t>Tube - 5/8"OD</t>
  </si>
  <si>
    <t>Ring - 4.0"OD X 2.5"ID</t>
  </si>
  <si>
    <t>Tube - 1.5" OD</t>
  </si>
  <si>
    <t>Thermowell per Dwg #ABC123#</t>
  </si>
  <si>
    <t>Tube - 1.0" w/end cap</t>
  </si>
  <si>
    <t>Policy 2</t>
  </si>
  <si>
    <t>Gauge</t>
  </si>
  <si>
    <t>No. of Products</t>
  </si>
  <si>
    <t>Percentage</t>
  </si>
  <si>
    <t>Cumulative %</t>
  </si>
  <si>
    <t>Alloy 1</t>
  </si>
  <si>
    <t>Policy 3</t>
  </si>
  <si>
    <t>Row Labels</t>
  </si>
  <si>
    <t>Sum of Total</t>
  </si>
  <si>
    <t>%</t>
  </si>
  <si>
    <t>B</t>
  </si>
  <si>
    <t>Grand Total</t>
  </si>
  <si>
    <t>1999 Invoiced Sales - Pounds per Month</t>
  </si>
  <si>
    <t>mean</t>
  </si>
  <si>
    <t>std</t>
  </si>
  <si>
    <t>Number of non-zero months</t>
  </si>
  <si>
    <t>Is months &gt; 2</t>
  </si>
  <si>
    <t xml:space="preserve"> cumulative sum</t>
  </si>
  <si>
    <t>ABC</t>
  </si>
  <si>
    <t>Welded Tube .75" OD</t>
  </si>
  <si>
    <t xml:space="preserve">A </t>
  </si>
  <si>
    <t>Sheet Annealed</t>
  </si>
  <si>
    <t>Welded Tube 1.0" OD</t>
  </si>
  <si>
    <t>Plate Annealed</t>
  </si>
  <si>
    <t>Welded Tube 1" OD With Cap</t>
  </si>
  <si>
    <t>Welded Tube 1.25" OD</t>
  </si>
  <si>
    <t>Foil Annealed</t>
  </si>
  <si>
    <t> </t>
  </si>
  <si>
    <t>Welded Tube 1.5O" OD</t>
  </si>
  <si>
    <t>Welded Tube .50" OD</t>
  </si>
  <si>
    <t>Tube 1.25" OD</t>
  </si>
  <si>
    <t>Welded Tube 1.5" OD</t>
  </si>
  <si>
    <t xml:space="preserve"> 4" Repair Disk</t>
  </si>
  <si>
    <t>Sheet Unnannealed</t>
  </si>
  <si>
    <t xml:space="preserve"> 6" Repair Disk</t>
  </si>
  <si>
    <t xml:space="preserve"> 2" Repair Disk</t>
  </si>
  <si>
    <t>Custom Sheet Annealed</t>
  </si>
  <si>
    <t xml:space="preserve"> 3/4" Repair Disk</t>
  </si>
  <si>
    <t xml:space="preserve"> 5" Repair Disk</t>
  </si>
  <si>
    <t xml:space="preserve"> 4" Patch Kit</t>
  </si>
  <si>
    <t xml:space="preserve"> 3" Repair Disk</t>
  </si>
  <si>
    <t xml:space="preserve"> 1" Repair Disk</t>
  </si>
  <si>
    <t xml:space="preserve"> 1 1/2" Repair Disk</t>
  </si>
  <si>
    <t xml:space="preserve"> 2-1/2" Repair Disk</t>
  </si>
  <si>
    <t>Tube .815" od x 3mm wall</t>
  </si>
  <si>
    <t xml:space="preserve"> Repair Disc 4" Dia</t>
  </si>
  <si>
    <t xml:space="preserve"> 5" Patch Kit</t>
  </si>
  <si>
    <t xml:space="preserve"> 3" Patch Kit</t>
  </si>
  <si>
    <t>Sheet - Annealed</t>
  </si>
  <si>
    <t xml:space="preserve"> 1 1/2" Patch Kit</t>
  </si>
  <si>
    <t xml:space="preserve"> Repair Disc 2 1/2" Dia</t>
  </si>
  <si>
    <t xml:space="preserve"> 6" Patch Kit</t>
  </si>
  <si>
    <t xml:space="preserve"> 1" Patch Kit</t>
  </si>
  <si>
    <t xml:space="preserve"> 2 1/2" Patch Kit</t>
  </si>
  <si>
    <t>Tube .614" od x 3mm wall</t>
  </si>
  <si>
    <t xml:space="preserve"> 2" Patch Kit</t>
  </si>
  <si>
    <t xml:space="preserve"> 3/4" Patch Kit</t>
  </si>
  <si>
    <t xml:space="preserve"> Repair Disc .75" Dia</t>
  </si>
  <si>
    <t xml:space="preserve"> Repair Disc 1" Dia</t>
  </si>
  <si>
    <t xml:space="preserve"> Endcap to fit 1"OD</t>
  </si>
  <si>
    <t>Disc 66mm OD</t>
  </si>
  <si>
    <t>% of total prod</t>
  </si>
  <si>
    <t>Cumul %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</si>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</sst>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00"/>
  </numFmts>
  <fonts count="14">
    <font>
      <sz val="10.0"/>
      <color rgb="FF000000"/>
      <name val="Calibri"/>
      <scheme val="minor"/>
    </font>
    <font>
      <sz val="9.0"/>
      <color theme="1"/>
      <name val="Arial"/>
    </font>
    <font>
      <b/>
      <sz val="10.0"/>
      <color theme="1"/>
      <name val="Arial"/>
    </font>
    <font/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Inconsolata"/>
    </font>
    <font>
      <color theme="1"/>
      <name val="Arial"/>
    </font>
    <font>
      <b/>
      <color theme="1"/>
      <name val="Arial"/>
    </font>
    <font>
      <b/>
      <color theme="1"/>
      <name val="Calibri"/>
      <scheme val="minor"/>
    </font>
    <font>
      <color theme="1"/>
      <name val="Calibri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9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4" numFmtId="164" xfId="0" applyBorder="1" applyFont="1" applyNumberFormat="1"/>
    <xf borderId="0" fillId="0" fontId="4" numFmtId="164" xfId="0" applyFont="1" applyNumberFormat="1"/>
    <xf borderId="11" fillId="0" fontId="4" numFmtId="164" xfId="0" applyBorder="1" applyFont="1" applyNumberFormat="1"/>
    <xf borderId="12" fillId="0" fontId="5" numFmtId="0" xfId="0" applyAlignment="1" applyBorder="1" applyFont="1">
      <alignment horizontal="center"/>
    </xf>
    <xf borderId="13" fillId="0" fontId="4" numFmtId="164" xfId="0" applyBorder="1" applyFont="1" applyNumberFormat="1"/>
    <xf borderId="14" fillId="0" fontId="4" numFmtId="164" xfId="0" applyBorder="1" applyFont="1" applyNumberFormat="1"/>
    <xf borderId="15" fillId="0" fontId="4" numFmtId="164" xfId="0" applyBorder="1" applyFont="1" applyNumberFormat="1"/>
    <xf borderId="5" fillId="0" fontId="5" numFmtId="0" xfId="0" applyAlignment="1" applyBorder="1" applyFont="1">
      <alignment horizontal="center"/>
    </xf>
    <xf borderId="6" fillId="0" fontId="4" numFmtId="164" xfId="0" applyBorder="1" applyFont="1" applyNumberFormat="1"/>
    <xf borderId="7" fillId="0" fontId="4" numFmtId="164" xfId="0" applyBorder="1" applyFont="1" applyNumberFormat="1"/>
    <xf borderId="8" fillId="0" fontId="4" numFmtId="164" xfId="0" applyBorder="1" applyFont="1" applyNumberFormat="1"/>
    <xf borderId="0" fillId="0" fontId="5" numFmtId="0" xfId="0" applyAlignment="1" applyFont="1">
      <alignment horizontal="center"/>
    </xf>
    <xf borderId="16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3" fillId="0" fontId="6" numFmtId="0" xfId="0" applyBorder="1" applyFont="1"/>
    <xf borderId="17" fillId="0" fontId="6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0" fillId="0" fontId="7" numFmtId="0" xfId="0" applyFont="1"/>
    <xf borderId="20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left"/>
    </xf>
    <xf borderId="21" fillId="0" fontId="6" numFmtId="0" xfId="0" applyBorder="1" applyFont="1"/>
    <xf borderId="22" fillId="0" fontId="6" numFmtId="17" xfId="0" applyAlignment="1" applyBorder="1" applyFont="1" applyNumberFormat="1">
      <alignment horizontal="center"/>
    </xf>
    <xf borderId="23" fillId="0" fontId="6" numFmtId="17" xfId="0" applyAlignment="1" applyBorder="1" applyFont="1" applyNumberFormat="1">
      <alignment horizontal="center"/>
    </xf>
    <xf borderId="24" fillId="0" fontId="6" numFmtId="0" xfId="0" applyAlignment="1" applyBorder="1" applyFont="1">
      <alignment readingOrder="0"/>
    </xf>
    <xf borderId="24" fillId="0" fontId="6" numFmtId="0" xfId="0" applyBorder="1" applyFont="1"/>
    <xf borderId="9" fillId="0" fontId="6" numFmtId="0" xfId="0" applyAlignment="1" applyBorder="1" applyFont="1">
      <alignment horizontal="center"/>
    </xf>
    <xf borderId="10" fillId="0" fontId="6" numFmtId="165" xfId="0" applyAlignment="1" applyBorder="1" applyFont="1" applyNumberFormat="1">
      <alignment horizontal="center"/>
    </xf>
    <xf borderId="25" fillId="0" fontId="6" numFmtId="0" xfId="0" applyBorder="1" applyFont="1"/>
    <xf borderId="26" fillId="0" fontId="6" numFmtId="3" xfId="0" applyBorder="1" applyFont="1" applyNumberFormat="1"/>
    <xf borderId="11" fillId="0" fontId="6" numFmtId="3" xfId="0" applyBorder="1" applyFont="1" applyNumberFormat="1"/>
    <xf borderId="0" fillId="0" fontId="7" numFmtId="3" xfId="0" applyFont="1" applyNumberFormat="1"/>
    <xf borderId="0" fillId="2" fontId="8" numFmtId="0" xfId="0" applyAlignment="1" applyFill="1" applyFont="1">
      <alignment horizontal="left"/>
    </xf>
    <xf borderId="0" fillId="0" fontId="7" numFmtId="0" xfId="0" applyAlignment="1" applyFont="1">
      <alignment readingOrder="0"/>
    </xf>
    <xf borderId="26" fillId="0" fontId="2" numFmtId="3" xfId="0" applyBorder="1" applyFont="1" applyNumberFormat="1"/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22" fillId="0" fontId="6" numFmtId="0" xfId="0" applyBorder="1" applyFont="1"/>
    <xf borderId="8" fillId="0" fontId="6" numFmtId="0" xfId="0" applyBorder="1" applyFont="1"/>
    <xf borderId="0" fillId="0" fontId="6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0" fillId="0" fontId="9" numFmtId="0" xfId="0" applyFont="1"/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" fillId="0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/>
    </xf>
    <xf borderId="18" fillId="0" fontId="6" numFmtId="0" xfId="0" applyAlignment="1" applyBorder="1" applyFont="1">
      <alignment horizontal="center"/>
    </xf>
    <xf borderId="0" fillId="0" fontId="6" numFmtId="0" xfId="0" applyFont="1"/>
    <xf borderId="0" fillId="0" fontId="6" numFmtId="2" xfId="0" applyFont="1" applyNumberFormat="1"/>
    <xf borderId="22" fillId="0" fontId="6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26" fillId="0" fontId="6" numFmtId="165" xfId="0" applyAlignment="1" applyBorder="1" applyFont="1" applyNumberFormat="1">
      <alignment horizontal="center"/>
    </xf>
    <xf borderId="26" fillId="0" fontId="6" numFmtId="0" xfId="0" applyBorder="1" applyFont="1"/>
    <xf borderId="0" fillId="0" fontId="6" numFmtId="3" xfId="0" applyFont="1" applyNumberFormat="1"/>
    <xf borderId="28" fillId="0" fontId="6" numFmtId="3" xfId="0" applyBorder="1" applyFont="1" applyNumberFormat="1"/>
    <xf borderId="26" fillId="0" fontId="6" numFmtId="3" xfId="0" applyAlignment="1" applyBorder="1" applyFont="1" applyNumberFormat="1">
      <alignment readingOrder="0"/>
    </xf>
    <xf borderId="22" fillId="0" fontId="6" numFmtId="165" xfId="0" applyAlignment="1" applyBorder="1" applyFont="1" applyNumberFormat="1">
      <alignment horizontal="center"/>
    </xf>
    <xf borderId="22" fillId="0" fontId="6" numFmtId="3" xfId="0" applyBorder="1" applyFont="1" applyNumberFormat="1"/>
    <xf borderId="23" fillId="0" fontId="6" numFmtId="3" xfId="0" applyBorder="1" applyFont="1" applyNumberFormat="1"/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2" numFmtId="0" xfId="0" applyFont="1"/>
    <xf borderId="0" fillId="0" fontId="2" numFmtId="2" xfId="0" applyFont="1" applyNumberFormat="1"/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3" fontId="13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9" numFmtId="0" xfId="0" applyAlignment="1" applyFont="1">
      <alignment horizontal="left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0" fillId="3" fontId="13" numFmtId="0" xfId="0" applyAlignment="1" applyFont="1">
      <alignment horizontal="left" readingOrder="0" shrinkToFit="0" vertical="bottom" wrapText="0"/>
    </xf>
    <xf borderId="0" fillId="3" fontId="13" numFmtId="0" xfId="0" applyAlignment="1" applyFont="1">
      <alignment horizontal="right" readingOrder="0" shrinkToFit="0" vertical="bottom" wrapText="0"/>
    </xf>
    <xf borderId="0" fillId="3" fontId="6" numFmtId="0" xfId="0" applyFont="1"/>
    <xf borderId="0" fillId="3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Alloy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Alloy1!$B$43:$B$44</c:f>
            </c:strRef>
          </c:tx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649C4B"/>
              </a:solidFill>
            </c:spPr>
          </c:dPt>
          <c:dPt>
            <c:idx val="4"/>
            <c:spPr>
              <a:solidFill>
                <a:srgbClr val="6AA84F"/>
              </a:solidFill>
            </c:spPr>
          </c:dPt>
          <c:dPt>
            <c:idx val="5"/>
            <c:spPr>
              <a:solidFill>
                <a:srgbClr val="93C47D"/>
              </a:solidFill>
            </c:spPr>
          </c:dPt>
          <c:dPt>
            <c:idx val="6"/>
            <c:spPr>
              <a:solidFill>
                <a:srgbClr val="C7E7BC"/>
              </a:solidFill>
            </c:spPr>
          </c:dPt>
          <c:dPt>
            <c:idx val="7"/>
            <c:spPr>
              <a:solidFill>
                <a:srgbClr val="660000"/>
              </a:solidFill>
            </c:spPr>
          </c:dPt>
          <c:dPt>
            <c:idx val="8"/>
            <c:spPr>
              <a:solidFill>
                <a:srgbClr val="990000"/>
              </a:solidFill>
            </c:spPr>
          </c:dPt>
          <c:dPt>
            <c:idx val="9"/>
            <c:spPr>
              <a:solidFill>
                <a:srgbClr val="CC0000"/>
              </a:solidFill>
            </c:spPr>
          </c:dPt>
          <c:dPt>
            <c:idx val="10"/>
            <c:spPr>
              <a:solidFill>
                <a:srgbClr val="E06666"/>
              </a:solidFill>
            </c:spPr>
          </c:dPt>
          <c:dPt>
            <c:idx val="11"/>
            <c:spPr>
              <a:solidFill>
                <a:srgbClr val="EA9999"/>
              </a:solidFill>
            </c:spPr>
          </c:dPt>
          <c:dPt>
            <c:idx val="12"/>
            <c:spPr>
              <a:solidFill>
                <a:srgbClr val="F4CCCC"/>
              </a:solidFill>
            </c:spPr>
          </c:dPt>
          <c:dPt>
            <c:idx val="13"/>
            <c:spPr>
              <a:solidFill>
                <a:srgbClr val="FCE5CD"/>
              </a:solidFill>
            </c:spPr>
          </c:dPt>
          <c:dPt>
            <c:idx val="14"/>
            <c:spPr>
              <a:solidFill>
                <a:srgbClr val="EAD1DC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Alloy1!$A$45:$A$62</c:f>
            </c:strRef>
          </c:cat>
          <c:val>
            <c:numRef>
              <c:f>Alloy1!$B$45:$B$62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Alloy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Alloy2!$B$60:$B$61</c:f>
            </c:strRef>
          </c:tx>
          <c:dPt>
            <c:idx val="0"/>
            <c:spPr>
              <a:solidFill>
                <a:srgbClr val="274E13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660000"/>
              </a:solidFill>
            </c:spPr>
          </c:dPt>
          <c:dPt>
            <c:idx val="4"/>
            <c:spPr>
              <a:solidFill>
                <a:srgbClr val="990000"/>
              </a:solidFill>
            </c:spPr>
          </c:dPt>
          <c:dPt>
            <c:idx val="5"/>
            <c:spPr>
              <a:solidFill>
                <a:srgbClr val="CC0000"/>
              </a:solidFill>
            </c:spPr>
          </c:dPt>
          <c:dPt>
            <c:idx val="6"/>
            <c:spPr>
              <a:solidFill>
                <a:srgbClr val="E06666"/>
              </a:solidFill>
            </c:spPr>
          </c:dPt>
          <c:dPt>
            <c:idx val="7"/>
            <c:spPr>
              <a:solidFill>
                <a:srgbClr val="EA9999"/>
              </a:solidFill>
            </c:spPr>
          </c:dPt>
          <c:dPt>
            <c:idx val="8"/>
            <c:spPr>
              <a:solidFill>
                <a:srgbClr val="F4CCCC"/>
              </a:solidFill>
            </c:spPr>
          </c:dPt>
          <c:dPt>
            <c:idx val="9"/>
            <c:spPr>
              <a:solidFill>
                <a:srgbClr val="FFF2CC"/>
              </a:solidFill>
            </c:spPr>
          </c:dPt>
          <c:dPt>
            <c:idx val="10"/>
            <c:spPr>
              <a:solidFill>
                <a:srgbClr val="EAD1DC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Alloy2!$A$62:$A$76</c:f>
            </c:strRef>
          </c:cat>
          <c:val>
            <c:numRef>
              <c:f>Alloy2!$B$62:$B$76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42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59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5" width="11.43"/>
    <col customWidth="1" min="6" max="6" width="7.0"/>
    <col customWidth="1" min="7" max="26" width="8.71"/>
  </cols>
  <sheetData>
    <row r="1">
      <c r="A1" s="1" t="s">
        <v>0</v>
      </c>
      <c r="B1" s="2">
        <v>1998.0</v>
      </c>
      <c r="C1" s="3"/>
      <c r="D1" s="2">
        <v>1999.0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0</v>
      </c>
      <c r="B2" s="7" t="s">
        <v>1</v>
      </c>
      <c r="C2" s="8" t="s">
        <v>2</v>
      </c>
      <c r="D2" s="7" t="s">
        <v>1</v>
      </c>
      <c r="E2" s="9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3</v>
      </c>
      <c r="B3" s="11">
        <v>28936.0</v>
      </c>
      <c r="C3" s="12">
        <v>12307.0</v>
      </c>
      <c r="D3" s="11">
        <v>36255.0</v>
      </c>
      <c r="E3" s="13">
        <v>8686.0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4</v>
      </c>
      <c r="B4" s="11">
        <v>68001.0</v>
      </c>
      <c r="C4" s="12">
        <v>10828.0</v>
      </c>
      <c r="D4" s="11">
        <v>46175.0</v>
      </c>
      <c r="E4" s="13">
        <v>18106.0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5</v>
      </c>
      <c r="B5" s="11">
        <v>38210.0</v>
      </c>
      <c r="C5" s="12">
        <v>24529.0</v>
      </c>
      <c r="D5" s="11">
        <v>75256.0</v>
      </c>
      <c r="E5" s="13">
        <v>15500.0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6</v>
      </c>
      <c r="B6" s="11">
        <v>78514.0</v>
      </c>
      <c r="C6" s="12">
        <v>22122.0</v>
      </c>
      <c r="D6" s="11">
        <v>16978.0</v>
      </c>
      <c r="E6" s="13">
        <v>14112.0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7</v>
      </c>
      <c r="B7" s="11">
        <v>61782.0</v>
      </c>
      <c r="C7" s="12">
        <v>20155.0</v>
      </c>
      <c r="D7" s="11">
        <v>28539.0</v>
      </c>
      <c r="E7" s="13">
        <v>18219.0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 t="s">
        <v>8</v>
      </c>
      <c r="B8" s="11">
        <v>43176.0</v>
      </c>
      <c r="C8" s="12">
        <v>24277.0</v>
      </c>
      <c r="D8" s="11">
        <v>28103.0</v>
      </c>
      <c r="E8" s="13">
        <v>25586.0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9</v>
      </c>
      <c r="B9" s="11">
        <v>57216.0</v>
      </c>
      <c r="C9" s="12">
        <v>15880.0</v>
      </c>
      <c r="D9" s="11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10</v>
      </c>
      <c r="B10" s="11">
        <v>7838.0</v>
      </c>
      <c r="C10" s="12">
        <v>9296.0</v>
      </c>
      <c r="D10" s="11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11</v>
      </c>
      <c r="B11" s="11">
        <v>28394.0</v>
      </c>
      <c r="C11" s="12">
        <v>15981.0</v>
      </c>
      <c r="D11" s="11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12</v>
      </c>
      <c r="B12" s="11">
        <v>44151.0</v>
      </c>
      <c r="C12" s="12">
        <v>11383.0</v>
      </c>
      <c r="D12" s="11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13</v>
      </c>
      <c r="B13" s="11">
        <v>23731.0</v>
      </c>
      <c r="C13" s="12">
        <v>6287.0</v>
      </c>
      <c r="D13" s="11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4" t="s">
        <v>14</v>
      </c>
      <c r="B14" s="15">
        <v>46591.0</v>
      </c>
      <c r="C14" s="16">
        <v>9792.0</v>
      </c>
      <c r="D14" s="15"/>
      <c r="E14" s="1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" t="s">
        <v>15</v>
      </c>
      <c r="B15" s="19">
        <f t="shared" ref="B15:C15" si="1">SUM(B3:B14)</f>
        <v>526540</v>
      </c>
      <c r="C15" s="20">
        <f t="shared" si="1"/>
        <v>182837</v>
      </c>
      <c r="D15" s="19">
        <f t="shared" ref="D15:E15" si="2">SUM(D3:D8)</f>
        <v>231306</v>
      </c>
      <c r="E15" s="21">
        <f t="shared" si="2"/>
        <v>100209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2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2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2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2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2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2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2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2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2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2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2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2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2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2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2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2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2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2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2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2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2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2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2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2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2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2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2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2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2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2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2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2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2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2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2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2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2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2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2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2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2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2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2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2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2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2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2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2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2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2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2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2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2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2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2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2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2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2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2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2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2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2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2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2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2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2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2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2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2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2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2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2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2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2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2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2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2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2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2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2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2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2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2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2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2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2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2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2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2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2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2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2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2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2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2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2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2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2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2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2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2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2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2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2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2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2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2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2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2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2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2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2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2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2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2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2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2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2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2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2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2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2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2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2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2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2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2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2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2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2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2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2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2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2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2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2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2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2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2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2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2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2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2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2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2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2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2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2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2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2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2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2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2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2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2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2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2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2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2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2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2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2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2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2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2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2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2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2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2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2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2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2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2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2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2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2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2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2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2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2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2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2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2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2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2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2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2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2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2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2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2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2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2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2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2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2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2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2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2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2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2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2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2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2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2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2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2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2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2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2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2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2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2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2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2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2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2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2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2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2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2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2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2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2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2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2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2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2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2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2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2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2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2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2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2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2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2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2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2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2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2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2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2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2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2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2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2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2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2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2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2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2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2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2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2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2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2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2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2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2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2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2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2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2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2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2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2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2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2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2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2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2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2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2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2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2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2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2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2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2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2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2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2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2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2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2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2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2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2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2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2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2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2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2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2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2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2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2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2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2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2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2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2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2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2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2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2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2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2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2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2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2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2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2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2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2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2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2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2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2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2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2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2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2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2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2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2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2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2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2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2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2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2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2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2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2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2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2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2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2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2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2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2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2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2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2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2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2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2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2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2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2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2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2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2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2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2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2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2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2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2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2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2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2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2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2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2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2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2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2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2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2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2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2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2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2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2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2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2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2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2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2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2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2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2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2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2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2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2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2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2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2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2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2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2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2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2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2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2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2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2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2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2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2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2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2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2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2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2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2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2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2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2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2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2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2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2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2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2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2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2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2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2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2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2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2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2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2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2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2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2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2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2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2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2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2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2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2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2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2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2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2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2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2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2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2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2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2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2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2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2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2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2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2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2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2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2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2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2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2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2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2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2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2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2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2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2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2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2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2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2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2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2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2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2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2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2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2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2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2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2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2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2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2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2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2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2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2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2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2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2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2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2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2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2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2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2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2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2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2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2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2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2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2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2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2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2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2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2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2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2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2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2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2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2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2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2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2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2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2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2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2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2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2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2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2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2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2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2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2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2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2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2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2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2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2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2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2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2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2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2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2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2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2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2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2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2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2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2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2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2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2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2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2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2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2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2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2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2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2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2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2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2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2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2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2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2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2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2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2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2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2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2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2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2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2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2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2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2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2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2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2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2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2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2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2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2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2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2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2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2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2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2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2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2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2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2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2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2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2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2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2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2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2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2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2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2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2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2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2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2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2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2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2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2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2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2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2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2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2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2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2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2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2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2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2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2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2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2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2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2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2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2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2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2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2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2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2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2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2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2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2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2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2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2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2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2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2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2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2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2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2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2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2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2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2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2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2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2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2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2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2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2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2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2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2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2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2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2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2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2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2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2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2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2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2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2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2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2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2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2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2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2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2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2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2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2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2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2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2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2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2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2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2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2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2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2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2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2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2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2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2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2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2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2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2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2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2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2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2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2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2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2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2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2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2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2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2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2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2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2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2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2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2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2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2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2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2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2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2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2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2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2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2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2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2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2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2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2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2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2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2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2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2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2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2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2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2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2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2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2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2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2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2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2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2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2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2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2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2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2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2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2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2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2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2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2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2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2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2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2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2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2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2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2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2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2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2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2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2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2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2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2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2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2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2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2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2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2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2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2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2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2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2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2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2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2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2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2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2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2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2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2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2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2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2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2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2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2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2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2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2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2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2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2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2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2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2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2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2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2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2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2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2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2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2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2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2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2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2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2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2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2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2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2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2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2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2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2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2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2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2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2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2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2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2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2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2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2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2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2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2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2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2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2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2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2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2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2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2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2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2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2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2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2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2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2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2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2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2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2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2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2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2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2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2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2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2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2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2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2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2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2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2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2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2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2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2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2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2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2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2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2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2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2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2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2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2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2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2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1:C1"/>
    <mergeCell ref="D1:E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4.29"/>
    <col customWidth="1" min="3" max="3" width="28.29"/>
    <col customWidth="1" min="4" max="4" width="35.71"/>
    <col customWidth="1" min="5" max="8" width="5.86"/>
    <col customWidth="1" min="9" max="9" width="4.29"/>
    <col customWidth="1" min="10" max="10" width="5.86"/>
    <col customWidth="1" min="11" max="11" width="4.57"/>
    <col customWidth="1" min="12" max="12" width="6.0"/>
    <col customWidth="1" min="13" max="13" width="6.43"/>
    <col customWidth="1" min="14" max="14" width="5.86"/>
    <col customWidth="1" min="15" max="16" width="12.29"/>
    <col customWidth="1" min="17" max="17" width="20.57"/>
    <col customWidth="1" min="18" max="18" width="15.86"/>
    <col customWidth="1" min="19" max="19" width="11.29"/>
    <col customWidth="1" min="20" max="20" width="2.29"/>
    <col customWidth="1" min="21" max="29" width="8.57"/>
  </cols>
  <sheetData>
    <row r="1" ht="12.75" customHeight="1">
      <c r="A1" s="23"/>
      <c r="B1" s="24"/>
      <c r="C1" s="25"/>
      <c r="D1" s="26" t="s">
        <v>16</v>
      </c>
      <c r="E1" s="27"/>
      <c r="F1" s="27"/>
      <c r="G1" s="27"/>
      <c r="H1" s="27"/>
      <c r="I1" s="27"/>
      <c r="J1" s="27"/>
      <c r="K1" s="27"/>
      <c r="L1" s="28"/>
      <c r="R1" s="29"/>
    </row>
    <row r="2" ht="12.75" customHeight="1">
      <c r="A2" s="30" t="s">
        <v>17</v>
      </c>
      <c r="B2" s="31" t="s">
        <v>18</v>
      </c>
      <c r="C2" s="32" t="s">
        <v>19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  <c r="L2" s="34" t="s">
        <v>11</v>
      </c>
      <c r="M2" s="35" t="s">
        <v>20</v>
      </c>
      <c r="N2" s="35" t="s">
        <v>21</v>
      </c>
      <c r="O2" s="35" t="s">
        <v>22</v>
      </c>
      <c r="P2" s="35" t="s">
        <v>23</v>
      </c>
      <c r="Q2" s="35" t="s">
        <v>24</v>
      </c>
      <c r="R2" s="35"/>
      <c r="S2" s="35" t="s">
        <v>25</v>
      </c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ht="12.75" customHeight="1">
      <c r="A3" s="37">
        <v>1011.0</v>
      </c>
      <c r="B3" s="38">
        <v>0.002</v>
      </c>
      <c r="C3" s="39" t="s">
        <v>26</v>
      </c>
      <c r="D3" s="40">
        <v>618.0</v>
      </c>
      <c r="E3" s="40">
        <v>1079.0</v>
      </c>
      <c r="F3" s="40">
        <v>1215.0</v>
      </c>
      <c r="G3" s="40">
        <v>1188.0</v>
      </c>
      <c r="H3" s="40">
        <v>1020.0</v>
      </c>
      <c r="I3" s="40">
        <v>290.0</v>
      </c>
      <c r="J3" s="40">
        <v>1590.0</v>
      </c>
      <c r="K3" s="40">
        <v>849.0</v>
      </c>
      <c r="L3" s="41">
        <v>1017.0</v>
      </c>
      <c r="M3" s="42">
        <f t="shared" ref="M3:M39" si="1">sum(D3:L3)</f>
        <v>8866</v>
      </c>
      <c r="N3" s="42">
        <f t="shared" ref="N3:N39" si="2">AVERAGE(D3:L3)</f>
        <v>985.1111111</v>
      </c>
      <c r="O3" s="29">
        <f t="shared" ref="O3:O39" si="3">STDEVP(D3:L3)</f>
        <v>350.7814908</v>
      </c>
      <c r="P3" s="29">
        <f t="shared" ref="P3:P39" si="4">O3/N3</f>
        <v>0.3560831737</v>
      </c>
      <c r="Q3" s="29">
        <f t="shared" ref="Q3:Q39" si="5">COUNTIF(D3:L3, "&gt;0")</f>
        <v>9</v>
      </c>
      <c r="R3" s="43">
        <f t="shared" ref="R3:R40" si="6">M3*100/40513</f>
        <v>21.88433342</v>
      </c>
      <c r="S3" s="29">
        <f t="shared" ref="S3:S40" si="7">sum($R$3:R3)</f>
        <v>21.88433342</v>
      </c>
      <c r="T3" s="44" t="s">
        <v>27</v>
      </c>
    </row>
    <row r="4" ht="12.75" customHeight="1">
      <c r="A4" s="37">
        <v>1004.0</v>
      </c>
      <c r="B4" s="38">
        <v>0.015</v>
      </c>
      <c r="C4" s="39" t="s">
        <v>28</v>
      </c>
      <c r="D4" s="40">
        <v>68.0</v>
      </c>
      <c r="E4" s="40">
        <v>611.0</v>
      </c>
      <c r="F4" s="40">
        <v>1263.0</v>
      </c>
      <c r="G4" s="40">
        <v>167.0</v>
      </c>
      <c r="H4" s="40">
        <v>1917.0</v>
      </c>
      <c r="I4" s="40">
        <v>803.0</v>
      </c>
      <c r="J4" s="40">
        <v>321.0</v>
      </c>
      <c r="K4" s="40">
        <v>377.0</v>
      </c>
      <c r="L4" s="41">
        <v>404.0</v>
      </c>
      <c r="M4" s="42">
        <f t="shared" si="1"/>
        <v>5931</v>
      </c>
      <c r="N4" s="42">
        <f t="shared" si="2"/>
        <v>659</v>
      </c>
      <c r="O4" s="29">
        <f t="shared" si="3"/>
        <v>559.8172321</v>
      </c>
      <c r="P4" s="29">
        <f t="shared" si="4"/>
        <v>0.8494950411</v>
      </c>
      <c r="Q4" s="29">
        <f t="shared" si="5"/>
        <v>9</v>
      </c>
      <c r="R4" s="43">
        <f t="shared" si="6"/>
        <v>14.63974527</v>
      </c>
      <c r="S4" s="29">
        <f t="shared" si="7"/>
        <v>36.52407869</v>
      </c>
      <c r="T4" s="44" t="s">
        <v>27</v>
      </c>
    </row>
    <row r="5" ht="12.75" customHeight="1">
      <c r="A5" s="37">
        <v>1003.0</v>
      </c>
      <c r="B5" s="38">
        <v>0.005</v>
      </c>
      <c r="C5" s="39" t="s">
        <v>28</v>
      </c>
      <c r="D5" s="40">
        <v>263.0</v>
      </c>
      <c r="E5" s="40">
        <v>576.0</v>
      </c>
      <c r="F5" s="40">
        <v>584.0</v>
      </c>
      <c r="G5" s="40">
        <v>812.0</v>
      </c>
      <c r="H5" s="40">
        <v>617.0</v>
      </c>
      <c r="I5" s="40">
        <v>969.0</v>
      </c>
      <c r="J5" s="40">
        <v>572.0</v>
      </c>
      <c r="K5" s="40">
        <v>359.0</v>
      </c>
      <c r="L5" s="41">
        <v>909.0</v>
      </c>
      <c r="M5" s="42">
        <f t="shared" si="1"/>
        <v>5661</v>
      </c>
      <c r="N5" s="42">
        <f t="shared" si="2"/>
        <v>629</v>
      </c>
      <c r="O5" s="29">
        <f t="shared" si="3"/>
        <v>221.753617</v>
      </c>
      <c r="P5" s="29">
        <f t="shared" si="4"/>
        <v>0.3525494706</v>
      </c>
      <c r="Q5" s="29">
        <f t="shared" si="5"/>
        <v>9</v>
      </c>
      <c r="R5" s="43">
        <f t="shared" si="6"/>
        <v>13.97329252</v>
      </c>
      <c r="S5" s="29">
        <f t="shared" si="7"/>
        <v>50.49737121</v>
      </c>
      <c r="T5" s="44" t="s">
        <v>27</v>
      </c>
    </row>
    <row r="6" ht="12.75" customHeight="1">
      <c r="A6" s="37">
        <v>1029.0</v>
      </c>
      <c r="B6" s="38">
        <v>0.5</v>
      </c>
      <c r="C6" s="39" t="s">
        <v>29</v>
      </c>
      <c r="D6" s="40">
        <v>275.0</v>
      </c>
      <c r="E6" s="40">
        <v>0.0</v>
      </c>
      <c r="F6" s="40">
        <v>353.0</v>
      </c>
      <c r="G6" s="40">
        <v>0.0</v>
      </c>
      <c r="H6" s="40">
        <v>581.0</v>
      </c>
      <c r="I6" s="40">
        <v>0.0</v>
      </c>
      <c r="J6" s="40">
        <v>530.0</v>
      </c>
      <c r="K6" s="40">
        <v>414.0</v>
      </c>
      <c r="L6" s="41">
        <v>1017.0</v>
      </c>
      <c r="M6" s="42">
        <f t="shared" si="1"/>
        <v>3170</v>
      </c>
      <c r="N6" s="42">
        <f t="shared" si="2"/>
        <v>352.2222222</v>
      </c>
      <c r="O6" s="29">
        <f t="shared" si="3"/>
        <v>317.6013496</v>
      </c>
      <c r="P6" s="29">
        <f t="shared" si="4"/>
        <v>0.9017073018</v>
      </c>
      <c r="Q6" s="29">
        <f t="shared" si="5"/>
        <v>6</v>
      </c>
      <c r="R6" s="43">
        <f t="shared" si="6"/>
        <v>7.824648878</v>
      </c>
      <c r="S6" s="29">
        <f t="shared" si="7"/>
        <v>58.32202009</v>
      </c>
      <c r="T6" s="44" t="s">
        <v>27</v>
      </c>
    </row>
    <row r="7" ht="12.75" customHeight="1">
      <c r="A7" s="37">
        <v>1009.0</v>
      </c>
      <c r="B7" s="38">
        <v>0.03</v>
      </c>
      <c r="C7" s="39" t="s">
        <v>28</v>
      </c>
      <c r="D7" s="40">
        <v>0.0</v>
      </c>
      <c r="E7" s="40">
        <v>122.0</v>
      </c>
      <c r="F7" s="40">
        <v>614.0</v>
      </c>
      <c r="G7" s="40">
        <v>275.0</v>
      </c>
      <c r="H7" s="40">
        <v>422.0</v>
      </c>
      <c r="I7" s="40">
        <v>360.0</v>
      </c>
      <c r="J7" s="40">
        <v>686.0</v>
      </c>
      <c r="K7" s="40">
        <v>246.0</v>
      </c>
      <c r="L7" s="41">
        <v>177.0</v>
      </c>
      <c r="M7" s="42">
        <f t="shared" si="1"/>
        <v>2902</v>
      </c>
      <c r="N7" s="42">
        <f t="shared" si="2"/>
        <v>322.4444444</v>
      </c>
      <c r="O7" s="29">
        <f t="shared" si="3"/>
        <v>211.3176183</v>
      </c>
      <c r="P7" s="29">
        <f t="shared" si="4"/>
        <v>0.6553613248</v>
      </c>
      <c r="Q7" s="29">
        <f t="shared" si="5"/>
        <v>8</v>
      </c>
      <c r="R7" s="43">
        <f t="shared" si="6"/>
        <v>7.163132822</v>
      </c>
      <c r="S7" s="29">
        <f t="shared" si="7"/>
        <v>65.48515291</v>
      </c>
      <c r="T7" s="44" t="s">
        <v>27</v>
      </c>
    </row>
    <row r="8" ht="12.75" customHeight="1">
      <c r="A8" s="37">
        <v>1008.0</v>
      </c>
      <c r="B8" s="38">
        <v>0.04</v>
      </c>
      <c r="C8" s="39" t="s">
        <v>28</v>
      </c>
      <c r="D8" s="40">
        <v>321.0</v>
      </c>
      <c r="E8" s="40">
        <v>101.0</v>
      </c>
      <c r="F8" s="40">
        <v>191.0</v>
      </c>
      <c r="G8" s="40">
        <v>486.0</v>
      </c>
      <c r="H8" s="40">
        <v>8.0</v>
      </c>
      <c r="I8" s="40">
        <v>98.0</v>
      </c>
      <c r="J8" s="40">
        <v>263.0</v>
      </c>
      <c r="K8" s="40">
        <v>176.0</v>
      </c>
      <c r="L8" s="41">
        <v>690.0</v>
      </c>
      <c r="M8" s="42">
        <f t="shared" si="1"/>
        <v>2334</v>
      </c>
      <c r="N8" s="42">
        <f t="shared" si="2"/>
        <v>259.3333333</v>
      </c>
      <c r="O8" s="29">
        <f t="shared" si="3"/>
        <v>201.8106924</v>
      </c>
      <c r="P8" s="29">
        <f t="shared" si="4"/>
        <v>0.7781903305</v>
      </c>
      <c r="Q8" s="29">
        <f t="shared" si="5"/>
        <v>9</v>
      </c>
      <c r="R8" s="43">
        <f t="shared" si="6"/>
        <v>5.761113717</v>
      </c>
      <c r="S8" s="29">
        <f t="shared" si="7"/>
        <v>71.24626663</v>
      </c>
      <c r="T8" s="44" t="s">
        <v>27</v>
      </c>
    </row>
    <row r="9" ht="12.75" customHeight="1">
      <c r="A9" s="37">
        <v>1002.0</v>
      </c>
      <c r="B9" s="38">
        <v>0.01</v>
      </c>
      <c r="C9" s="39" t="s">
        <v>28</v>
      </c>
      <c r="D9" s="40">
        <v>20.0</v>
      </c>
      <c r="E9" s="40">
        <v>56.0</v>
      </c>
      <c r="F9" s="40">
        <v>287.0</v>
      </c>
      <c r="G9" s="40">
        <v>179.0</v>
      </c>
      <c r="H9" s="40">
        <v>41.0</v>
      </c>
      <c r="I9" s="40">
        <v>204.0</v>
      </c>
      <c r="J9" s="40">
        <v>560.0</v>
      </c>
      <c r="K9" s="40">
        <v>143.0</v>
      </c>
      <c r="L9" s="41">
        <v>276.0</v>
      </c>
      <c r="M9" s="42">
        <f t="shared" si="1"/>
        <v>1766</v>
      </c>
      <c r="N9" s="42">
        <f t="shared" si="2"/>
        <v>196.2222222</v>
      </c>
      <c r="O9" s="29">
        <f t="shared" si="3"/>
        <v>158.0926436</v>
      </c>
      <c r="P9" s="29">
        <f t="shared" si="4"/>
        <v>0.805681649</v>
      </c>
      <c r="Q9" s="29">
        <f t="shared" si="5"/>
        <v>9</v>
      </c>
      <c r="R9" s="43">
        <f t="shared" si="6"/>
        <v>4.359094612</v>
      </c>
      <c r="S9" s="29">
        <f t="shared" si="7"/>
        <v>75.60536124</v>
      </c>
      <c r="T9" s="44" t="s">
        <v>27</v>
      </c>
    </row>
    <row r="10" ht="12.75" customHeight="1">
      <c r="A10" s="37">
        <v>1014.0</v>
      </c>
      <c r="B10" s="38">
        <v>0.25</v>
      </c>
      <c r="C10" s="39" t="s">
        <v>30</v>
      </c>
      <c r="D10" s="40">
        <v>6.0</v>
      </c>
      <c r="E10" s="40">
        <v>12.0</v>
      </c>
      <c r="F10" s="40">
        <v>0.0</v>
      </c>
      <c r="G10" s="40">
        <v>770.0</v>
      </c>
      <c r="H10" s="40">
        <v>0.0</v>
      </c>
      <c r="I10" s="40">
        <v>752.0</v>
      </c>
      <c r="J10" s="40">
        <v>0.0</v>
      </c>
      <c r="K10" s="40">
        <v>0.0</v>
      </c>
      <c r="L10" s="41">
        <v>174.0</v>
      </c>
      <c r="M10" s="42">
        <f t="shared" si="1"/>
        <v>1714</v>
      </c>
      <c r="N10" s="42">
        <f t="shared" si="2"/>
        <v>190.4444444</v>
      </c>
      <c r="O10" s="29">
        <f t="shared" si="3"/>
        <v>309.5585068</v>
      </c>
      <c r="P10" s="29">
        <f t="shared" si="4"/>
        <v>1.62545307</v>
      </c>
      <c r="Q10" s="29">
        <f t="shared" si="5"/>
        <v>5</v>
      </c>
      <c r="R10" s="43">
        <f t="shared" si="6"/>
        <v>4.23074075</v>
      </c>
      <c r="S10" s="29">
        <f t="shared" si="7"/>
        <v>79.83610199</v>
      </c>
      <c r="T10" s="44" t="s">
        <v>27</v>
      </c>
    </row>
    <row r="11" ht="12.75" customHeight="1">
      <c r="A11" s="37">
        <v>1007.0</v>
      </c>
      <c r="B11" s="38">
        <v>0.06</v>
      </c>
      <c r="C11" s="39" t="s">
        <v>30</v>
      </c>
      <c r="D11" s="40">
        <v>0.0</v>
      </c>
      <c r="E11" s="40">
        <v>146.0</v>
      </c>
      <c r="F11" s="40">
        <v>32.0</v>
      </c>
      <c r="G11" s="40">
        <v>117.0</v>
      </c>
      <c r="H11" s="40">
        <v>129.0</v>
      </c>
      <c r="I11" s="40">
        <v>414.0</v>
      </c>
      <c r="J11" s="40">
        <v>581.0</v>
      </c>
      <c r="K11" s="40">
        <v>26.0</v>
      </c>
      <c r="L11" s="41">
        <v>191.0</v>
      </c>
      <c r="M11" s="42">
        <f t="shared" si="1"/>
        <v>1636</v>
      </c>
      <c r="N11" s="42">
        <f t="shared" si="2"/>
        <v>181.7777778</v>
      </c>
      <c r="O11" s="29">
        <f t="shared" si="3"/>
        <v>182.9983472</v>
      </c>
      <c r="P11" s="29">
        <f t="shared" si="4"/>
        <v>1.006714624</v>
      </c>
      <c r="Q11" s="29">
        <f t="shared" si="5"/>
        <v>8</v>
      </c>
      <c r="R11" s="43">
        <f t="shared" si="6"/>
        <v>4.038209957</v>
      </c>
      <c r="S11" s="29">
        <f t="shared" si="7"/>
        <v>83.87431195</v>
      </c>
    </row>
    <row r="12" ht="12.75" customHeight="1">
      <c r="A12" s="37">
        <v>1012.0</v>
      </c>
      <c r="B12" s="38">
        <v>0.125</v>
      </c>
      <c r="C12" s="39" t="s">
        <v>30</v>
      </c>
      <c r="D12" s="40">
        <v>228.0</v>
      </c>
      <c r="E12" s="40">
        <v>8.0</v>
      </c>
      <c r="F12" s="40">
        <v>32.0</v>
      </c>
      <c r="G12" s="40">
        <v>90.0</v>
      </c>
      <c r="H12" s="40">
        <v>432.0</v>
      </c>
      <c r="I12" s="40">
        <v>17.0</v>
      </c>
      <c r="J12" s="40">
        <v>8.0</v>
      </c>
      <c r="K12" s="40">
        <v>0.0</v>
      </c>
      <c r="L12" s="41">
        <v>450.0</v>
      </c>
      <c r="M12" s="42">
        <f t="shared" si="1"/>
        <v>1265</v>
      </c>
      <c r="N12" s="42">
        <f t="shared" si="2"/>
        <v>140.5555556</v>
      </c>
      <c r="O12" s="29">
        <f t="shared" si="3"/>
        <v>174.1156136</v>
      </c>
      <c r="P12" s="29">
        <f t="shared" si="4"/>
        <v>1.238767212</v>
      </c>
      <c r="Q12" s="29">
        <f t="shared" si="5"/>
        <v>8</v>
      </c>
      <c r="R12" s="43">
        <f t="shared" si="6"/>
        <v>3.122454521</v>
      </c>
      <c r="S12" s="29">
        <f t="shared" si="7"/>
        <v>86.99676647</v>
      </c>
    </row>
    <row r="13" ht="12.75" customHeight="1">
      <c r="A13" s="37">
        <v>1013.0</v>
      </c>
      <c r="B13" s="38">
        <v>0.15</v>
      </c>
      <c r="C13" s="39" t="s">
        <v>30</v>
      </c>
      <c r="D13" s="40">
        <v>1100.0</v>
      </c>
      <c r="E13" s="40">
        <v>0.0</v>
      </c>
      <c r="F13" s="40">
        <v>0.0</v>
      </c>
      <c r="G13" s="40">
        <v>0.0</v>
      </c>
      <c r="H13" s="40">
        <v>0.0</v>
      </c>
      <c r="I13" s="40">
        <v>35.0</v>
      </c>
      <c r="J13" s="40">
        <v>0.0</v>
      </c>
      <c r="K13" s="40">
        <v>0.0</v>
      </c>
      <c r="L13" s="41">
        <v>0.0</v>
      </c>
      <c r="M13" s="42">
        <f t="shared" si="1"/>
        <v>1135</v>
      </c>
      <c r="N13" s="42">
        <f t="shared" si="2"/>
        <v>126.1111111</v>
      </c>
      <c r="O13" s="29">
        <f t="shared" si="3"/>
        <v>344.49462</v>
      </c>
      <c r="P13" s="29">
        <f t="shared" si="4"/>
        <v>2.731675401</v>
      </c>
      <c r="Q13" s="29">
        <f t="shared" si="5"/>
        <v>2</v>
      </c>
      <c r="R13" s="43">
        <f t="shared" si="6"/>
        <v>2.801569866</v>
      </c>
      <c r="S13" s="29">
        <f t="shared" si="7"/>
        <v>89.79833634</v>
      </c>
    </row>
    <row r="14" ht="12.75" customHeight="1">
      <c r="A14" s="37">
        <v>1028.0</v>
      </c>
      <c r="B14" s="38">
        <v>0.5</v>
      </c>
      <c r="C14" s="39" t="s">
        <v>31</v>
      </c>
      <c r="D14" s="40">
        <v>0.0</v>
      </c>
      <c r="E14" s="40">
        <v>189.0</v>
      </c>
      <c r="F14" s="40">
        <v>0.0</v>
      </c>
      <c r="G14" s="40">
        <v>48.0</v>
      </c>
      <c r="H14" s="40">
        <v>293.0</v>
      </c>
      <c r="I14" s="40">
        <v>93.0</v>
      </c>
      <c r="J14" s="40">
        <v>0.0</v>
      </c>
      <c r="K14" s="40">
        <v>0.0</v>
      </c>
      <c r="L14" s="41">
        <v>174.0</v>
      </c>
      <c r="M14" s="42">
        <f t="shared" si="1"/>
        <v>797</v>
      </c>
      <c r="N14" s="42">
        <f t="shared" si="2"/>
        <v>88.55555556</v>
      </c>
      <c r="O14" s="29">
        <f t="shared" si="3"/>
        <v>101.2259421</v>
      </c>
      <c r="P14" s="29">
        <f t="shared" si="4"/>
        <v>1.143078393</v>
      </c>
      <c r="Q14" s="29">
        <f t="shared" si="5"/>
        <v>5</v>
      </c>
      <c r="R14" s="43">
        <f t="shared" si="6"/>
        <v>1.967269765</v>
      </c>
      <c r="S14" s="29">
        <f t="shared" si="7"/>
        <v>91.7656061</v>
      </c>
    </row>
    <row r="15" ht="12.75" customHeight="1">
      <c r="A15" s="37">
        <v>1010.0</v>
      </c>
      <c r="B15" s="38">
        <v>0.02</v>
      </c>
      <c r="C15" s="39" t="s">
        <v>28</v>
      </c>
      <c r="D15" s="40">
        <v>0.0</v>
      </c>
      <c r="E15" s="40">
        <v>54.0</v>
      </c>
      <c r="F15" s="40">
        <v>102.0</v>
      </c>
      <c r="G15" s="40">
        <v>183.0</v>
      </c>
      <c r="H15" s="40">
        <v>45.0</v>
      </c>
      <c r="I15" s="40">
        <v>54.0</v>
      </c>
      <c r="J15" s="40">
        <v>126.0</v>
      </c>
      <c r="K15" s="40">
        <v>92.0</v>
      </c>
      <c r="L15" s="41">
        <v>119.0</v>
      </c>
      <c r="M15" s="42">
        <f t="shared" si="1"/>
        <v>775</v>
      </c>
      <c r="N15" s="42">
        <f t="shared" si="2"/>
        <v>86.11111111</v>
      </c>
      <c r="O15" s="29">
        <f t="shared" si="3"/>
        <v>51.11521723</v>
      </c>
      <c r="P15" s="29">
        <f t="shared" si="4"/>
        <v>0.593596071</v>
      </c>
      <c r="Q15" s="29">
        <f t="shared" si="5"/>
        <v>8</v>
      </c>
      <c r="R15" s="43">
        <f t="shared" si="6"/>
        <v>1.912966208</v>
      </c>
      <c r="S15" s="29">
        <f t="shared" si="7"/>
        <v>93.67857231</v>
      </c>
    </row>
    <row r="16" ht="12.75" customHeight="1">
      <c r="A16" s="37">
        <v>1017.0</v>
      </c>
      <c r="B16" s="38">
        <v>0.75</v>
      </c>
      <c r="C16" s="39" t="s">
        <v>32</v>
      </c>
      <c r="D16" s="40">
        <v>0.0</v>
      </c>
      <c r="E16" s="40">
        <v>0.0</v>
      </c>
      <c r="F16" s="40">
        <v>0.0</v>
      </c>
      <c r="G16" s="40">
        <v>8.0</v>
      </c>
      <c r="H16" s="40">
        <v>12.0</v>
      </c>
      <c r="I16" s="40">
        <v>558.0</v>
      </c>
      <c r="J16" s="40">
        <v>0.0</v>
      </c>
      <c r="K16" s="40">
        <v>0.0</v>
      </c>
      <c r="L16" s="41">
        <v>12.0</v>
      </c>
      <c r="M16" s="42">
        <f t="shared" si="1"/>
        <v>590</v>
      </c>
      <c r="N16" s="42">
        <f t="shared" si="2"/>
        <v>65.55555556</v>
      </c>
      <c r="O16" s="29">
        <f t="shared" si="3"/>
        <v>174.1768648</v>
      </c>
      <c r="P16" s="29">
        <f t="shared" si="4"/>
        <v>2.656935226</v>
      </c>
      <c r="Q16" s="29">
        <f t="shared" si="5"/>
        <v>4</v>
      </c>
      <c r="R16" s="43">
        <f t="shared" si="6"/>
        <v>1.456322662</v>
      </c>
      <c r="S16" s="29">
        <f t="shared" si="7"/>
        <v>95.13489497</v>
      </c>
    </row>
    <row r="17" ht="12.75" customHeight="1">
      <c r="A17" s="37">
        <v>1015.0</v>
      </c>
      <c r="B17" s="38">
        <v>0.375</v>
      </c>
      <c r="C17" s="39" t="s">
        <v>30</v>
      </c>
      <c r="D17" s="40">
        <v>0.0</v>
      </c>
      <c r="E17" s="40">
        <v>0.0</v>
      </c>
      <c r="F17" s="40">
        <v>0.0</v>
      </c>
      <c r="G17" s="40">
        <v>0.0</v>
      </c>
      <c r="H17" s="40">
        <v>0.0</v>
      </c>
      <c r="I17" s="40">
        <v>0.0</v>
      </c>
      <c r="J17" s="40">
        <v>375.0</v>
      </c>
      <c r="K17" s="40">
        <v>0.0</v>
      </c>
      <c r="L17" s="41">
        <v>0.0</v>
      </c>
      <c r="M17" s="42">
        <f t="shared" si="1"/>
        <v>375</v>
      </c>
      <c r="N17" s="42">
        <f t="shared" si="2"/>
        <v>41.66666667</v>
      </c>
      <c r="O17" s="29">
        <f t="shared" si="3"/>
        <v>117.8511302</v>
      </c>
      <c r="P17" s="29">
        <f t="shared" si="4"/>
        <v>2.828427125</v>
      </c>
      <c r="Q17" s="29">
        <f t="shared" si="5"/>
        <v>1</v>
      </c>
      <c r="R17" s="43">
        <f t="shared" si="6"/>
        <v>0.9256288105</v>
      </c>
      <c r="S17" s="29">
        <f t="shared" si="7"/>
        <v>96.06052378</v>
      </c>
    </row>
    <row r="18" ht="12.75" customHeight="1">
      <c r="A18" s="37">
        <v>1018.0</v>
      </c>
      <c r="B18" s="38">
        <v>0.015</v>
      </c>
      <c r="C18" s="39" t="s">
        <v>33</v>
      </c>
      <c r="D18" s="40">
        <v>8.0</v>
      </c>
      <c r="E18" s="40">
        <v>0.0</v>
      </c>
      <c r="F18" s="40">
        <v>0.0</v>
      </c>
      <c r="G18" s="40">
        <v>0.0</v>
      </c>
      <c r="H18" s="40">
        <v>0.0</v>
      </c>
      <c r="I18" s="40">
        <v>230.0</v>
      </c>
      <c r="J18" s="40">
        <v>0.0</v>
      </c>
      <c r="K18" s="40">
        <v>41.0</v>
      </c>
      <c r="L18" s="41">
        <v>0.0</v>
      </c>
      <c r="M18" s="42">
        <f t="shared" si="1"/>
        <v>279</v>
      </c>
      <c r="N18" s="42">
        <f t="shared" si="2"/>
        <v>31</v>
      </c>
      <c r="O18" s="29">
        <f t="shared" si="3"/>
        <v>71.48892688</v>
      </c>
      <c r="P18" s="29">
        <f t="shared" si="4"/>
        <v>2.306094416</v>
      </c>
      <c r="Q18" s="29">
        <f t="shared" si="5"/>
        <v>3</v>
      </c>
      <c r="R18" s="43">
        <f t="shared" si="6"/>
        <v>0.688667835</v>
      </c>
      <c r="S18" s="29">
        <f t="shared" si="7"/>
        <v>96.74919162</v>
      </c>
    </row>
    <row r="19" ht="12.75" customHeight="1">
      <c r="A19" s="37">
        <v>1001.0</v>
      </c>
      <c r="B19" s="38">
        <v>0.005</v>
      </c>
      <c r="C19" s="39" t="s">
        <v>34</v>
      </c>
      <c r="D19" s="40">
        <v>171.0</v>
      </c>
      <c r="E19" s="40">
        <v>0.0</v>
      </c>
      <c r="F19" s="40">
        <v>0.0</v>
      </c>
      <c r="G19" s="40">
        <v>20.0</v>
      </c>
      <c r="H19" s="40">
        <v>0.0</v>
      </c>
      <c r="I19" s="40">
        <v>0.0</v>
      </c>
      <c r="J19" s="40">
        <v>0.0</v>
      </c>
      <c r="K19" s="40">
        <v>17.0</v>
      </c>
      <c r="L19" s="41">
        <v>0.0</v>
      </c>
      <c r="M19" s="42">
        <f t="shared" si="1"/>
        <v>208</v>
      </c>
      <c r="N19" s="42">
        <f t="shared" si="2"/>
        <v>23.11111111</v>
      </c>
      <c r="O19" s="29">
        <f t="shared" si="3"/>
        <v>52.83400514</v>
      </c>
      <c r="P19" s="29">
        <f t="shared" si="4"/>
        <v>2.286086761</v>
      </c>
      <c r="Q19" s="29">
        <f t="shared" si="5"/>
        <v>3</v>
      </c>
      <c r="R19" s="43">
        <f t="shared" si="6"/>
        <v>0.5134154469</v>
      </c>
      <c r="S19" s="29">
        <f t="shared" si="7"/>
        <v>97.26260706</v>
      </c>
    </row>
    <row r="20" ht="12.75" customHeight="1">
      <c r="A20" s="37">
        <v>1016.0</v>
      </c>
      <c r="B20" s="38">
        <v>0.5</v>
      </c>
      <c r="C20" s="39" t="s">
        <v>35</v>
      </c>
      <c r="D20" s="40">
        <v>3.0</v>
      </c>
      <c r="E20" s="40">
        <v>0.0</v>
      </c>
      <c r="F20" s="40">
        <v>0.0</v>
      </c>
      <c r="G20" s="40">
        <v>51.0</v>
      </c>
      <c r="H20" s="40">
        <v>6.0</v>
      </c>
      <c r="I20" s="40">
        <v>54.0</v>
      </c>
      <c r="J20" s="40">
        <v>33.0</v>
      </c>
      <c r="K20" s="40">
        <v>27.0</v>
      </c>
      <c r="L20" s="41">
        <v>33.0</v>
      </c>
      <c r="M20" s="42">
        <f t="shared" si="1"/>
        <v>207</v>
      </c>
      <c r="N20" s="42">
        <f t="shared" si="2"/>
        <v>23</v>
      </c>
      <c r="O20" s="29">
        <f t="shared" si="3"/>
        <v>20.29778313</v>
      </c>
      <c r="P20" s="29">
        <f t="shared" si="4"/>
        <v>0.88251231</v>
      </c>
      <c r="Q20" s="29">
        <f t="shared" si="5"/>
        <v>7</v>
      </c>
      <c r="R20" s="43">
        <f t="shared" si="6"/>
        <v>0.5109471034</v>
      </c>
      <c r="S20" s="29">
        <f t="shared" si="7"/>
        <v>97.77355417</v>
      </c>
    </row>
    <row r="21" ht="12.75" customHeight="1">
      <c r="A21" s="37">
        <v>1023.0</v>
      </c>
      <c r="B21" s="38">
        <v>0.01</v>
      </c>
      <c r="C21" s="39" t="s">
        <v>34</v>
      </c>
      <c r="D21" s="40">
        <v>0.0</v>
      </c>
      <c r="E21" s="40">
        <v>99.0</v>
      </c>
      <c r="F21" s="40">
        <v>14.0</v>
      </c>
      <c r="G21" s="40">
        <v>18.0</v>
      </c>
      <c r="H21" s="40">
        <v>0.0</v>
      </c>
      <c r="I21" s="40">
        <v>0.0</v>
      </c>
      <c r="J21" s="40">
        <v>0.0</v>
      </c>
      <c r="K21" s="40">
        <v>0.0</v>
      </c>
      <c r="L21" s="41">
        <v>0.0</v>
      </c>
      <c r="M21" s="42">
        <f t="shared" si="1"/>
        <v>131</v>
      </c>
      <c r="N21" s="42">
        <f t="shared" si="2"/>
        <v>14.55555556</v>
      </c>
      <c r="O21" s="29">
        <f t="shared" si="3"/>
        <v>30.57635656</v>
      </c>
      <c r="P21" s="29">
        <f t="shared" si="4"/>
        <v>2.100665718</v>
      </c>
      <c r="Q21" s="29">
        <f t="shared" si="5"/>
        <v>3</v>
      </c>
      <c r="R21" s="43">
        <f t="shared" si="6"/>
        <v>0.3233529978</v>
      </c>
      <c r="S21" s="29">
        <f t="shared" si="7"/>
        <v>98.09690717</v>
      </c>
    </row>
    <row r="22" ht="12.75" customHeight="1">
      <c r="A22" s="37">
        <v>1027.0</v>
      </c>
      <c r="B22" s="38">
        <v>0.015</v>
      </c>
      <c r="C22" s="39" t="s">
        <v>36</v>
      </c>
      <c r="D22" s="40">
        <v>0.0</v>
      </c>
      <c r="E22" s="45">
        <v>105.0</v>
      </c>
      <c r="F22" s="40">
        <v>0.0</v>
      </c>
      <c r="G22" s="40">
        <v>0.0</v>
      </c>
      <c r="H22" s="40">
        <v>0.0</v>
      </c>
      <c r="I22" s="40">
        <v>0.0</v>
      </c>
      <c r="J22" s="40">
        <v>0.0</v>
      </c>
      <c r="K22" s="40">
        <v>0.0</v>
      </c>
      <c r="L22" s="41">
        <v>0.0</v>
      </c>
      <c r="M22" s="42">
        <f t="shared" si="1"/>
        <v>105</v>
      </c>
      <c r="N22" s="42">
        <f t="shared" si="2"/>
        <v>11.66666667</v>
      </c>
      <c r="O22" s="29">
        <f t="shared" si="3"/>
        <v>32.99831646</v>
      </c>
      <c r="P22" s="29">
        <f t="shared" si="4"/>
        <v>2.828427125</v>
      </c>
      <c r="Q22" s="29">
        <f t="shared" si="5"/>
        <v>1</v>
      </c>
      <c r="R22" s="43">
        <f t="shared" si="6"/>
        <v>0.2591760669</v>
      </c>
      <c r="S22" s="29">
        <f t="shared" si="7"/>
        <v>98.35608323</v>
      </c>
    </row>
    <row r="23" ht="12.75" customHeight="1">
      <c r="A23" s="37">
        <v>1006.0</v>
      </c>
      <c r="B23" s="38">
        <v>0.15</v>
      </c>
      <c r="C23" s="39" t="s">
        <v>28</v>
      </c>
      <c r="D23" s="40">
        <v>101.0</v>
      </c>
      <c r="E23" s="40">
        <v>0.0</v>
      </c>
      <c r="F23" s="40">
        <v>0.0</v>
      </c>
      <c r="G23" s="40">
        <v>0.0</v>
      </c>
      <c r="H23" s="40">
        <v>0.0</v>
      </c>
      <c r="I23" s="40">
        <v>0.0</v>
      </c>
      <c r="J23" s="40">
        <v>0.0</v>
      </c>
      <c r="K23" s="40">
        <v>0.0</v>
      </c>
      <c r="L23" s="41">
        <v>0.0</v>
      </c>
      <c r="M23" s="42">
        <f t="shared" si="1"/>
        <v>101</v>
      </c>
      <c r="N23" s="42">
        <f t="shared" si="2"/>
        <v>11.22222222</v>
      </c>
      <c r="O23" s="29">
        <f t="shared" si="3"/>
        <v>31.74123773</v>
      </c>
      <c r="P23" s="29">
        <f t="shared" si="4"/>
        <v>2.828427125</v>
      </c>
      <c r="Q23" s="29">
        <f t="shared" si="5"/>
        <v>1</v>
      </c>
      <c r="R23" s="43">
        <f t="shared" si="6"/>
        <v>0.249302693</v>
      </c>
      <c r="S23" s="29">
        <f t="shared" si="7"/>
        <v>98.60538593</v>
      </c>
    </row>
    <row r="24" ht="12.75" customHeight="1">
      <c r="A24" s="37">
        <v>1030.0</v>
      </c>
      <c r="B24" s="38">
        <v>0.25</v>
      </c>
      <c r="C24" s="39" t="s">
        <v>37</v>
      </c>
      <c r="D24" s="40">
        <v>0.0</v>
      </c>
      <c r="E24" s="40">
        <v>0.0</v>
      </c>
      <c r="F24" s="40">
        <v>0.0</v>
      </c>
      <c r="G24" s="40">
        <v>57.0</v>
      </c>
      <c r="H24" s="40">
        <v>0.0</v>
      </c>
      <c r="I24" s="40">
        <v>18.0</v>
      </c>
      <c r="J24" s="40">
        <v>0.0</v>
      </c>
      <c r="K24" s="40">
        <v>17.0</v>
      </c>
      <c r="L24" s="41">
        <v>0.0</v>
      </c>
      <c r="M24" s="42">
        <f t="shared" si="1"/>
        <v>92</v>
      </c>
      <c r="N24" s="42">
        <f t="shared" si="2"/>
        <v>10.22222222</v>
      </c>
      <c r="O24" s="29">
        <f t="shared" si="3"/>
        <v>18.01713862</v>
      </c>
      <c r="P24" s="29">
        <f t="shared" si="4"/>
        <v>1.762546169</v>
      </c>
      <c r="Q24" s="29">
        <f t="shared" si="5"/>
        <v>3</v>
      </c>
      <c r="R24" s="43">
        <f t="shared" si="6"/>
        <v>0.2270876015</v>
      </c>
      <c r="S24" s="29">
        <f t="shared" si="7"/>
        <v>98.83247353</v>
      </c>
    </row>
    <row r="25" ht="12.75" customHeight="1">
      <c r="A25" s="37">
        <v>1020.0</v>
      </c>
      <c r="B25" s="38">
        <v>0.5</v>
      </c>
      <c r="C25" s="39" t="s">
        <v>38</v>
      </c>
      <c r="D25" s="40">
        <v>44.0</v>
      </c>
      <c r="E25" s="40">
        <v>3.0</v>
      </c>
      <c r="F25" s="40">
        <v>0.0</v>
      </c>
      <c r="G25" s="40">
        <v>0.0</v>
      </c>
      <c r="H25" s="40">
        <v>0.0</v>
      </c>
      <c r="I25" s="40">
        <v>0.0</v>
      </c>
      <c r="J25" s="40">
        <v>35.0</v>
      </c>
      <c r="K25" s="40">
        <v>0.0</v>
      </c>
      <c r="L25" s="41">
        <v>0.0</v>
      </c>
      <c r="M25" s="42">
        <f t="shared" si="1"/>
        <v>82</v>
      </c>
      <c r="N25" s="42">
        <f t="shared" si="2"/>
        <v>9.111111111</v>
      </c>
      <c r="O25" s="29">
        <f t="shared" si="3"/>
        <v>16.40761642</v>
      </c>
      <c r="P25" s="29">
        <f t="shared" si="4"/>
        <v>1.800835948</v>
      </c>
      <c r="Q25" s="29">
        <f t="shared" si="5"/>
        <v>3</v>
      </c>
      <c r="R25" s="43">
        <f t="shared" si="6"/>
        <v>0.2024041666</v>
      </c>
      <c r="S25" s="29">
        <f t="shared" si="7"/>
        <v>99.03487769</v>
      </c>
    </row>
    <row r="26" ht="12.75" customHeight="1">
      <c r="A26" s="37">
        <v>1022.0</v>
      </c>
      <c r="B26" s="38">
        <v>0.102</v>
      </c>
      <c r="C26" s="39" t="s">
        <v>28</v>
      </c>
      <c r="D26" s="40">
        <v>0.0</v>
      </c>
      <c r="E26" s="40">
        <v>27.0</v>
      </c>
      <c r="F26" s="40">
        <v>33.0</v>
      </c>
      <c r="G26" s="40">
        <v>0.0</v>
      </c>
      <c r="H26" s="40">
        <v>0.0</v>
      </c>
      <c r="I26" s="40">
        <v>0.0</v>
      </c>
      <c r="J26" s="40">
        <v>0.0</v>
      </c>
      <c r="K26" s="40">
        <v>0.0</v>
      </c>
      <c r="L26" s="41">
        <v>0.0</v>
      </c>
      <c r="M26" s="42">
        <f t="shared" si="1"/>
        <v>60</v>
      </c>
      <c r="N26" s="42">
        <f t="shared" si="2"/>
        <v>6.666666667</v>
      </c>
      <c r="O26" s="29">
        <f t="shared" si="3"/>
        <v>12.55211359</v>
      </c>
      <c r="P26" s="29">
        <f t="shared" si="4"/>
        <v>1.882817038</v>
      </c>
      <c r="Q26" s="29">
        <f t="shared" si="5"/>
        <v>2</v>
      </c>
      <c r="R26" s="43">
        <f t="shared" si="6"/>
        <v>0.1481006097</v>
      </c>
      <c r="S26" s="29">
        <f t="shared" si="7"/>
        <v>99.1829783</v>
      </c>
    </row>
    <row r="27" ht="12.75" customHeight="1">
      <c r="A27" s="37">
        <v>1034.0</v>
      </c>
      <c r="B27" s="38">
        <v>0.375</v>
      </c>
      <c r="C27" s="39" t="s">
        <v>39</v>
      </c>
      <c r="D27" s="40">
        <v>0.0</v>
      </c>
      <c r="E27" s="40">
        <v>0.0</v>
      </c>
      <c r="F27" s="40">
        <v>0.0</v>
      </c>
      <c r="G27" s="40">
        <v>0.0</v>
      </c>
      <c r="H27" s="40">
        <v>57.0</v>
      </c>
      <c r="I27" s="40">
        <v>0.0</v>
      </c>
      <c r="J27" s="40">
        <v>0.0</v>
      </c>
      <c r="K27" s="40">
        <v>0.0</v>
      </c>
      <c r="L27" s="41">
        <v>0.0</v>
      </c>
      <c r="M27" s="42">
        <f t="shared" si="1"/>
        <v>57</v>
      </c>
      <c r="N27" s="42">
        <f t="shared" si="2"/>
        <v>6.333333333</v>
      </c>
      <c r="O27" s="29">
        <f t="shared" si="3"/>
        <v>17.91337179</v>
      </c>
      <c r="P27" s="29">
        <f t="shared" si="4"/>
        <v>2.828427125</v>
      </c>
      <c r="Q27" s="29">
        <f t="shared" si="5"/>
        <v>1</v>
      </c>
      <c r="R27" s="43">
        <f t="shared" si="6"/>
        <v>0.1406955792</v>
      </c>
      <c r="S27" s="29">
        <f t="shared" si="7"/>
        <v>99.32367388</v>
      </c>
    </row>
    <row r="28" ht="12.75" customHeight="1">
      <c r="A28" s="37">
        <v>1024.0</v>
      </c>
      <c r="B28" s="38">
        <v>0.06</v>
      </c>
      <c r="C28" s="39" t="s">
        <v>40</v>
      </c>
      <c r="D28" s="40">
        <v>15.0</v>
      </c>
      <c r="E28" s="40">
        <v>0.0</v>
      </c>
      <c r="F28" s="40">
        <v>24.0</v>
      </c>
      <c r="G28" s="40">
        <v>0.0</v>
      </c>
      <c r="H28" s="40">
        <v>0.0</v>
      </c>
      <c r="I28" s="40">
        <v>0.0</v>
      </c>
      <c r="J28" s="40">
        <v>0.0</v>
      </c>
      <c r="K28" s="40">
        <v>15.0</v>
      </c>
      <c r="L28" s="41">
        <v>0.0</v>
      </c>
      <c r="M28" s="42">
        <f t="shared" si="1"/>
        <v>54</v>
      </c>
      <c r="N28" s="42">
        <f t="shared" si="2"/>
        <v>6</v>
      </c>
      <c r="O28" s="29">
        <f t="shared" si="3"/>
        <v>8.831760866</v>
      </c>
      <c r="P28" s="29">
        <f t="shared" si="4"/>
        <v>1.471960144</v>
      </c>
      <c r="Q28" s="29">
        <f t="shared" si="5"/>
        <v>3</v>
      </c>
      <c r="R28" s="43">
        <f t="shared" si="6"/>
        <v>0.1332905487</v>
      </c>
      <c r="S28" s="29">
        <f t="shared" si="7"/>
        <v>99.45696443</v>
      </c>
    </row>
    <row r="29" ht="12.75" customHeight="1">
      <c r="A29" s="37">
        <v>1025.0</v>
      </c>
      <c r="B29" s="38">
        <v>1.125</v>
      </c>
      <c r="C29" s="39" t="s">
        <v>41</v>
      </c>
      <c r="D29" s="40">
        <v>45.0</v>
      </c>
      <c r="E29" s="40">
        <v>0.0</v>
      </c>
      <c r="F29" s="40">
        <v>0.0</v>
      </c>
      <c r="G29" s="40">
        <v>0.0</v>
      </c>
      <c r="H29" s="40">
        <v>0.0</v>
      </c>
      <c r="I29" s="40">
        <v>0.0</v>
      </c>
      <c r="J29" s="40">
        <v>0.0</v>
      </c>
      <c r="K29" s="40">
        <v>0.0</v>
      </c>
      <c r="L29" s="41">
        <v>0.0</v>
      </c>
      <c r="M29" s="42">
        <f t="shared" si="1"/>
        <v>45</v>
      </c>
      <c r="N29" s="42">
        <f t="shared" si="2"/>
        <v>5</v>
      </c>
      <c r="O29" s="29">
        <f t="shared" si="3"/>
        <v>14.14213562</v>
      </c>
      <c r="P29" s="29">
        <f t="shared" si="4"/>
        <v>2.828427125</v>
      </c>
      <c r="Q29" s="29">
        <f t="shared" si="5"/>
        <v>1</v>
      </c>
      <c r="R29" s="43">
        <f t="shared" si="6"/>
        <v>0.1110754573</v>
      </c>
      <c r="S29" s="29">
        <f t="shared" si="7"/>
        <v>99.56803989</v>
      </c>
    </row>
    <row r="30" ht="12.75" customHeight="1">
      <c r="A30" s="37">
        <v>1032.0</v>
      </c>
      <c r="B30" s="38">
        <v>0.01</v>
      </c>
      <c r="C30" s="39" t="s">
        <v>42</v>
      </c>
      <c r="D30" s="40">
        <v>0.0</v>
      </c>
      <c r="E30" s="40">
        <v>0.0</v>
      </c>
      <c r="F30" s="40">
        <v>0.0</v>
      </c>
      <c r="G30" s="40">
        <v>14.0</v>
      </c>
      <c r="H30" s="40">
        <v>0.0</v>
      </c>
      <c r="I30" s="40">
        <v>12.0</v>
      </c>
      <c r="J30" s="40">
        <v>12.0</v>
      </c>
      <c r="K30" s="40">
        <v>0.0</v>
      </c>
      <c r="L30" s="41">
        <v>0.0</v>
      </c>
      <c r="M30" s="42">
        <f t="shared" si="1"/>
        <v>38</v>
      </c>
      <c r="N30" s="42">
        <f t="shared" si="2"/>
        <v>4.222222222</v>
      </c>
      <c r="O30" s="29">
        <f t="shared" si="3"/>
        <v>5.995883361</v>
      </c>
      <c r="P30" s="29">
        <f t="shared" si="4"/>
        <v>1.420077638</v>
      </c>
      <c r="Q30" s="29">
        <f t="shared" si="5"/>
        <v>3</v>
      </c>
      <c r="R30" s="43">
        <f t="shared" si="6"/>
        <v>0.0937970528</v>
      </c>
      <c r="S30" s="29">
        <f t="shared" si="7"/>
        <v>99.66183694</v>
      </c>
    </row>
    <row r="31" ht="12.75" customHeight="1">
      <c r="A31" s="37">
        <v>1037.0</v>
      </c>
      <c r="B31" s="38">
        <v>0.125</v>
      </c>
      <c r="C31" s="39" t="s">
        <v>43</v>
      </c>
      <c r="D31" s="40">
        <v>0.0</v>
      </c>
      <c r="E31" s="40">
        <v>0.0</v>
      </c>
      <c r="F31" s="40">
        <v>0.0</v>
      </c>
      <c r="G31" s="40">
        <v>0.0</v>
      </c>
      <c r="H31" s="40">
        <v>0.0</v>
      </c>
      <c r="I31" s="40">
        <v>0.0</v>
      </c>
      <c r="J31" s="40">
        <v>0.0</v>
      </c>
      <c r="K31" s="40">
        <v>0.0</v>
      </c>
      <c r="L31" s="41">
        <v>33.0</v>
      </c>
      <c r="M31" s="42">
        <f t="shared" si="1"/>
        <v>33</v>
      </c>
      <c r="N31" s="42">
        <f t="shared" si="2"/>
        <v>3.666666667</v>
      </c>
      <c r="O31" s="29">
        <f t="shared" si="3"/>
        <v>10.37089946</v>
      </c>
      <c r="P31" s="29">
        <f t="shared" si="4"/>
        <v>2.828427125</v>
      </c>
      <c r="Q31" s="29">
        <f t="shared" si="5"/>
        <v>1</v>
      </c>
      <c r="R31" s="43">
        <f t="shared" si="6"/>
        <v>0.08145533532</v>
      </c>
      <c r="S31" s="29">
        <f t="shared" si="7"/>
        <v>99.74329228</v>
      </c>
    </row>
    <row r="32" ht="12.75" customHeight="1">
      <c r="A32" s="37">
        <v>1036.0</v>
      </c>
      <c r="B32" s="38">
        <f>1/8</f>
        <v>0.125</v>
      </c>
      <c r="C32" s="39" t="s">
        <v>44</v>
      </c>
      <c r="D32" s="40">
        <v>0.0</v>
      </c>
      <c r="E32" s="40">
        <v>0.0</v>
      </c>
      <c r="F32" s="40">
        <v>0.0</v>
      </c>
      <c r="G32" s="40">
        <v>0.0</v>
      </c>
      <c r="H32" s="40">
        <v>23.0</v>
      </c>
      <c r="I32" s="40">
        <v>0.0</v>
      </c>
      <c r="J32" s="40">
        <v>0.0</v>
      </c>
      <c r="K32" s="40">
        <v>0.0</v>
      </c>
      <c r="L32" s="41">
        <v>0.0</v>
      </c>
      <c r="M32" s="42">
        <f t="shared" si="1"/>
        <v>23</v>
      </c>
      <c r="N32" s="42">
        <f t="shared" si="2"/>
        <v>2.555555556</v>
      </c>
      <c r="O32" s="29">
        <f t="shared" si="3"/>
        <v>7.228202652</v>
      </c>
      <c r="P32" s="29">
        <f t="shared" si="4"/>
        <v>2.828427125</v>
      </c>
      <c r="Q32" s="29">
        <f t="shared" si="5"/>
        <v>1</v>
      </c>
      <c r="R32" s="43">
        <f t="shared" si="6"/>
        <v>0.05677190038</v>
      </c>
      <c r="S32" s="29">
        <f t="shared" si="7"/>
        <v>99.80006418</v>
      </c>
    </row>
    <row r="33" ht="12.75" customHeight="1">
      <c r="A33" s="37">
        <v>1033.0</v>
      </c>
      <c r="B33" s="38" t="s">
        <v>45</v>
      </c>
      <c r="C33" s="39" t="s">
        <v>46</v>
      </c>
      <c r="D33" s="40">
        <v>0.0</v>
      </c>
      <c r="E33" s="40">
        <v>0.0</v>
      </c>
      <c r="F33" s="40">
        <v>0.0</v>
      </c>
      <c r="G33" s="40">
        <v>0.0</v>
      </c>
      <c r="H33" s="40">
        <v>20.0</v>
      </c>
      <c r="I33" s="40">
        <v>0.0</v>
      </c>
      <c r="J33" s="40">
        <v>0.0</v>
      </c>
      <c r="K33" s="40">
        <v>0.0</v>
      </c>
      <c r="L33" s="41">
        <v>0.0</v>
      </c>
      <c r="M33" s="42">
        <f t="shared" si="1"/>
        <v>20</v>
      </c>
      <c r="N33" s="42">
        <f t="shared" si="2"/>
        <v>2.222222222</v>
      </c>
      <c r="O33" s="29">
        <f t="shared" si="3"/>
        <v>6.285393611</v>
      </c>
      <c r="P33" s="29">
        <f t="shared" si="4"/>
        <v>2.828427125</v>
      </c>
      <c r="Q33" s="29">
        <f t="shared" si="5"/>
        <v>1</v>
      </c>
      <c r="R33" s="43">
        <f t="shared" si="6"/>
        <v>0.04936686989</v>
      </c>
      <c r="S33" s="29">
        <f t="shared" si="7"/>
        <v>99.84943105</v>
      </c>
    </row>
    <row r="34" ht="12.75" customHeight="1">
      <c r="A34" s="37">
        <v>1031.0</v>
      </c>
      <c r="B34" s="38">
        <v>0.5</v>
      </c>
      <c r="C34" s="39" t="s">
        <v>47</v>
      </c>
      <c r="D34" s="40">
        <v>0.0</v>
      </c>
      <c r="E34" s="40">
        <v>0.0</v>
      </c>
      <c r="F34" s="40">
        <v>0.0</v>
      </c>
      <c r="G34" s="40">
        <v>15.0</v>
      </c>
      <c r="H34" s="40">
        <v>0.0</v>
      </c>
      <c r="I34" s="40">
        <v>0.0</v>
      </c>
      <c r="J34" s="40">
        <v>0.0</v>
      </c>
      <c r="K34" s="40">
        <v>0.0</v>
      </c>
      <c r="L34" s="41">
        <v>0.0</v>
      </c>
      <c r="M34" s="42">
        <f t="shared" si="1"/>
        <v>15</v>
      </c>
      <c r="N34" s="42">
        <f t="shared" si="2"/>
        <v>1.666666667</v>
      </c>
      <c r="O34" s="29">
        <f t="shared" si="3"/>
        <v>4.714045208</v>
      </c>
      <c r="P34" s="29">
        <f t="shared" si="4"/>
        <v>2.828427125</v>
      </c>
      <c r="Q34" s="29">
        <f t="shared" si="5"/>
        <v>1</v>
      </c>
      <c r="R34" s="43">
        <f t="shared" si="6"/>
        <v>0.03702515242</v>
      </c>
      <c r="S34" s="29">
        <f t="shared" si="7"/>
        <v>99.8864562</v>
      </c>
    </row>
    <row r="35" ht="12.75" customHeight="1">
      <c r="A35" s="37">
        <v>1021.0</v>
      </c>
      <c r="B35" s="38">
        <v>0.02</v>
      </c>
      <c r="C35" s="39" t="s">
        <v>48</v>
      </c>
      <c r="D35" s="40">
        <v>0.0</v>
      </c>
      <c r="E35" s="40">
        <v>6.0</v>
      </c>
      <c r="F35" s="40">
        <v>0.0</v>
      </c>
      <c r="G35" s="40">
        <v>0.0</v>
      </c>
      <c r="H35" s="40">
        <v>0.0</v>
      </c>
      <c r="I35" s="40">
        <v>8.0</v>
      </c>
      <c r="J35" s="40">
        <v>0.0</v>
      </c>
      <c r="K35" s="40">
        <v>0.0</v>
      </c>
      <c r="L35" s="41">
        <v>0.0</v>
      </c>
      <c r="M35" s="42">
        <f t="shared" si="1"/>
        <v>14</v>
      </c>
      <c r="N35" s="42">
        <f t="shared" si="2"/>
        <v>1.555555556</v>
      </c>
      <c r="O35" s="29">
        <f t="shared" si="3"/>
        <v>2.948110925</v>
      </c>
      <c r="P35" s="29">
        <f t="shared" si="4"/>
        <v>1.895214166</v>
      </c>
      <c r="Q35" s="29">
        <f t="shared" si="5"/>
        <v>2</v>
      </c>
      <c r="R35" s="43">
        <f t="shared" si="6"/>
        <v>0.03455680893</v>
      </c>
      <c r="S35" s="29">
        <f t="shared" si="7"/>
        <v>99.92101301</v>
      </c>
    </row>
    <row r="36" ht="12.75" customHeight="1">
      <c r="A36" s="37">
        <v>1026.0</v>
      </c>
      <c r="B36" s="38">
        <v>1.0</v>
      </c>
      <c r="C36" s="39" t="s">
        <v>49</v>
      </c>
      <c r="D36" s="40">
        <v>12.0</v>
      </c>
      <c r="E36" s="40">
        <v>0.0</v>
      </c>
      <c r="F36" s="40">
        <v>0.0</v>
      </c>
      <c r="G36" s="40">
        <v>0.0</v>
      </c>
      <c r="H36" s="40">
        <v>0.0</v>
      </c>
      <c r="I36" s="40">
        <v>0.0</v>
      </c>
      <c r="J36" s="40">
        <v>0.0</v>
      </c>
      <c r="K36" s="40">
        <v>0.0</v>
      </c>
      <c r="L36" s="41">
        <v>0.0</v>
      </c>
      <c r="M36" s="42">
        <f t="shared" si="1"/>
        <v>12</v>
      </c>
      <c r="N36" s="42">
        <f t="shared" si="2"/>
        <v>1.333333333</v>
      </c>
      <c r="O36" s="29">
        <f t="shared" si="3"/>
        <v>3.771236166</v>
      </c>
      <c r="P36" s="29">
        <f t="shared" si="4"/>
        <v>2.828427125</v>
      </c>
      <c r="Q36" s="29">
        <f t="shared" si="5"/>
        <v>1</v>
      </c>
      <c r="R36" s="43">
        <f t="shared" si="6"/>
        <v>0.02962012194</v>
      </c>
      <c r="S36" s="29">
        <f t="shared" si="7"/>
        <v>99.95063313</v>
      </c>
    </row>
    <row r="37" ht="12.75" customHeight="1">
      <c r="A37" s="37">
        <v>1019.0</v>
      </c>
      <c r="B37" s="38">
        <v>0.02</v>
      </c>
      <c r="C37" s="39" t="s">
        <v>50</v>
      </c>
      <c r="D37" s="40">
        <v>0.0</v>
      </c>
      <c r="E37" s="40">
        <v>0.0</v>
      </c>
      <c r="F37" s="40">
        <v>0.0</v>
      </c>
      <c r="G37" s="40">
        <v>0.0</v>
      </c>
      <c r="H37" s="40">
        <v>0.0</v>
      </c>
      <c r="I37" s="40">
        <v>0.0</v>
      </c>
      <c r="J37" s="40">
        <v>0.0</v>
      </c>
      <c r="K37" s="40">
        <v>11.0</v>
      </c>
      <c r="L37" s="41">
        <v>0.0</v>
      </c>
      <c r="M37" s="42">
        <f t="shared" si="1"/>
        <v>11</v>
      </c>
      <c r="N37" s="42">
        <f t="shared" si="2"/>
        <v>1.222222222</v>
      </c>
      <c r="O37" s="29">
        <f t="shared" si="3"/>
        <v>3.456966486</v>
      </c>
      <c r="P37" s="29">
        <f t="shared" si="4"/>
        <v>2.828427125</v>
      </c>
      <c r="Q37" s="29">
        <f t="shared" si="5"/>
        <v>1</v>
      </c>
      <c r="R37" s="43">
        <f t="shared" si="6"/>
        <v>0.02715177844</v>
      </c>
      <c r="S37" s="29">
        <f t="shared" si="7"/>
        <v>99.97778491</v>
      </c>
    </row>
    <row r="38" ht="12.75" customHeight="1">
      <c r="A38" s="37">
        <v>1005.0</v>
      </c>
      <c r="B38" s="38">
        <v>1.0</v>
      </c>
      <c r="C38" s="39" t="s">
        <v>51</v>
      </c>
      <c r="D38" s="40">
        <v>0.0</v>
      </c>
      <c r="E38" s="40">
        <v>0.0</v>
      </c>
      <c r="F38" s="40">
        <v>0.0</v>
      </c>
      <c r="G38" s="40">
        <v>0.0</v>
      </c>
      <c r="H38" s="40">
        <v>0.0</v>
      </c>
      <c r="I38" s="40">
        <v>0.0</v>
      </c>
      <c r="J38" s="40">
        <v>5.0</v>
      </c>
      <c r="K38" s="40">
        <v>0.0</v>
      </c>
      <c r="L38" s="41">
        <v>2.0</v>
      </c>
      <c r="M38" s="42">
        <f t="shared" si="1"/>
        <v>7</v>
      </c>
      <c r="N38" s="42">
        <f t="shared" si="2"/>
        <v>0.7777777778</v>
      </c>
      <c r="O38" s="29">
        <f t="shared" si="3"/>
        <v>1.617802198</v>
      </c>
      <c r="P38" s="29">
        <f t="shared" si="4"/>
        <v>2.080031397</v>
      </c>
      <c r="Q38" s="29">
        <f t="shared" si="5"/>
        <v>2</v>
      </c>
      <c r="R38" s="43">
        <f t="shared" si="6"/>
        <v>0.01727840446</v>
      </c>
      <c r="S38" s="29">
        <f t="shared" si="7"/>
        <v>99.99506331</v>
      </c>
    </row>
    <row r="39" ht="12.75" customHeight="1">
      <c r="A39" s="37">
        <v>1035.0</v>
      </c>
      <c r="B39" s="38">
        <v>0.015</v>
      </c>
      <c r="C39" s="39" t="s">
        <v>52</v>
      </c>
      <c r="D39" s="40">
        <v>0.0</v>
      </c>
      <c r="E39" s="40">
        <v>0.0</v>
      </c>
      <c r="F39" s="40">
        <v>0.0</v>
      </c>
      <c r="G39" s="40">
        <v>0.0</v>
      </c>
      <c r="H39" s="40">
        <v>0.0</v>
      </c>
      <c r="I39" s="40">
        <v>2.0</v>
      </c>
      <c r="J39" s="40">
        <v>0.0</v>
      </c>
      <c r="K39" s="40">
        <v>0.0</v>
      </c>
      <c r="L39" s="41">
        <v>0.0</v>
      </c>
      <c r="M39" s="42">
        <f t="shared" si="1"/>
        <v>2</v>
      </c>
      <c r="N39" s="42">
        <f t="shared" si="2"/>
        <v>0.2222222222</v>
      </c>
      <c r="O39" s="29">
        <f t="shared" si="3"/>
        <v>0.6285393611</v>
      </c>
      <c r="P39" s="29">
        <f t="shared" si="4"/>
        <v>2.828427125</v>
      </c>
      <c r="Q39" s="29">
        <f t="shared" si="5"/>
        <v>1</v>
      </c>
      <c r="R39" s="43">
        <f t="shared" si="6"/>
        <v>0.004936686989</v>
      </c>
      <c r="S39" s="29">
        <f t="shared" si="7"/>
        <v>100</v>
      </c>
    </row>
    <row r="40" ht="12.75" customHeight="1">
      <c r="A40" s="46"/>
      <c r="B40" s="47"/>
      <c r="C40" s="32"/>
      <c r="D40" s="48"/>
      <c r="E40" s="48"/>
      <c r="F40" s="48"/>
      <c r="G40" s="48"/>
      <c r="H40" s="48"/>
      <c r="I40" s="48"/>
      <c r="J40" s="48"/>
      <c r="K40" s="48"/>
      <c r="L40" s="49"/>
      <c r="M40" s="42">
        <f>SUM(M3:M39)</f>
        <v>40513</v>
      </c>
      <c r="R40" s="43">
        <f t="shared" si="6"/>
        <v>100</v>
      </c>
      <c r="S40" s="29">
        <f t="shared" si="7"/>
        <v>200</v>
      </c>
    </row>
    <row r="41" ht="12.75" customHeight="1">
      <c r="A41" s="50"/>
      <c r="B41" s="50"/>
      <c r="R41" s="29"/>
    </row>
    <row r="42" ht="12.75" customHeight="1">
      <c r="A42" s="50"/>
      <c r="B42" s="50"/>
      <c r="R42" s="29"/>
    </row>
    <row r="43" ht="12.75" customHeight="1">
      <c r="A43" s="51" t="s">
        <v>53</v>
      </c>
      <c r="B43" s="50"/>
      <c r="C43" s="52"/>
      <c r="D43" s="52"/>
      <c r="E43" s="52"/>
      <c r="R43" s="29"/>
    </row>
    <row r="44" ht="12.75" customHeight="1">
      <c r="A44" s="53" t="s">
        <v>54</v>
      </c>
      <c r="B44" s="53" t="s">
        <v>55</v>
      </c>
      <c r="C44" s="54" t="s">
        <v>56</v>
      </c>
      <c r="D44" s="54" t="s">
        <v>57</v>
      </c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5" ht="12.75" customHeight="1">
      <c r="A45" s="57">
        <v>0.002</v>
      </c>
      <c r="B45" s="57">
        <v>8866.0</v>
      </c>
      <c r="C45" s="52">
        <f t="shared" ref="C45:C63" si="8">100*B45/$B$63</f>
        <v>21.88433342</v>
      </c>
      <c r="D45" s="52">
        <f t="shared" ref="D45:D62" si="9">sum($C$45:C45)</f>
        <v>21.88433342</v>
      </c>
      <c r="E45" s="58" t="s">
        <v>27</v>
      </c>
      <c r="R45" s="29"/>
    </row>
    <row r="46" ht="12.75" customHeight="1">
      <c r="A46" s="57">
        <v>0.015</v>
      </c>
      <c r="B46" s="57">
        <v>6317.0</v>
      </c>
      <c r="C46" s="52">
        <f t="shared" si="8"/>
        <v>15.59252586</v>
      </c>
      <c r="D46" s="52">
        <f t="shared" si="9"/>
        <v>37.47685928</v>
      </c>
      <c r="E46" s="58" t="s">
        <v>27</v>
      </c>
      <c r="R46" s="29"/>
    </row>
    <row r="47" ht="12.75" customHeight="1">
      <c r="A47" s="57">
        <v>0.005</v>
      </c>
      <c r="B47" s="57">
        <v>5869.0</v>
      </c>
      <c r="C47" s="52">
        <f t="shared" si="8"/>
        <v>14.48670797</v>
      </c>
      <c r="D47" s="52">
        <f t="shared" si="9"/>
        <v>51.96356725</v>
      </c>
      <c r="E47" s="58" t="s">
        <v>27</v>
      </c>
      <c r="R47" s="29"/>
    </row>
    <row r="48" ht="12.75" customHeight="1">
      <c r="A48" s="57">
        <v>0.5</v>
      </c>
      <c r="B48" s="57">
        <v>4271.0</v>
      </c>
      <c r="C48" s="52">
        <f t="shared" si="8"/>
        <v>10.54229507</v>
      </c>
      <c r="D48" s="52">
        <f t="shared" si="9"/>
        <v>62.50586232</v>
      </c>
      <c r="E48" s="58" t="s">
        <v>27</v>
      </c>
      <c r="R48" s="29"/>
    </row>
    <row r="49" ht="12.75" customHeight="1">
      <c r="A49" s="57">
        <v>0.03</v>
      </c>
      <c r="B49" s="57">
        <v>2902.0</v>
      </c>
      <c r="C49" s="52">
        <f t="shared" si="8"/>
        <v>7.163132822</v>
      </c>
      <c r="D49" s="52">
        <f t="shared" si="9"/>
        <v>69.66899514</v>
      </c>
      <c r="E49" s="58" t="s">
        <v>27</v>
      </c>
      <c r="R49" s="29"/>
    </row>
    <row r="50" ht="12.75" customHeight="1">
      <c r="A50" s="57">
        <v>0.04</v>
      </c>
      <c r="B50" s="57">
        <v>2334.0</v>
      </c>
      <c r="C50" s="52">
        <f t="shared" si="8"/>
        <v>5.761113717</v>
      </c>
      <c r="D50" s="52">
        <f t="shared" si="9"/>
        <v>75.43010885</v>
      </c>
      <c r="E50" s="58" t="s">
        <v>27</v>
      </c>
      <c r="R50" s="29"/>
    </row>
    <row r="51" ht="12.75" customHeight="1">
      <c r="A51" s="57">
        <v>0.01</v>
      </c>
      <c r="B51" s="57">
        <v>1935.0</v>
      </c>
      <c r="C51" s="52">
        <f t="shared" si="8"/>
        <v>4.776244662</v>
      </c>
      <c r="D51" s="52">
        <f t="shared" si="9"/>
        <v>80.20635352</v>
      </c>
      <c r="E51" s="58" t="s">
        <v>27</v>
      </c>
      <c r="R51" s="29"/>
    </row>
    <row r="52" ht="12.75" customHeight="1">
      <c r="A52" s="57">
        <v>0.25</v>
      </c>
      <c r="B52" s="57">
        <v>1806.0</v>
      </c>
      <c r="C52" s="52">
        <f t="shared" si="8"/>
        <v>4.457828351</v>
      </c>
      <c r="D52" s="52">
        <f t="shared" si="9"/>
        <v>84.66418187</v>
      </c>
      <c r="E52" s="52"/>
      <c r="R52" s="29"/>
    </row>
    <row r="53" ht="12.75" customHeight="1">
      <c r="A53" s="57">
        <v>0.06</v>
      </c>
      <c r="B53" s="57">
        <v>1690.0</v>
      </c>
      <c r="C53" s="52">
        <f t="shared" si="8"/>
        <v>4.171500506</v>
      </c>
      <c r="D53" s="52">
        <f t="shared" si="9"/>
        <v>88.83568237</v>
      </c>
      <c r="E53" s="52"/>
      <c r="R53" s="29"/>
    </row>
    <row r="54" ht="12.75" customHeight="1">
      <c r="A54" s="57">
        <v>0.125</v>
      </c>
      <c r="B54" s="57">
        <v>1321.0</v>
      </c>
      <c r="C54" s="52">
        <f t="shared" si="8"/>
        <v>3.260681756</v>
      </c>
      <c r="D54" s="52">
        <f t="shared" si="9"/>
        <v>92.09636413</v>
      </c>
      <c r="E54" s="52"/>
      <c r="R54" s="29"/>
    </row>
    <row r="55" ht="12.75" customHeight="1">
      <c r="A55" s="57">
        <v>0.15</v>
      </c>
      <c r="B55" s="57">
        <v>1236.0</v>
      </c>
      <c r="C55" s="52">
        <f t="shared" si="8"/>
        <v>3.050872559</v>
      </c>
      <c r="D55" s="52">
        <f t="shared" si="9"/>
        <v>95.14723669</v>
      </c>
      <c r="E55" s="52"/>
      <c r="R55" s="29"/>
    </row>
    <row r="56" ht="12.75" customHeight="1">
      <c r="A56" s="57">
        <v>0.02</v>
      </c>
      <c r="B56" s="57">
        <v>800.0</v>
      </c>
      <c r="C56" s="52">
        <f t="shared" si="8"/>
        <v>1.974674796</v>
      </c>
      <c r="D56" s="52">
        <f t="shared" si="9"/>
        <v>97.12191149</v>
      </c>
      <c r="E56" s="52"/>
      <c r="R56" s="29"/>
    </row>
    <row r="57" ht="12.75" customHeight="1">
      <c r="A57" s="57">
        <v>0.75</v>
      </c>
      <c r="B57" s="57">
        <v>590.0</v>
      </c>
      <c r="C57" s="52">
        <f t="shared" si="8"/>
        <v>1.456322662</v>
      </c>
      <c r="D57" s="52">
        <f t="shared" si="9"/>
        <v>98.57823415</v>
      </c>
      <c r="E57" s="52"/>
      <c r="R57" s="29"/>
    </row>
    <row r="58" ht="12.75" customHeight="1">
      <c r="A58" s="57">
        <v>0.375</v>
      </c>
      <c r="B58" s="57">
        <v>432.0</v>
      </c>
      <c r="C58" s="52">
        <f t="shared" si="8"/>
        <v>1.06632439</v>
      </c>
      <c r="D58" s="52">
        <f t="shared" si="9"/>
        <v>99.64455854</v>
      </c>
      <c r="E58" s="52"/>
      <c r="R58" s="29"/>
    </row>
    <row r="59" ht="12.75" customHeight="1">
      <c r="A59" s="57">
        <v>0.102</v>
      </c>
      <c r="B59" s="57">
        <v>60.0</v>
      </c>
      <c r="C59" s="52">
        <f t="shared" si="8"/>
        <v>0.1481006097</v>
      </c>
      <c r="D59" s="52">
        <f t="shared" si="9"/>
        <v>99.79265915</v>
      </c>
      <c r="E59" s="52"/>
      <c r="R59" s="29"/>
    </row>
    <row r="60" ht="12.75" customHeight="1">
      <c r="A60" s="57">
        <v>1.125</v>
      </c>
      <c r="B60" s="57">
        <v>45.0</v>
      </c>
      <c r="C60" s="52">
        <f t="shared" si="8"/>
        <v>0.1110754573</v>
      </c>
      <c r="D60" s="52">
        <f t="shared" si="9"/>
        <v>99.9037346</v>
      </c>
      <c r="E60" s="52"/>
      <c r="R60" s="29"/>
    </row>
    <row r="61" ht="12.75" customHeight="1">
      <c r="A61" s="57" t="s">
        <v>45</v>
      </c>
      <c r="B61" s="57">
        <v>20.0</v>
      </c>
      <c r="C61" s="52">
        <f t="shared" si="8"/>
        <v>0.04936686989</v>
      </c>
      <c r="D61" s="52">
        <f t="shared" si="9"/>
        <v>99.95310147</v>
      </c>
      <c r="E61" s="52"/>
      <c r="R61" s="29"/>
    </row>
    <row r="62" ht="12.75" customHeight="1">
      <c r="A62" s="57">
        <v>1.0</v>
      </c>
      <c r="B62" s="57">
        <v>19.0</v>
      </c>
      <c r="C62" s="52">
        <f t="shared" si="8"/>
        <v>0.0468985264</v>
      </c>
      <c r="D62" s="52">
        <f t="shared" si="9"/>
        <v>100</v>
      </c>
      <c r="E62" s="52"/>
      <c r="R62" s="29"/>
    </row>
    <row r="63" ht="12.75" customHeight="1">
      <c r="A63" s="53" t="s">
        <v>20</v>
      </c>
      <c r="B63" s="57">
        <v>40513.0</v>
      </c>
      <c r="C63" s="52">
        <f t="shared" si="8"/>
        <v>100</v>
      </c>
      <c r="D63" s="52"/>
      <c r="E63" s="52"/>
      <c r="R63" s="29"/>
    </row>
    <row r="64" ht="12.75" customHeight="1">
      <c r="A64" s="50"/>
      <c r="B64" s="50"/>
      <c r="C64" s="52"/>
      <c r="D64" s="52"/>
      <c r="E64" s="52"/>
      <c r="R64" s="29"/>
    </row>
    <row r="65" ht="12.75" customHeight="1">
      <c r="A65" s="53" t="s">
        <v>58</v>
      </c>
      <c r="B65" s="50"/>
      <c r="C65" s="52"/>
      <c r="D65" s="52"/>
      <c r="E65" s="52"/>
      <c r="R65" s="29"/>
    </row>
    <row r="66" ht="12.75" customHeight="1">
      <c r="A66" s="53" t="s">
        <v>59</v>
      </c>
      <c r="B66" s="50"/>
      <c r="C66" s="52"/>
      <c r="D66" s="52"/>
      <c r="E66" s="52"/>
      <c r="R66" s="29"/>
    </row>
    <row r="67" ht="12.75" customHeight="1">
      <c r="A67" s="53" t="s">
        <v>60</v>
      </c>
      <c r="B67" s="53" t="s">
        <v>61</v>
      </c>
      <c r="C67" s="54" t="s">
        <v>62</v>
      </c>
      <c r="D67" s="54" t="s">
        <v>57</v>
      </c>
      <c r="E67" s="55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</row>
    <row r="68" ht="12.75" customHeight="1">
      <c r="A68" s="57">
        <v>0.06</v>
      </c>
      <c r="B68" s="57">
        <v>1690.0</v>
      </c>
      <c r="C68" s="52">
        <f t="shared" ref="C68:C83" si="10">100*B68/$B$83</f>
        <v>20.6879667</v>
      </c>
      <c r="D68" s="52">
        <f t="shared" ref="D68:D82" si="11">sum($C$68:C68)</f>
        <v>20.6879667</v>
      </c>
      <c r="E68" s="58" t="s">
        <v>63</v>
      </c>
      <c r="R68" s="29"/>
    </row>
    <row r="69" ht="12.75" customHeight="1">
      <c r="A69" s="57">
        <v>0.125</v>
      </c>
      <c r="B69" s="57">
        <v>1321.0</v>
      </c>
      <c r="C69" s="52">
        <f t="shared" si="10"/>
        <v>16.17088995</v>
      </c>
      <c r="D69" s="52">
        <f t="shared" si="11"/>
        <v>36.85885665</v>
      </c>
      <c r="E69" s="58" t="s">
        <v>63</v>
      </c>
      <c r="R69" s="29"/>
    </row>
    <row r="70" ht="12.75" customHeight="1">
      <c r="A70" s="57">
        <v>0.15</v>
      </c>
      <c r="B70" s="57">
        <v>1236.0</v>
      </c>
      <c r="C70" s="52">
        <f t="shared" si="10"/>
        <v>15.13037091</v>
      </c>
      <c r="D70" s="52">
        <f t="shared" si="11"/>
        <v>51.98922757</v>
      </c>
      <c r="E70" s="58" t="s">
        <v>63</v>
      </c>
      <c r="R70" s="29"/>
    </row>
    <row r="71" ht="12.75" customHeight="1">
      <c r="A71" s="57">
        <v>0.5</v>
      </c>
      <c r="B71" s="57">
        <v>1101.0</v>
      </c>
      <c r="C71" s="52">
        <f t="shared" si="10"/>
        <v>13.47778186</v>
      </c>
      <c r="D71" s="52">
        <f t="shared" si="11"/>
        <v>65.46700943</v>
      </c>
      <c r="E71" s="58" t="s">
        <v>63</v>
      </c>
      <c r="R71" s="29"/>
    </row>
    <row r="72" ht="12.75" customHeight="1">
      <c r="A72" s="57">
        <v>0.02</v>
      </c>
      <c r="B72" s="57">
        <v>800.0</v>
      </c>
      <c r="C72" s="52">
        <f t="shared" si="10"/>
        <v>9.793120333</v>
      </c>
      <c r="D72" s="52">
        <f t="shared" si="11"/>
        <v>75.26012976</v>
      </c>
      <c r="E72" s="58" t="s">
        <v>63</v>
      </c>
      <c r="R72" s="29"/>
    </row>
    <row r="73" ht="12.75" customHeight="1">
      <c r="A73" s="57">
        <v>0.75</v>
      </c>
      <c r="B73" s="57">
        <v>590.0</v>
      </c>
      <c r="C73" s="52">
        <f t="shared" si="10"/>
        <v>7.222426246</v>
      </c>
      <c r="D73" s="52">
        <f t="shared" si="11"/>
        <v>82.482556</v>
      </c>
      <c r="E73" s="58" t="s">
        <v>63</v>
      </c>
      <c r="R73" s="29"/>
    </row>
    <row r="74" ht="12.75" customHeight="1">
      <c r="A74" s="57">
        <v>0.375</v>
      </c>
      <c r="B74" s="57">
        <v>432.0</v>
      </c>
      <c r="C74" s="52">
        <f t="shared" si="10"/>
        <v>5.28828498</v>
      </c>
      <c r="D74" s="52">
        <f t="shared" si="11"/>
        <v>87.77084098</v>
      </c>
      <c r="E74" s="52"/>
      <c r="R74" s="29"/>
    </row>
    <row r="75" ht="12.75" customHeight="1">
      <c r="A75" s="57">
        <v>0.015</v>
      </c>
      <c r="B75" s="57">
        <v>386.0</v>
      </c>
      <c r="C75" s="52">
        <f t="shared" si="10"/>
        <v>4.725180561</v>
      </c>
      <c r="D75" s="52">
        <f t="shared" si="11"/>
        <v>92.49602154</v>
      </c>
      <c r="E75" s="52"/>
      <c r="R75" s="29"/>
    </row>
    <row r="76" ht="12.75" customHeight="1">
      <c r="A76" s="57">
        <v>0.005</v>
      </c>
      <c r="B76" s="57">
        <v>208.0</v>
      </c>
      <c r="C76" s="52">
        <f t="shared" si="10"/>
        <v>2.546211287</v>
      </c>
      <c r="D76" s="52">
        <f t="shared" si="11"/>
        <v>95.04223283</v>
      </c>
      <c r="E76" s="52"/>
      <c r="R76" s="29"/>
    </row>
    <row r="77" ht="12.75" customHeight="1">
      <c r="A77" s="57">
        <v>0.01</v>
      </c>
      <c r="B77" s="57">
        <v>169.0</v>
      </c>
      <c r="C77" s="52">
        <f t="shared" si="10"/>
        <v>2.06879667</v>
      </c>
      <c r="D77" s="52">
        <f t="shared" si="11"/>
        <v>97.1110295</v>
      </c>
      <c r="E77" s="52"/>
      <c r="R77" s="29"/>
    </row>
    <row r="78" ht="12.75" customHeight="1">
      <c r="A78" s="57">
        <v>0.25</v>
      </c>
      <c r="B78" s="57">
        <v>92.0</v>
      </c>
      <c r="C78" s="52">
        <f t="shared" si="10"/>
        <v>1.126208838</v>
      </c>
      <c r="D78" s="52">
        <f t="shared" si="11"/>
        <v>98.23723834</v>
      </c>
      <c r="E78" s="52"/>
      <c r="R78" s="29"/>
    </row>
    <row r="79" ht="12.75" customHeight="1">
      <c r="A79" s="57">
        <v>0.102</v>
      </c>
      <c r="B79" s="57">
        <v>60.0</v>
      </c>
      <c r="C79" s="52">
        <f t="shared" si="10"/>
        <v>0.734484025</v>
      </c>
      <c r="D79" s="52">
        <f t="shared" si="11"/>
        <v>98.97172237</v>
      </c>
      <c r="E79" s="52"/>
      <c r="R79" s="29"/>
    </row>
    <row r="80" ht="12.75" customHeight="1">
      <c r="A80" s="57">
        <v>1.125</v>
      </c>
      <c r="B80" s="57">
        <v>45.0</v>
      </c>
      <c r="C80" s="52">
        <f t="shared" si="10"/>
        <v>0.5508630187</v>
      </c>
      <c r="D80" s="52">
        <f t="shared" si="11"/>
        <v>99.52258538</v>
      </c>
      <c r="E80" s="52"/>
      <c r="R80" s="29"/>
    </row>
    <row r="81" ht="12.75" customHeight="1">
      <c r="A81" s="57" t="s">
        <v>45</v>
      </c>
      <c r="B81" s="57">
        <v>20.0</v>
      </c>
      <c r="C81" s="52">
        <f t="shared" si="10"/>
        <v>0.2448280083</v>
      </c>
      <c r="D81" s="52">
        <f t="shared" si="11"/>
        <v>99.76741339</v>
      </c>
      <c r="E81" s="52"/>
      <c r="R81" s="29"/>
    </row>
    <row r="82" ht="12.75" customHeight="1">
      <c r="A82" s="57">
        <v>1.0</v>
      </c>
      <c r="B82" s="57">
        <v>19.0</v>
      </c>
      <c r="C82" s="52">
        <f t="shared" si="10"/>
        <v>0.2325866079</v>
      </c>
      <c r="D82" s="52">
        <f t="shared" si="11"/>
        <v>100</v>
      </c>
      <c r="E82" s="52"/>
      <c r="R82" s="29"/>
    </row>
    <row r="83" ht="12.75" customHeight="1">
      <c r="A83" s="53" t="s">
        <v>64</v>
      </c>
      <c r="B83" s="57">
        <f>sum(B68:B82)</f>
        <v>8169</v>
      </c>
      <c r="C83" s="29">
        <f t="shared" si="10"/>
        <v>100</v>
      </c>
      <c r="R83" s="29"/>
    </row>
    <row r="84" ht="12.75" customHeight="1">
      <c r="A84" s="50"/>
      <c r="B84" s="50"/>
      <c r="R84" s="29"/>
    </row>
    <row r="85" ht="12.75" customHeight="1">
      <c r="A85" s="50"/>
      <c r="B85" s="50"/>
      <c r="R85" s="29"/>
    </row>
    <row r="86" ht="12.75" customHeight="1">
      <c r="A86" s="50"/>
      <c r="B86" s="50"/>
      <c r="R86" s="29"/>
    </row>
    <row r="87" ht="12.75" customHeight="1">
      <c r="A87" s="50"/>
      <c r="B87" s="50"/>
      <c r="R87" s="29"/>
    </row>
    <row r="88" ht="12.75" customHeight="1">
      <c r="A88" s="50"/>
      <c r="B88" s="50"/>
      <c r="R88" s="29"/>
    </row>
    <row r="89" ht="12.75" customHeight="1">
      <c r="A89" s="50"/>
      <c r="B89" s="50"/>
      <c r="R89" s="29"/>
    </row>
    <row r="90" ht="12.75" customHeight="1">
      <c r="A90" s="50"/>
      <c r="B90" s="50"/>
      <c r="R90" s="29"/>
    </row>
    <row r="91" ht="12.75" customHeight="1">
      <c r="A91" s="50"/>
      <c r="B91" s="50"/>
      <c r="R91" s="29"/>
    </row>
    <row r="92" ht="12.75" customHeight="1">
      <c r="A92" s="50"/>
      <c r="B92" s="50"/>
      <c r="R92" s="29"/>
    </row>
    <row r="93" ht="12.75" customHeight="1">
      <c r="A93" s="50"/>
      <c r="B93" s="50"/>
      <c r="R93" s="29"/>
    </row>
    <row r="94" ht="12.75" customHeight="1">
      <c r="A94" s="50"/>
      <c r="B94" s="50"/>
      <c r="R94" s="29"/>
    </row>
    <row r="95" ht="12.75" customHeight="1">
      <c r="A95" s="50"/>
      <c r="B95" s="50"/>
      <c r="R95" s="29"/>
    </row>
    <row r="96" ht="12.75" customHeight="1">
      <c r="A96" s="50"/>
      <c r="B96" s="50"/>
      <c r="R96" s="29"/>
    </row>
    <row r="97" ht="12.75" customHeight="1">
      <c r="A97" s="50"/>
      <c r="B97" s="50"/>
      <c r="R97" s="29"/>
    </row>
    <row r="98" ht="12.75" customHeight="1">
      <c r="A98" s="50"/>
      <c r="B98" s="50"/>
      <c r="R98" s="29"/>
    </row>
    <row r="99" ht="12.75" customHeight="1">
      <c r="A99" s="50"/>
      <c r="B99" s="50"/>
      <c r="R99" s="29"/>
    </row>
    <row r="100" ht="12.75" customHeight="1">
      <c r="A100" s="50"/>
      <c r="B100" s="50"/>
      <c r="R100" s="29"/>
    </row>
    <row r="101" ht="12.75" customHeight="1">
      <c r="A101" s="50"/>
      <c r="B101" s="50"/>
      <c r="R101" s="29"/>
    </row>
    <row r="102" ht="12.75" customHeight="1">
      <c r="A102" s="50"/>
      <c r="B102" s="50"/>
      <c r="R102" s="29"/>
    </row>
    <row r="103" ht="12.75" customHeight="1">
      <c r="A103" s="50"/>
      <c r="B103" s="50"/>
      <c r="R103" s="29"/>
    </row>
    <row r="104" ht="12.75" customHeight="1">
      <c r="A104" s="50"/>
      <c r="B104" s="50"/>
      <c r="R104" s="29"/>
    </row>
    <row r="105" ht="12.75" customHeight="1">
      <c r="A105" s="50"/>
      <c r="B105" s="50"/>
      <c r="R105" s="29"/>
    </row>
    <row r="106" ht="12.75" customHeight="1">
      <c r="A106" s="50"/>
      <c r="B106" s="50"/>
      <c r="R106" s="29"/>
    </row>
    <row r="107" ht="12.75" customHeight="1">
      <c r="A107" s="50"/>
      <c r="B107" s="50"/>
      <c r="R107" s="29"/>
    </row>
    <row r="108" ht="12.75" customHeight="1">
      <c r="A108" s="50"/>
      <c r="B108" s="50"/>
      <c r="R108" s="29"/>
    </row>
    <row r="109" ht="12.75" customHeight="1">
      <c r="A109" s="50"/>
      <c r="B109" s="50"/>
      <c r="R109" s="29"/>
    </row>
    <row r="110" ht="12.75" customHeight="1">
      <c r="A110" s="50"/>
      <c r="B110" s="50"/>
      <c r="R110" s="29"/>
    </row>
    <row r="111" ht="12.75" customHeight="1">
      <c r="A111" s="50"/>
      <c r="B111" s="50"/>
      <c r="R111" s="29"/>
    </row>
    <row r="112" ht="12.75" customHeight="1">
      <c r="A112" s="50"/>
      <c r="B112" s="50"/>
      <c r="R112" s="29"/>
    </row>
    <row r="113" ht="12.75" customHeight="1">
      <c r="A113" s="50"/>
      <c r="B113" s="50"/>
      <c r="R113" s="29"/>
    </row>
    <row r="114" ht="12.75" customHeight="1">
      <c r="A114" s="50"/>
      <c r="B114" s="50"/>
      <c r="R114" s="29"/>
    </row>
    <row r="115" ht="12.75" customHeight="1">
      <c r="A115" s="50"/>
      <c r="B115" s="50"/>
      <c r="R115" s="29"/>
    </row>
    <row r="116" ht="12.75" customHeight="1">
      <c r="A116" s="50"/>
      <c r="B116" s="50"/>
      <c r="R116" s="29"/>
    </row>
    <row r="117" ht="12.75" customHeight="1">
      <c r="A117" s="50"/>
      <c r="B117" s="50"/>
      <c r="R117" s="29"/>
    </row>
    <row r="118" ht="12.75" customHeight="1">
      <c r="A118" s="50"/>
      <c r="B118" s="50"/>
      <c r="R118" s="29"/>
    </row>
    <row r="119" ht="12.75" customHeight="1">
      <c r="A119" s="50"/>
      <c r="B119" s="50"/>
      <c r="R119" s="29"/>
    </row>
    <row r="120" ht="12.75" customHeight="1">
      <c r="A120" s="50"/>
      <c r="B120" s="50"/>
      <c r="R120" s="29"/>
    </row>
    <row r="121" ht="12.75" customHeight="1">
      <c r="A121" s="50"/>
      <c r="B121" s="50"/>
      <c r="R121" s="29"/>
    </row>
    <row r="122" ht="12.75" customHeight="1">
      <c r="A122" s="50"/>
      <c r="B122" s="50"/>
      <c r="R122" s="29"/>
    </row>
    <row r="123" ht="12.75" customHeight="1">
      <c r="A123" s="50"/>
      <c r="B123" s="50"/>
      <c r="R123" s="29"/>
    </row>
    <row r="124" ht="12.75" customHeight="1">
      <c r="A124" s="50"/>
      <c r="B124" s="50"/>
      <c r="R124" s="29"/>
    </row>
    <row r="125" ht="12.75" customHeight="1">
      <c r="A125" s="50"/>
      <c r="B125" s="50"/>
      <c r="R125" s="29"/>
    </row>
    <row r="126" ht="12.75" customHeight="1">
      <c r="A126" s="50"/>
      <c r="B126" s="50"/>
      <c r="R126" s="29"/>
    </row>
    <row r="127" ht="12.75" customHeight="1">
      <c r="A127" s="50"/>
      <c r="B127" s="50"/>
      <c r="R127" s="29"/>
    </row>
    <row r="128" ht="12.75" customHeight="1">
      <c r="A128" s="50"/>
      <c r="B128" s="50"/>
      <c r="R128" s="29"/>
    </row>
    <row r="129" ht="12.75" customHeight="1">
      <c r="A129" s="50"/>
      <c r="B129" s="50"/>
      <c r="R129" s="29"/>
    </row>
    <row r="130" ht="12.75" customHeight="1">
      <c r="A130" s="50"/>
      <c r="B130" s="50"/>
      <c r="R130" s="29"/>
    </row>
    <row r="131" ht="12.75" customHeight="1">
      <c r="A131" s="50"/>
      <c r="B131" s="50"/>
      <c r="R131" s="29"/>
    </row>
    <row r="132" ht="12.75" customHeight="1">
      <c r="A132" s="50"/>
      <c r="B132" s="50"/>
      <c r="R132" s="29"/>
    </row>
    <row r="133" ht="12.75" customHeight="1">
      <c r="A133" s="50"/>
      <c r="B133" s="50"/>
      <c r="R133" s="29"/>
    </row>
    <row r="134" ht="12.75" customHeight="1">
      <c r="A134" s="50"/>
      <c r="B134" s="50"/>
      <c r="R134" s="29"/>
    </row>
    <row r="135" ht="12.75" customHeight="1">
      <c r="A135" s="50"/>
      <c r="B135" s="50"/>
      <c r="R135" s="29"/>
    </row>
    <row r="136" ht="12.75" customHeight="1">
      <c r="A136" s="50"/>
      <c r="B136" s="50"/>
      <c r="R136" s="29"/>
    </row>
    <row r="137" ht="12.75" customHeight="1">
      <c r="A137" s="50"/>
      <c r="B137" s="50"/>
      <c r="R137" s="29"/>
    </row>
    <row r="138" ht="12.75" customHeight="1">
      <c r="A138" s="50"/>
      <c r="B138" s="50"/>
      <c r="R138" s="29"/>
    </row>
    <row r="139" ht="12.75" customHeight="1">
      <c r="A139" s="50"/>
      <c r="B139" s="50"/>
      <c r="R139" s="29"/>
    </row>
    <row r="140" ht="12.75" customHeight="1">
      <c r="A140" s="50"/>
      <c r="B140" s="50"/>
      <c r="R140" s="29"/>
    </row>
    <row r="141" ht="12.75" customHeight="1">
      <c r="A141" s="50"/>
      <c r="B141" s="50"/>
      <c r="R141" s="29"/>
    </row>
    <row r="142" ht="12.75" customHeight="1">
      <c r="A142" s="50"/>
      <c r="B142" s="50"/>
      <c r="R142" s="29"/>
    </row>
    <row r="143" ht="12.75" customHeight="1">
      <c r="A143" s="50"/>
      <c r="B143" s="50"/>
      <c r="R143" s="29"/>
    </row>
    <row r="144" ht="12.75" customHeight="1">
      <c r="A144" s="50"/>
      <c r="B144" s="50"/>
      <c r="R144" s="29"/>
    </row>
    <row r="145" ht="12.75" customHeight="1">
      <c r="A145" s="50"/>
      <c r="B145" s="50"/>
      <c r="R145" s="29"/>
    </row>
    <row r="146" ht="12.75" customHeight="1">
      <c r="A146" s="50"/>
      <c r="B146" s="50"/>
      <c r="R146" s="29"/>
    </row>
    <row r="147" ht="12.75" customHeight="1">
      <c r="A147" s="50"/>
      <c r="B147" s="50"/>
      <c r="R147" s="29"/>
    </row>
    <row r="148" ht="12.75" customHeight="1">
      <c r="A148" s="50"/>
      <c r="B148" s="50"/>
      <c r="R148" s="29"/>
    </row>
    <row r="149" ht="12.75" customHeight="1">
      <c r="A149" s="50"/>
      <c r="B149" s="50"/>
      <c r="R149" s="29"/>
    </row>
    <row r="150" ht="12.75" customHeight="1">
      <c r="A150" s="50"/>
      <c r="B150" s="50"/>
      <c r="R150" s="29"/>
    </row>
    <row r="151" ht="12.75" customHeight="1">
      <c r="A151" s="50"/>
      <c r="B151" s="50"/>
      <c r="R151" s="29"/>
    </row>
    <row r="152" ht="12.75" customHeight="1">
      <c r="A152" s="50"/>
      <c r="B152" s="50"/>
      <c r="R152" s="29"/>
    </row>
    <row r="153" ht="12.75" customHeight="1">
      <c r="A153" s="50"/>
      <c r="B153" s="50"/>
      <c r="R153" s="29"/>
    </row>
    <row r="154" ht="12.75" customHeight="1">
      <c r="A154" s="50"/>
      <c r="B154" s="50"/>
      <c r="R154" s="29"/>
    </row>
    <row r="155" ht="12.75" customHeight="1">
      <c r="A155" s="50"/>
      <c r="B155" s="50"/>
      <c r="R155" s="29"/>
    </row>
    <row r="156" ht="12.75" customHeight="1">
      <c r="A156" s="50"/>
      <c r="B156" s="50"/>
      <c r="R156" s="29"/>
    </row>
    <row r="157" ht="12.75" customHeight="1">
      <c r="A157" s="50"/>
      <c r="B157" s="50"/>
      <c r="R157" s="29"/>
    </row>
    <row r="158" ht="12.75" customHeight="1">
      <c r="A158" s="50"/>
      <c r="B158" s="50"/>
      <c r="R158" s="29"/>
    </row>
    <row r="159" ht="12.75" customHeight="1">
      <c r="A159" s="50"/>
      <c r="B159" s="50"/>
      <c r="R159" s="29"/>
    </row>
    <row r="160" ht="12.75" customHeight="1">
      <c r="A160" s="50"/>
      <c r="B160" s="50"/>
      <c r="R160" s="29"/>
    </row>
    <row r="161" ht="12.75" customHeight="1">
      <c r="A161" s="50"/>
      <c r="B161" s="50"/>
      <c r="R161" s="29"/>
    </row>
    <row r="162" ht="12.75" customHeight="1">
      <c r="A162" s="50"/>
      <c r="B162" s="50"/>
      <c r="R162" s="29"/>
    </row>
    <row r="163" ht="12.75" customHeight="1">
      <c r="A163" s="50"/>
      <c r="B163" s="50"/>
      <c r="R163" s="29"/>
    </row>
    <row r="164" ht="12.75" customHeight="1">
      <c r="A164" s="50"/>
      <c r="B164" s="50"/>
      <c r="R164" s="29"/>
    </row>
    <row r="165" ht="12.75" customHeight="1">
      <c r="A165" s="50"/>
      <c r="B165" s="50"/>
      <c r="R165" s="29"/>
    </row>
    <row r="166" ht="12.75" customHeight="1">
      <c r="A166" s="50"/>
      <c r="B166" s="50"/>
      <c r="R166" s="29"/>
    </row>
    <row r="167" ht="12.75" customHeight="1">
      <c r="A167" s="50"/>
      <c r="B167" s="50"/>
      <c r="R167" s="29"/>
    </row>
    <row r="168" ht="12.75" customHeight="1">
      <c r="A168" s="50"/>
      <c r="B168" s="50"/>
      <c r="R168" s="29"/>
    </row>
    <row r="169" ht="12.75" customHeight="1">
      <c r="A169" s="50"/>
      <c r="B169" s="50"/>
      <c r="R169" s="29"/>
    </row>
    <row r="170" ht="12.75" customHeight="1">
      <c r="A170" s="50"/>
      <c r="B170" s="50"/>
      <c r="R170" s="29"/>
    </row>
    <row r="171" ht="12.75" customHeight="1">
      <c r="A171" s="50"/>
      <c r="B171" s="50"/>
      <c r="R171" s="29"/>
    </row>
    <row r="172" ht="12.75" customHeight="1">
      <c r="A172" s="50"/>
      <c r="B172" s="50"/>
      <c r="R172" s="29"/>
    </row>
    <row r="173" ht="12.75" customHeight="1">
      <c r="A173" s="50"/>
      <c r="B173" s="50"/>
      <c r="R173" s="29"/>
    </row>
    <row r="174" ht="12.75" customHeight="1">
      <c r="A174" s="50"/>
      <c r="B174" s="50"/>
      <c r="R174" s="29"/>
    </row>
    <row r="175" ht="12.75" customHeight="1">
      <c r="A175" s="50"/>
      <c r="B175" s="50"/>
      <c r="R175" s="29"/>
    </row>
    <row r="176" ht="12.75" customHeight="1">
      <c r="A176" s="50"/>
      <c r="B176" s="50"/>
      <c r="R176" s="29"/>
    </row>
    <row r="177" ht="12.75" customHeight="1">
      <c r="A177" s="50"/>
      <c r="B177" s="50"/>
      <c r="R177" s="29"/>
    </row>
    <row r="178" ht="12.75" customHeight="1">
      <c r="A178" s="50"/>
      <c r="B178" s="50"/>
      <c r="R178" s="29"/>
    </row>
    <row r="179" ht="12.75" customHeight="1">
      <c r="A179" s="50"/>
      <c r="B179" s="50"/>
      <c r="R179" s="29"/>
    </row>
    <row r="180" ht="12.75" customHeight="1">
      <c r="A180" s="50"/>
      <c r="B180" s="50"/>
      <c r="R180" s="29"/>
    </row>
    <row r="181" ht="12.75" customHeight="1">
      <c r="A181" s="50"/>
      <c r="B181" s="50"/>
      <c r="R181" s="29"/>
    </row>
    <row r="182" ht="12.75" customHeight="1">
      <c r="A182" s="50"/>
      <c r="B182" s="50"/>
      <c r="R182" s="29"/>
    </row>
    <row r="183" ht="12.75" customHeight="1">
      <c r="A183" s="50"/>
      <c r="B183" s="50"/>
      <c r="R183" s="29"/>
    </row>
    <row r="184" ht="12.75" customHeight="1">
      <c r="A184" s="50"/>
      <c r="B184" s="50"/>
      <c r="R184" s="29"/>
    </row>
    <row r="185" ht="12.75" customHeight="1">
      <c r="A185" s="50"/>
      <c r="B185" s="50"/>
      <c r="R185" s="29"/>
    </row>
    <row r="186" ht="12.75" customHeight="1">
      <c r="A186" s="50"/>
      <c r="B186" s="50"/>
      <c r="R186" s="29"/>
    </row>
    <row r="187" ht="12.75" customHeight="1">
      <c r="A187" s="50"/>
      <c r="B187" s="50"/>
      <c r="R187" s="29"/>
    </row>
    <row r="188" ht="12.75" customHeight="1">
      <c r="A188" s="50"/>
      <c r="B188" s="50"/>
      <c r="R188" s="29"/>
    </row>
    <row r="189" ht="12.75" customHeight="1">
      <c r="A189" s="50"/>
      <c r="B189" s="50"/>
      <c r="R189" s="29"/>
    </row>
    <row r="190" ht="12.75" customHeight="1">
      <c r="A190" s="50"/>
      <c r="B190" s="50"/>
      <c r="R190" s="29"/>
    </row>
    <row r="191" ht="12.75" customHeight="1">
      <c r="A191" s="50"/>
      <c r="B191" s="50"/>
      <c r="R191" s="29"/>
    </row>
    <row r="192" ht="12.75" customHeight="1">
      <c r="A192" s="50"/>
      <c r="B192" s="50"/>
      <c r="R192" s="29"/>
    </row>
    <row r="193" ht="12.75" customHeight="1">
      <c r="A193" s="50"/>
      <c r="B193" s="50"/>
      <c r="R193" s="29"/>
    </row>
    <row r="194" ht="12.75" customHeight="1">
      <c r="A194" s="50"/>
      <c r="B194" s="50"/>
      <c r="R194" s="29"/>
    </row>
    <row r="195" ht="12.75" customHeight="1">
      <c r="A195" s="50"/>
      <c r="B195" s="50"/>
      <c r="R195" s="29"/>
    </row>
    <row r="196" ht="12.75" customHeight="1">
      <c r="A196" s="50"/>
      <c r="B196" s="50"/>
      <c r="R196" s="29"/>
    </row>
    <row r="197" ht="12.75" customHeight="1">
      <c r="A197" s="50"/>
      <c r="B197" s="50"/>
      <c r="R197" s="29"/>
    </row>
    <row r="198" ht="12.75" customHeight="1">
      <c r="A198" s="50"/>
      <c r="B198" s="50"/>
      <c r="R198" s="29"/>
    </row>
    <row r="199" ht="12.75" customHeight="1">
      <c r="A199" s="50"/>
      <c r="B199" s="50"/>
      <c r="R199" s="29"/>
    </row>
    <row r="200" ht="12.75" customHeight="1">
      <c r="A200" s="50"/>
      <c r="B200" s="50"/>
      <c r="R200" s="29"/>
    </row>
    <row r="201" ht="12.75" customHeight="1">
      <c r="A201" s="50"/>
      <c r="B201" s="50"/>
      <c r="R201" s="29"/>
    </row>
    <row r="202" ht="12.75" customHeight="1">
      <c r="A202" s="50"/>
      <c r="B202" s="50"/>
      <c r="R202" s="29"/>
    </row>
    <row r="203" ht="12.75" customHeight="1">
      <c r="A203" s="50"/>
      <c r="B203" s="50"/>
      <c r="R203" s="29"/>
    </row>
    <row r="204" ht="12.75" customHeight="1">
      <c r="A204" s="50"/>
      <c r="B204" s="50"/>
      <c r="R204" s="29"/>
    </row>
    <row r="205" ht="12.75" customHeight="1">
      <c r="A205" s="50"/>
      <c r="B205" s="50"/>
      <c r="R205" s="29"/>
    </row>
    <row r="206" ht="12.75" customHeight="1">
      <c r="A206" s="50"/>
      <c r="B206" s="50"/>
      <c r="R206" s="29"/>
    </row>
    <row r="207" ht="12.75" customHeight="1">
      <c r="A207" s="50"/>
      <c r="B207" s="50"/>
      <c r="R207" s="29"/>
    </row>
    <row r="208" ht="12.75" customHeight="1">
      <c r="A208" s="50"/>
      <c r="B208" s="50"/>
      <c r="R208" s="29"/>
    </row>
    <row r="209" ht="12.75" customHeight="1">
      <c r="A209" s="50"/>
      <c r="B209" s="50"/>
      <c r="R209" s="29"/>
    </row>
    <row r="210" ht="12.75" customHeight="1">
      <c r="A210" s="50"/>
      <c r="B210" s="50"/>
      <c r="R210" s="29"/>
    </row>
    <row r="211" ht="12.75" customHeight="1">
      <c r="A211" s="50"/>
      <c r="B211" s="50"/>
      <c r="R211" s="29"/>
    </row>
    <row r="212" ht="12.75" customHeight="1">
      <c r="A212" s="50"/>
      <c r="B212" s="50"/>
      <c r="R212" s="29"/>
    </row>
    <row r="213" ht="12.75" customHeight="1">
      <c r="A213" s="50"/>
      <c r="B213" s="50"/>
      <c r="R213" s="29"/>
    </row>
    <row r="214" ht="12.75" customHeight="1">
      <c r="A214" s="50"/>
      <c r="B214" s="50"/>
      <c r="R214" s="29"/>
    </row>
    <row r="215" ht="12.75" customHeight="1">
      <c r="A215" s="50"/>
      <c r="B215" s="50"/>
      <c r="R215" s="29"/>
    </row>
    <row r="216" ht="12.75" customHeight="1">
      <c r="A216" s="50"/>
      <c r="B216" s="50"/>
      <c r="R216" s="29"/>
    </row>
    <row r="217" ht="12.75" customHeight="1">
      <c r="A217" s="50"/>
      <c r="B217" s="50"/>
      <c r="R217" s="29"/>
    </row>
    <row r="218" ht="12.75" customHeight="1">
      <c r="A218" s="50"/>
      <c r="B218" s="50"/>
      <c r="R218" s="29"/>
    </row>
    <row r="219" ht="12.75" customHeight="1">
      <c r="A219" s="50"/>
      <c r="B219" s="50"/>
      <c r="R219" s="29"/>
    </row>
    <row r="220" ht="12.75" customHeight="1">
      <c r="A220" s="50"/>
      <c r="B220" s="50"/>
      <c r="R220" s="29"/>
    </row>
    <row r="221" ht="12.75" customHeight="1">
      <c r="A221" s="50"/>
      <c r="B221" s="50"/>
      <c r="R221" s="29"/>
    </row>
    <row r="222" ht="12.75" customHeight="1">
      <c r="A222" s="50"/>
      <c r="B222" s="50"/>
      <c r="R222" s="29"/>
    </row>
    <row r="223" ht="12.75" customHeight="1">
      <c r="A223" s="50"/>
      <c r="B223" s="50"/>
      <c r="R223" s="29"/>
    </row>
    <row r="224" ht="12.75" customHeight="1">
      <c r="A224" s="50"/>
      <c r="B224" s="50"/>
      <c r="R224" s="29"/>
    </row>
    <row r="225" ht="12.75" customHeight="1">
      <c r="A225" s="50"/>
      <c r="B225" s="50"/>
      <c r="R225" s="29"/>
    </row>
    <row r="226" ht="12.75" customHeight="1">
      <c r="A226" s="50"/>
      <c r="B226" s="50"/>
      <c r="R226" s="29"/>
    </row>
    <row r="227" ht="12.75" customHeight="1">
      <c r="A227" s="50"/>
      <c r="B227" s="50"/>
      <c r="R227" s="29"/>
    </row>
    <row r="228" ht="12.75" customHeight="1">
      <c r="A228" s="50"/>
      <c r="B228" s="50"/>
      <c r="R228" s="29"/>
    </row>
    <row r="229" ht="12.75" customHeight="1">
      <c r="A229" s="50"/>
      <c r="B229" s="50"/>
      <c r="R229" s="29"/>
    </row>
    <row r="230" ht="12.75" customHeight="1">
      <c r="A230" s="50"/>
      <c r="B230" s="50"/>
      <c r="R230" s="29"/>
    </row>
    <row r="231" ht="12.75" customHeight="1">
      <c r="A231" s="50"/>
      <c r="B231" s="50"/>
      <c r="R231" s="29"/>
    </row>
    <row r="232" ht="12.75" customHeight="1">
      <c r="A232" s="50"/>
      <c r="B232" s="50"/>
      <c r="R232" s="29"/>
    </row>
    <row r="233" ht="12.75" customHeight="1">
      <c r="A233" s="50"/>
      <c r="B233" s="50"/>
      <c r="R233" s="29"/>
    </row>
    <row r="234" ht="12.75" customHeight="1">
      <c r="A234" s="50"/>
      <c r="B234" s="50"/>
      <c r="R234" s="29"/>
    </row>
    <row r="235" ht="12.75" customHeight="1">
      <c r="A235" s="50"/>
      <c r="B235" s="50"/>
      <c r="R235" s="29"/>
    </row>
    <row r="236" ht="12.75" customHeight="1">
      <c r="A236" s="50"/>
      <c r="B236" s="50"/>
      <c r="R236" s="29"/>
    </row>
    <row r="237" ht="12.75" customHeight="1">
      <c r="A237" s="50"/>
      <c r="B237" s="50"/>
      <c r="R237" s="29"/>
    </row>
    <row r="238" ht="12.75" customHeight="1">
      <c r="A238" s="50"/>
      <c r="B238" s="50"/>
      <c r="R238" s="29"/>
    </row>
    <row r="239" ht="12.75" customHeight="1">
      <c r="A239" s="50"/>
      <c r="B239" s="50"/>
      <c r="R239" s="29"/>
    </row>
    <row r="240" ht="12.75" customHeight="1">
      <c r="A240" s="50"/>
      <c r="B240" s="50"/>
      <c r="R240" s="29"/>
    </row>
    <row r="241" ht="12.75" customHeight="1">
      <c r="A241" s="50"/>
      <c r="B241" s="50"/>
      <c r="R241" s="29"/>
    </row>
    <row r="242" ht="12.75" customHeight="1">
      <c r="A242" s="50"/>
      <c r="B242" s="50"/>
      <c r="R242" s="29"/>
    </row>
    <row r="243" ht="12.75" customHeight="1">
      <c r="A243" s="50"/>
      <c r="B243" s="50"/>
      <c r="R243" s="29"/>
    </row>
    <row r="244" ht="12.75" customHeight="1">
      <c r="A244" s="50"/>
      <c r="B244" s="50"/>
      <c r="R244" s="29"/>
    </row>
    <row r="245" ht="12.75" customHeight="1">
      <c r="A245" s="50"/>
      <c r="B245" s="50"/>
      <c r="R245" s="29"/>
    </row>
    <row r="246" ht="12.75" customHeight="1">
      <c r="A246" s="50"/>
      <c r="B246" s="50"/>
      <c r="R246" s="29"/>
    </row>
    <row r="247" ht="12.75" customHeight="1">
      <c r="A247" s="50"/>
      <c r="B247" s="50"/>
      <c r="R247" s="29"/>
    </row>
    <row r="248" ht="12.75" customHeight="1">
      <c r="A248" s="50"/>
      <c r="B248" s="50"/>
      <c r="R248" s="29"/>
    </row>
    <row r="249" ht="12.75" customHeight="1">
      <c r="A249" s="50"/>
      <c r="B249" s="50"/>
      <c r="R249" s="29"/>
    </row>
    <row r="250" ht="12.75" customHeight="1">
      <c r="A250" s="50"/>
      <c r="B250" s="50"/>
      <c r="R250" s="29"/>
    </row>
    <row r="251" ht="12.75" customHeight="1">
      <c r="A251" s="50"/>
      <c r="B251" s="50"/>
      <c r="R251" s="29"/>
    </row>
    <row r="252" ht="12.75" customHeight="1">
      <c r="A252" s="50"/>
      <c r="B252" s="50"/>
      <c r="R252" s="29"/>
    </row>
    <row r="253" ht="12.75" customHeight="1">
      <c r="A253" s="50"/>
      <c r="B253" s="50"/>
      <c r="R253" s="29"/>
    </row>
    <row r="254" ht="12.75" customHeight="1">
      <c r="A254" s="50"/>
      <c r="B254" s="50"/>
      <c r="R254" s="29"/>
    </row>
    <row r="255" ht="12.75" customHeight="1">
      <c r="A255" s="50"/>
      <c r="B255" s="50"/>
      <c r="R255" s="29"/>
    </row>
    <row r="256" ht="12.75" customHeight="1">
      <c r="A256" s="50"/>
      <c r="B256" s="50"/>
      <c r="R256" s="29"/>
    </row>
    <row r="257" ht="12.75" customHeight="1">
      <c r="A257" s="50"/>
      <c r="B257" s="50"/>
      <c r="R257" s="29"/>
    </row>
    <row r="258" ht="12.75" customHeight="1">
      <c r="A258" s="50"/>
      <c r="B258" s="50"/>
      <c r="R258" s="29"/>
    </row>
    <row r="259" ht="12.75" customHeight="1">
      <c r="A259" s="50"/>
      <c r="B259" s="50"/>
      <c r="R259" s="29"/>
    </row>
    <row r="260" ht="12.75" customHeight="1">
      <c r="A260" s="50"/>
      <c r="B260" s="50"/>
      <c r="R260" s="29"/>
    </row>
    <row r="261" ht="12.75" customHeight="1">
      <c r="A261" s="50"/>
      <c r="B261" s="50"/>
      <c r="R261" s="29"/>
    </row>
    <row r="262" ht="12.75" customHeight="1">
      <c r="A262" s="50"/>
      <c r="B262" s="50"/>
      <c r="R262" s="29"/>
    </row>
    <row r="263" ht="12.75" customHeight="1">
      <c r="A263" s="50"/>
      <c r="B263" s="50"/>
      <c r="R263" s="29"/>
    </row>
    <row r="264" ht="12.75" customHeight="1">
      <c r="A264" s="50"/>
      <c r="B264" s="50"/>
      <c r="R264" s="29"/>
    </row>
    <row r="265" ht="12.75" customHeight="1">
      <c r="A265" s="50"/>
      <c r="B265" s="50"/>
      <c r="R265" s="29"/>
    </row>
    <row r="266" ht="12.75" customHeight="1">
      <c r="A266" s="50"/>
      <c r="B266" s="50"/>
      <c r="R266" s="29"/>
    </row>
    <row r="267" ht="12.75" customHeight="1">
      <c r="A267" s="50"/>
      <c r="B267" s="50"/>
      <c r="R267" s="29"/>
    </row>
    <row r="268" ht="12.75" customHeight="1">
      <c r="A268" s="50"/>
      <c r="B268" s="50"/>
      <c r="R268" s="29"/>
    </row>
    <row r="269" ht="12.75" customHeight="1">
      <c r="A269" s="50"/>
      <c r="B269" s="50"/>
      <c r="R269" s="29"/>
    </row>
    <row r="270" ht="12.75" customHeight="1">
      <c r="A270" s="50"/>
      <c r="B270" s="50"/>
      <c r="R270" s="29"/>
    </row>
    <row r="271" ht="12.75" customHeight="1">
      <c r="A271" s="50"/>
      <c r="B271" s="50"/>
      <c r="R271" s="29"/>
    </row>
    <row r="272" ht="12.75" customHeight="1">
      <c r="A272" s="50"/>
      <c r="B272" s="50"/>
      <c r="R272" s="29"/>
    </row>
    <row r="273" ht="12.75" customHeight="1">
      <c r="A273" s="50"/>
      <c r="B273" s="50"/>
      <c r="R273" s="29"/>
    </row>
    <row r="274" ht="12.75" customHeight="1">
      <c r="A274" s="50"/>
      <c r="B274" s="50"/>
      <c r="R274" s="29"/>
    </row>
    <row r="275" ht="12.75" customHeight="1">
      <c r="A275" s="50"/>
      <c r="B275" s="50"/>
      <c r="R275" s="29"/>
    </row>
    <row r="276" ht="12.75" customHeight="1">
      <c r="A276" s="50"/>
      <c r="B276" s="50"/>
      <c r="R276" s="29"/>
    </row>
    <row r="277" ht="12.75" customHeight="1">
      <c r="A277" s="50"/>
      <c r="B277" s="50"/>
      <c r="R277" s="29"/>
    </row>
    <row r="278" ht="12.75" customHeight="1">
      <c r="A278" s="50"/>
      <c r="B278" s="50"/>
      <c r="R278" s="29"/>
    </row>
    <row r="279" ht="12.75" customHeight="1">
      <c r="A279" s="50"/>
      <c r="B279" s="50"/>
      <c r="R279" s="29"/>
    </row>
    <row r="280" ht="12.75" customHeight="1">
      <c r="A280" s="50"/>
      <c r="B280" s="50"/>
      <c r="R280" s="29"/>
    </row>
    <row r="281" ht="12.75" customHeight="1">
      <c r="A281" s="50"/>
      <c r="B281" s="50"/>
      <c r="R281" s="29"/>
    </row>
    <row r="282" ht="12.75" customHeight="1">
      <c r="A282" s="50"/>
      <c r="B282" s="50"/>
      <c r="R282" s="29"/>
    </row>
    <row r="283" ht="12.75" customHeight="1">
      <c r="A283" s="50"/>
      <c r="B283" s="50"/>
      <c r="R283" s="29"/>
    </row>
    <row r="284" ht="12.75" customHeight="1">
      <c r="A284" s="50"/>
      <c r="B284" s="50"/>
      <c r="R284" s="29"/>
    </row>
    <row r="285" ht="12.75" customHeight="1">
      <c r="A285" s="50"/>
      <c r="B285" s="50"/>
      <c r="R285" s="29"/>
    </row>
    <row r="286" ht="12.75" customHeight="1">
      <c r="A286" s="50"/>
      <c r="B286" s="50"/>
      <c r="R286" s="29"/>
    </row>
    <row r="287" ht="12.75" customHeight="1">
      <c r="A287" s="50"/>
      <c r="B287" s="50"/>
      <c r="R287" s="29"/>
    </row>
    <row r="288" ht="12.75" customHeight="1">
      <c r="A288" s="50"/>
      <c r="B288" s="50"/>
      <c r="R288" s="29"/>
    </row>
    <row r="289" ht="12.75" customHeight="1">
      <c r="A289" s="50"/>
      <c r="B289" s="50"/>
      <c r="R289" s="29"/>
    </row>
    <row r="290" ht="12.75" customHeight="1">
      <c r="A290" s="50"/>
      <c r="B290" s="50"/>
      <c r="R290" s="29"/>
    </row>
    <row r="291" ht="12.75" customHeight="1">
      <c r="A291" s="50"/>
      <c r="B291" s="50"/>
      <c r="R291" s="29"/>
    </row>
    <row r="292" ht="12.75" customHeight="1">
      <c r="A292" s="50"/>
      <c r="B292" s="50"/>
      <c r="R292" s="29"/>
    </row>
    <row r="293" ht="12.75" customHeight="1">
      <c r="A293" s="50"/>
      <c r="B293" s="50"/>
      <c r="R293" s="29"/>
    </row>
    <row r="294" ht="12.75" customHeight="1">
      <c r="A294" s="50"/>
      <c r="B294" s="50"/>
      <c r="R294" s="29"/>
    </row>
    <row r="295" ht="12.75" customHeight="1">
      <c r="A295" s="50"/>
      <c r="B295" s="50"/>
      <c r="R295" s="29"/>
    </row>
    <row r="296" ht="12.75" customHeight="1">
      <c r="A296" s="50"/>
      <c r="B296" s="50"/>
      <c r="R296" s="29"/>
    </row>
    <row r="297" ht="12.75" customHeight="1">
      <c r="A297" s="50"/>
      <c r="B297" s="50"/>
      <c r="R297" s="29"/>
    </row>
    <row r="298" ht="12.75" customHeight="1">
      <c r="A298" s="50"/>
      <c r="B298" s="50"/>
      <c r="R298" s="29"/>
    </row>
    <row r="299" ht="12.75" customHeight="1">
      <c r="A299" s="50"/>
      <c r="B299" s="50"/>
      <c r="R299" s="29"/>
    </row>
    <row r="300" ht="12.75" customHeight="1">
      <c r="A300" s="50"/>
      <c r="B300" s="50"/>
      <c r="R300" s="29"/>
    </row>
    <row r="301" ht="12.75" customHeight="1">
      <c r="A301" s="50"/>
      <c r="B301" s="50"/>
      <c r="R301" s="29"/>
    </row>
    <row r="302" ht="12.75" customHeight="1">
      <c r="A302" s="50"/>
      <c r="B302" s="50"/>
      <c r="R302" s="29"/>
    </row>
    <row r="303" ht="12.75" customHeight="1">
      <c r="A303" s="50"/>
      <c r="B303" s="50"/>
      <c r="R303" s="29"/>
    </row>
    <row r="304" ht="12.75" customHeight="1">
      <c r="A304" s="50"/>
      <c r="B304" s="50"/>
      <c r="R304" s="29"/>
    </row>
    <row r="305" ht="12.75" customHeight="1">
      <c r="A305" s="50"/>
      <c r="B305" s="50"/>
      <c r="R305" s="29"/>
    </row>
    <row r="306" ht="12.75" customHeight="1">
      <c r="A306" s="50"/>
      <c r="B306" s="50"/>
      <c r="R306" s="29"/>
    </row>
    <row r="307" ht="12.75" customHeight="1">
      <c r="A307" s="50"/>
      <c r="B307" s="50"/>
      <c r="R307" s="29"/>
    </row>
    <row r="308" ht="12.75" customHeight="1">
      <c r="A308" s="50"/>
      <c r="B308" s="50"/>
      <c r="R308" s="29"/>
    </row>
    <row r="309" ht="12.75" customHeight="1">
      <c r="A309" s="50"/>
      <c r="B309" s="50"/>
      <c r="R309" s="29"/>
    </row>
    <row r="310" ht="12.75" customHeight="1">
      <c r="A310" s="50"/>
      <c r="B310" s="50"/>
      <c r="R310" s="29"/>
    </row>
    <row r="311" ht="12.75" customHeight="1">
      <c r="A311" s="50"/>
      <c r="B311" s="50"/>
      <c r="R311" s="29"/>
    </row>
    <row r="312" ht="12.75" customHeight="1">
      <c r="A312" s="50"/>
      <c r="B312" s="50"/>
      <c r="R312" s="29"/>
    </row>
    <row r="313" ht="12.75" customHeight="1">
      <c r="A313" s="50"/>
      <c r="B313" s="50"/>
      <c r="R313" s="29"/>
    </row>
    <row r="314" ht="12.75" customHeight="1">
      <c r="A314" s="50"/>
      <c r="B314" s="50"/>
      <c r="R314" s="29"/>
    </row>
    <row r="315" ht="12.75" customHeight="1">
      <c r="A315" s="50"/>
      <c r="B315" s="50"/>
      <c r="R315" s="29"/>
    </row>
    <row r="316" ht="12.75" customHeight="1">
      <c r="A316" s="50"/>
      <c r="B316" s="50"/>
      <c r="R316" s="29"/>
    </row>
    <row r="317" ht="12.75" customHeight="1">
      <c r="A317" s="50"/>
      <c r="B317" s="50"/>
      <c r="R317" s="29"/>
    </row>
    <row r="318" ht="12.75" customHeight="1">
      <c r="A318" s="50"/>
      <c r="B318" s="50"/>
      <c r="R318" s="29"/>
    </row>
    <row r="319" ht="12.75" customHeight="1">
      <c r="A319" s="50"/>
      <c r="B319" s="50"/>
      <c r="R319" s="29"/>
    </row>
    <row r="320" ht="12.75" customHeight="1">
      <c r="A320" s="50"/>
      <c r="B320" s="50"/>
      <c r="R320" s="29"/>
    </row>
    <row r="321" ht="12.75" customHeight="1">
      <c r="A321" s="50"/>
      <c r="B321" s="50"/>
      <c r="R321" s="29"/>
    </row>
    <row r="322" ht="12.75" customHeight="1">
      <c r="A322" s="50"/>
      <c r="B322" s="50"/>
      <c r="R322" s="29"/>
    </row>
    <row r="323" ht="12.75" customHeight="1">
      <c r="A323" s="50"/>
      <c r="B323" s="50"/>
      <c r="R323" s="29"/>
    </row>
    <row r="324" ht="12.75" customHeight="1">
      <c r="A324" s="50"/>
      <c r="B324" s="50"/>
      <c r="R324" s="29"/>
    </row>
    <row r="325" ht="12.75" customHeight="1">
      <c r="A325" s="50"/>
      <c r="B325" s="50"/>
      <c r="R325" s="29"/>
    </row>
    <row r="326" ht="12.75" customHeight="1">
      <c r="A326" s="50"/>
      <c r="B326" s="50"/>
      <c r="R326" s="29"/>
    </row>
    <row r="327" ht="12.75" customHeight="1">
      <c r="A327" s="50"/>
      <c r="B327" s="50"/>
      <c r="R327" s="29"/>
    </row>
    <row r="328" ht="12.75" customHeight="1">
      <c r="A328" s="50"/>
      <c r="B328" s="50"/>
      <c r="R328" s="29"/>
    </row>
    <row r="329" ht="12.75" customHeight="1">
      <c r="A329" s="50"/>
      <c r="B329" s="50"/>
      <c r="R329" s="29"/>
    </row>
    <row r="330" ht="12.75" customHeight="1">
      <c r="A330" s="50"/>
      <c r="B330" s="50"/>
      <c r="R330" s="29"/>
    </row>
    <row r="331" ht="12.75" customHeight="1">
      <c r="A331" s="50"/>
      <c r="B331" s="50"/>
      <c r="R331" s="29"/>
    </row>
    <row r="332" ht="12.75" customHeight="1">
      <c r="A332" s="50"/>
      <c r="B332" s="50"/>
      <c r="R332" s="29"/>
    </row>
    <row r="333" ht="12.75" customHeight="1">
      <c r="A333" s="50"/>
      <c r="B333" s="50"/>
      <c r="R333" s="29"/>
    </row>
    <row r="334" ht="12.75" customHeight="1">
      <c r="A334" s="50"/>
      <c r="B334" s="50"/>
      <c r="R334" s="29"/>
    </row>
    <row r="335" ht="12.75" customHeight="1">
      <c r="A335" s="50"/>
      <c r="B335" s="50"/>
      <c r="R335" s="29"/>
    </row>
    <row r="336" ht="12.75" customHeight="1">
      <c r="A336" s="50"/>
      <c r="B336" s="50"/>
      <c r="R336" s="29"/>
    </row>
    <row r="337" ht="12.75" customHeight="1">
      <c r="A337" s="50"/>
      <c r="B337" s="50"/>
      <c r="R337" s="29"/>
    </row>
    <row r="338" ht="12.75" customHeight="1">
      <c r="A338" s="50"/>
      <c r="B338" s="50"/>
      <c r="R338" s="29"/>
    </row>
    <row r="339" ht="12.75" customHeight="1">
      <c r="A339" s="50"/>
      <c r="B339" s="50"/>
      <c r="R339" s="29"/>
    </row>
    <row r="340" ht="12.75" customHeight="1">
      <c r="A340" s="50"/>
      <c r="B340" s="50"/>
      <c r="R340" s="29"/>
    </row>
    <row r="341" ht="12.75" customHeight="1">
      <c r="A341" s="50"/>
      <c r="B341" s="50"/>
      <c r="R341" s="29"/>
    </row>
    <row r="342" ht="12.75" customHeight="1">
      <c r="A342" s="50"/>
      <c r="B342" s="50"/>
      <c r="R342" s="29"/>
    </row>
    <row r="343" ht="12.75" customHeight="1">
      <c r="A343" s="50"/>
      <c r="B343" s="50"/>
      <c r="R343" s="29"/>
    </row>
    <row r="344" ht="12.75" customHeight="1">
      <c r="A344" s="50"/>
      <c r="B344" s="50"/>
      <c r="R344" s="29"/>
    </row>
    <row r="345" ht="12.75" customHeight="1">
      <c r="A345" s="50"/>
      <c r="B345" s="50"/>
      <c r="R345" s="29"/>
    </row>
    <row r="346" ht="12.75" customHeight="1">
      <c r="A346" s="50"/>
      <c r="B346" s="50"/>
      <c r="R346" s="29"/>
    </row>
    <row r="347" ht="12.75" customHeight="1">
      <c r="A347" s="50"/>
      <c r="B347" s="50"/>
      <c r="R347" s="29"/>
    </row>
    <row r="348" ht="12.75" customHeight="1">
      <c r="A348" s="50"/>
      <c r="B348" s="50"/>
      <c r="R348" s="29"/>
    </row>
    <row r="349" ht="12.75" customHeight="1">
      <c r="A349" s="50"/>
      <c r="B349" s="50"/>
      <c r="R349" s="29"/>
    </row>
    <row r="350" ht="12.75" customHeight="1">
      <c r="A350" s="50"/>
      <c r="B350" s="50"/>
      <c r="R350" s="29"/>
    </row>
    <row r="351" ht="12.75" customHeight="1">
      <c r="A351" s="50"/>
      <c r="B351" s="50"/>
      <c r="R351" s="29"/>
    </row>
    <row r="352" ht="12.75" customHeight="1">
      <c r="A352" s="50"/>
      <c r="B352" s="50"/>
      <c r="R352" s="29"/>
    </row>
    <row r="353" ht="12.75" customHeight="1">
      <c r="A353" s="50"/>
      <c r="B353" s="50"/>
      <c r="R353" s="29"/>
    </row>
    <row r="354" ht="12.75" customHeight="1">
      <c r="A354" s="50"/>
      <c r="B354" s="50"/>
      <c r="R354" s="29"/>
    </row>
    <row r="355" ht="12.75" customHeight="1">
      <c r="A355" s="50"/>
      <c r="B355" s="50"/>
      <c r="R355" s="29"/>
    </row>
    <row r="356" ht="12.75" customHeight="1">
      <c r="A356" s="50"/>
      <c r="B356" s="50"/>
      <c r="R356" s="29"/>
    </row>
    <row r="357" ht="12.75" customHeight="1">
      <c r="A357" s="50"/>
      <c r="B357" s="50"/>
      <c r="R357" s="29"/>
    </row>
    <row r="358" ht="12.75" customHeight="1">
      <c r="A358" s="50"/>
      <c r="B358" s="50"/>
      <c r="R358" s="29"/>
    </row>
    <row r="359" ht="12.75" customHeight="1">
      <c r="A359" s="50"/>
      <c r="B359" s="50"/>
      <c r="R359" s="29"/>
    </row>
    <row r="360" ht="12.75" customHeight="1">
      <c r="A360" s="50"/>
      <c r="B360" s="50"/>
      <c r="R360" s="29"/>
    </row>
    <row r="361" ht="12.75" customHeight="1">
      <c r="A361" s="50"/>
      <c r="B361" s="50"/>
      <c r="R361" s="29"/>
    </row>
    <row r="362" ht="12.75" customHeight="1">
      <c r="A362" s="50"/>
      <c r="B362" s="50"/>
      <c r="R362" s="29"/>
    </row>
    <row r="363" ht="12.75" customHeight="1">
      <c r="A363" s="50"/>
      <c r="B363" s="50"/>
      <c r="R363" s="29"/>
    </row>
    <row r="364" ht="12.75" customHeight="1">
      <c r="A364" s="50"/>
      <c r="B364" s="50"/>
      <c r="R364" s="29"/>
    </row>
    <row r="365" ht="12.75" customHeight="1">
      <c r="A365" s="50"/>
      <c r="B365" s="50"/>
      <c r="R365" s="29"/>
    </row>
    <row r="366" ht="12.75" customHeight="1">
      <c r="A366" s="50"/>
      <c r="B366" s="50"/>
      <c r="R366" s="29"/>
    </row>
    <row r="367" ht="12.75" customHeight="1">
      <c r="A367" s="50"/>
      <c r="B367" s="50"/>
      <c r="R367" s="29"/>
    </row>
    <row r="368" ht="12.75" customHeight="1">
      <c r="A368" s="50"/>
      <c r="B368" s="50"/>
      <c r="R368" s="29"/>
    </row>
    <row r="369" ht="12.75" customHeight="1">
      <c r="A369" s="50"/>
      <c r="B369" s="50"/>
      <c r="R369" s="29"/>
    </row>
    <row r="370" ht="12.75" customHeight="1">
      <c r="A370" s="50"/>
      <c r="B370" s="50"/>
      <c r="R370" s="29"/>
    </row>
    <row r="371" ht="12.75" customHeight="1">
      <c r="A371" s="50"/>
      <c r="B371" s="50"/>
      <c r="R371" s="29"/>
    </row>
    <row r="372" ht="12.75" customHeight="1">
      <c r="A372" s="50"/>
      <c r="B372" s="50"/>
      <c r="R372" s="29"/>
    </row>
    <row r="373" ht="12.75" customHeight="1">
      <c r="A373" s="50"/>
      <c r="B373" s="50"/>
      <c r="R373" s="29"/>
    </row>
    <row r="374" ht="12.75" customHeight="1">
      <c r="A374" s="50"/>
      <c r="B374" s="50"/>
      <c r="R374" s="29"/>
    </row>
    <row r="375" ht="12.75" customHeight="1">
      <c r="A375" s="50"/>
      <c r="B375" s="50"/>
      <c r="R375" s="29"/>
    </row>
    <row r="376" ht="12.75" customHeight="1">
      <c r="A376" s="50"/>
      <c r="B376" s="50"/>
      <c r="R376" s="29"/>
    </row>
    <row r="377" ht="12.75" customHeight="1">
      <c r="A377" s="50"/>
      <c r="B377" s="50"/>
      <c r="R377" s="29"/>
    </row>
    <row r="378" ht="12.75" customHeight="1">
      <c r="A378" s="50"/>
      <c r="B378" s="50"/>
      <c r="R378" s="29"/>
    </row>
    <row r="379" ht="12.75" customHeight="1">
      <c r="A379" s="50"/>
      <c r="B379" s="50"/>
      <c r="R379" s="29"/>
    </row>
    <row r="380" ht="12.75" customHeight="1">
      <c r="A380" s="50"/>
      <c r="B380" s="50"/>
      <c r="R380" s="29"/>
    </row>
    <row r="381" ht="12.75" customHeight="1">
      <c r="A381" s="50"/>
      <c r="B381" s="50"/>
      <c r="R381" s="29"/>
    </row>
    <row r="382" ht="12.75" customHeight="1">
      <c r="A382" s="50"/>
      <c r="B382" s="50"/>
      <c r="R382" s="29"/>
    </row>
    <row r="383" ht="12.75" customHeight="1">
      <c r="A383" s="50"/>
      <c r="B383" s="50"/>
      <c r="R383" s="29"/>
    </row>
    <row r="384" ht="12.75" customHeight="1">
      <c r="A384" s="50"/>
      <c r="B384" s="50"/>
      <c r="R384" s="29"/>
    </row>
    <row r="385" ht="12.75" customHeight="1">
      <c r="A385" s="50"/>
      <c r="B385" s="50"/>
      <c r="R385" s="29"/>
    </row>
    <row r="386" ht="12.75" customHeight="1">
      <c r="A386" s="50"/>
      <c r="B386" s="50"/>
      <c r="R386" s="29"/>
    </row>
    <row r="387" ht="12.75" customHeight="1">
      <c r="A387" s="50"/>
      <c r="B387" s="50"/>
      <c r="R387" s="29"/>
    </row>
    <row r="388" ht="12.75" customHeight="1">
      <c r="A388" s="50"/>
      <c r="B388" s="50"/>
      <c r="R388" s="29"/>
    </row>
    <row r="389" ht="12.75" customHeight="1">
      <c r="A389" s="50"/>
      <c r="B389" s="50"/>
      <c r="R389" s="29"/>
    </row>
    <row r="390" ht="12.75" customHeight="1">
      <c r="A390" s="50"/>
      <c r="B390" s="50"/>
      <c r="R390" s="29"/>
    </row>
    <row r="391" ht="12.75" customHeight="1">
      <c r="A391" s="50"/>
      <c r="B391" s="50"/>
      <c r="R391" s="29"/>
    </row>
    <row r="392" ht="12.75" customHeight="1">
      <c r="A392" s="50"/>
      <c r="B392" s="50"/>
      <c r="R392" s="29"/>
    </row>
    <row r="393" ht="12.75" customHeight="1">
      <c r="A393" s="50"/>
      <c r="B393" s="50"/>
      <c r="R393" s="29"/>
    </row>
    <row r="394" ht="12.75" customHeight="1">
      <c r="A394" s="50"/>
      <c r="B394" s="50"/>
      <c r="R394" s="29"/>
    </row>
    <row r="395" ht="12.75" customHeight="1">
      <c r="A395" s="50"/>
      <c r="B395" s="50"/>
      <c r="R395" s="29"/>
    </row>
    <row r="396" ht="12.75" customHeight="1">
      <c r="A396" s="50"/>
      <c r="B396" s="50"/>
      <c r="R396" s="29"/>
    </row>
    <row r="397" ht="12.75" customHeight="1">
      <c r="A397" s="50"/>
      <c r="B397" s="50"/>
      <c r="R397" s="29"/>
    </row>
    <row r="398" ht="12.75" customHeight="1">
      <c r="A398" s="50"/>
      <c r="B398" s="50"/>
      <c r="R398" s="29"/>
    </row>
    <row r="399" ht="12.75" customHeight="1">
      <c r="A399" s="50"/>
      <c r="B399" s="50"/>
      <c r="R399" s="29"/>
    </row>
    <row r="400" ht="12.75" customHeight="1">
      <c r="A400" s="50"/>
      <c r="B400" s="50"/>
      <c r="R400" s="29"/>
    </row>
    <row r="401" ht="12.75" customHeight="1">
      <c r="A401" s="50"/>
      <c r="B401" s="50"/>
      <c r="R401" s="29"/>
    </row>
    <row r="402" ht="12.75" customHeight="1">
      <c r="A402" s="50"/>
      <c r="B402" s="50"/>
      <c r="R402" s="29"/>
    </row>
    <row r="403" ht="12.75" customHeight="1">
      <c r="A403" s="50"/>
      <c r="B403" s="50"/>
      <c r="R403" s="29"/>
    </row>
    <row r="404" ht="12.75" customHeight="1">
      <c r="A404" s="50"/>
      <c r="B404" s="50"/>
      <c r="R404" s="29"/>
    </row>
    <row r="405" ht="12.75" customHeight="1">
      <c r="A405" s="50"/>
      <c r="B405" s="50"/>
      <c r="R405" s="29"/>
    </row>
    <row r="406" ht="12.75" customHeight="1">
      <c r="A406" s="50"/>
      <c r="B406" s="50"/>
      <c r="R406" s="29"/>
    </row>
    <row r="407" ht="12.75" customHeight="1">
      <c r="A407" s="50"/>
      <c r="B407" s="50"/>
      <c r="R407" s="29"/>
    </row>
    <row r="408" ht="12.75" customHeight="1">
      <c r="A408" s="50"/>
      <c r="B408" s="50"/>
      <c r="R408" s="29"/>
    </row>
    <row r="409" ht="12.75" customHeight="1">
      <c r="A409" s="50"/>
      <c r="B409" s="50"/>
      <c r="R409" s="29"/>
    </row>
    <row r="410" ht="12.75" customHeight="1">
      <c r="A410" s="50"/>
      <c r="B410" s="50"/>
      <c r="R410" s="29"/>
    </row>
    <row r="411" ht="12.75" customHeight="1">
      <c r="A411" s="50"/>
      <c r="B411" s="50"/>
      <c r="R411" s="29"/>
    </row>
    <row r="412" ht="12.75" customHeight="1">
      <c r="A412" s="50"/>
      <c r="B412" s="50"/>
      <c r="R412" s="29"/>
    </row>
    <row r="413" ht="12.75" customHeight="1">
      <c r="A413" s="50"/>
      <c r="B413" s="50"/>
      <c r="R413" s="29"/>
    </row>
    <row r="414" ht="12.75" customHeight="1">
      <c r="A414" s="50"/>
      <c r="B414" s="50"/>
      <c r="R414" s="29"/>
    </row>
    <row r="415" ht="12.75" customHeight="1">
      <c r="A415" s="50"/>
      <c r="B415" s="50"/>
      <c r="R415" s="29"/>
    </row>
    <row r="416" ht="12.75" customHeight="1">
      <c r="A416" s="50"/>
      <c r="B416" s="50"/>
      <c r="R416" s="29"/>
    </row>
    <row r="417" ht="12.75" customHeight="1">
      <c r="A417" s="50"/>
      <c r="B417" s="50"/>
      <c r="R417" s="29"/>
    </row>
    <row r="418" ht="12.75" customHeight="1">
      <c r="A418" s="50"/>
      <c r="B418" s="50"/>
      <c r="R418" s="29"/>
    </row>
    <row r="419" ht="12.75" customHeight="1">
      <c r="A419" s="50"/>
      <c r="B419" s="50"/>
      <c r="R419" s="29"/>
    </row>
    <row r="420" ht="12.75" customHeight="1">
      <c r="A420" s="50"/>
      <c r="B420" s="50"/>
      <c r="R420" s="29"/>
    </row>
    <row r="421" ht="12.75" customHeight="1">
      <c r="A421" s="50"/>
      <c r="B421" s="50"/>
      <c r="R421" s="29"/>
    </row>
    <row r="422" ht="12.75" customHeight="1">
      <c r="A422" s="50"/>
      <c r="B422" s="50"/>
      <c r="R422" s="29"/>
    </row>
    <row r="423" ht="12.75" customHeight="1">
      <c r="A423" s="50"/>
      <c r="B423" s="50"/>
      <c r="R423" s="29"/>
    </row>
    <row r="424" ht="12.75" customHeight="1">
      <c r="A424" s="50"/>
      <c r="B424" s="50"/>
      <c r="R424" s="29"/>
    </row>
    <row r="425" ht="12.75" customHeight="1">
      <c r="A425" s="50"/>
      <c r="B425" s="50"/>
      <c r="R425" s="29"/>
    </row>
    <row r="426" ht="12.75" customHeight="1">
      <c r="A426" s="50"/>
      <c r="B426" s="50"/>
      <c r="R426" s="29"/>
    </row>
    <row r="427" ht="12.75" customHeight="1">
      <c r="A427" s="50"/>
      <c r="B427" s="50"/>
      <c r="R427" s="29"/>
    </row>
    <row r="428" ht="12.75" customHeight="1">
      <c r="A428" s="50"/>
      <c r="B428" s="50"/>
      <c r="R428" s="29"/>
    </row>
    <row r="429" ht="12.75" customHeight="1">
      <c r="A429" s="50"/>
      <c r="B429" s="50"/>
      <c r="R429" s="29"/>
    </row>
    <row r="430" ht="12.75" customHeight="1">
      <c r="A430" s="50"/>
      <c r="B430" s="50"/>
      <c r="R430" s="29"/>
    </row>
    <row r="431" ht="12.75" customHeight="1">
      <c r="A431" s="50"/>
      <c r="B431" s="50"/>
      <c r="R431" s="29"/>
    </row>
    <row r="432" ht="12.75" customHeight="1">
      <c r="A432" s="50"/>
      <c r="B432" s="50"/>
      <c r="R432" s="29"/>
    </row>
    <row r="433" ht="12.75" customHeight="1">
      <c r="A433" s="50"/>
      <c r="B433" s="50"/>
      <c r="R433" s="29"/>
    </row>
    <row r="434" ht="12.75" customHeight="1">
      <c r="A434" s="50"/>
      <c r="B434" s="50"/>
      <c r="R434" s="29"/>
    </row>
    <row r="435" ht="12.75" customHeight="1">
      <c r="A435" s="50"/>
      <c r="B435" s="50"/>
      <c r="R435" s="29"/>
    </row>
    <row r="436" ht="12.75" customHeight="1">
      <c r="A436" s="50"/>
      <c r="B436" s="50"/>
      <c r="R436" s="29"/>
    </row>
    <row r="437" ht="12.75" customHeight="1">
      <c r="A437" s="50"/>
      <c r="B437" s="50"/>
      <c r="R437" s="29"/>
    </row>
    <row r="438" ht="12.75" customHeight="1">
      <c r="A438" s="50"/>
      <c r="B438" s="50"/>
      <c r="R438" s="29"/>
    </row>
    <row r="439" ht="12.75" customHeight="1">
      <c r="A439" s="50"/>
      <c r="B439" s="50"/>
      <c r="R439" s="29"/>
    </row>
    <row r="440" ht="12.75" customHeight="1">
      <c r="A440" s="50"/>
      <c r="B440" s="50"/>
      <c r="R440" s="29"/>
    </row>
    <row r="441" ht="12.75" customHeight="1">
      <c r="A441" s="50"/>
      <c r="B441" s="50"/>
      <c r="R441" s="29"/>
    </row>
    <row r="442" ht="12.75" customHeight="1">
      <c r="A442" s="50"/>
      <c r="B442" s="50"/>
      <c r="R442" s="29"/>
    </row>
    <row r="443" ht="12.75" customHeight="1">
      <c r="A443" s="50"/>
      <c r="B443" s="50"/>
      <c r="R443" s="29"/>
    </row>
    <row r="444" ht="12.75" customHeight="1">
      <c r="A444" s="50"/>
      <c r="B444" s="50"/>
      <c r="R444" s="29"/>
    </row>
    <row r="445" ht="12.75" customHeight="1">
      <c r="A445" s="50"/>
      <c r="B445" s="50"/>
      <c r="R445" s="29"/>
    </row>
    <row r="446" ht="12.75" customHeight="1">
      <c r="A446" s="50"/>
      <c r="B446" s="50"/>
      <c r="R446" s="29"/>
    </row>
    <row r="447" ht="12.75" customHeight="1">
      <c r="A447" s="50"/>
      <c r="B447" s="50"/>
      <c r="R447" s="29"/>
    </row>
    <row r="448" ht="12.75" customHeight="1">
      <c r="A448" s="50"/>
      <c r="B448" s="50"/>
      <c r="R448" s="29"/>
    </row>
    <row r="449" ht="12.75" customHeight="1">
      <c r="A449" s="50"/>
      <c r="B449" s="50"/>
      <c r="R449" s="29"/>
    </row>
    <row r="450" ht="12.75" customHeight="1">
      <c r="A450" s="50"/>
      <c r="B450" s="50"/>
      <c r="R450" s="29"/>
    </row>
    <row r="451" ht="12.75" customHeight="1">
      <c r="A451" s="50"/>
      <c r="B451" s="50"/>
      <c r="R451" s="29"/>
    </row>
    <row r="452" ht="12.75" customHeight="1">
      <c r="A452" s="50"/>
      <c r="B452" s="50"/>
      <c r="R452" s="29"/>
    </row>
    <row r="453" ht="12.75" customHeight="1">
      <c r="A453" s="50"/>
      <c r="B453" s="50"/>
      <c r="R453" s="29"/>
    </row>
    <row r="454" ht="12.75" customHeight="1">
      <c r="A454" s="50"/>
      <c r="B454" s="50"/>
      <c r="R454" s="29"/>
    </row>
    <row r="455" ht="12.75" customHeight="1">
      <c r="A455" s="50"/>
      <c r="B455" s="50"/>
      <c r="R455" s="29"/>
    </row>
    <row r="456" ht="12.75" customHeight="1">
      <c r="A456" s="50"/>
      <c r="B456" s="50"/>
      <c r="R456" s="29"/>
    </row>
    <row r="457" ht="12.75" customHeight="1">
      <c r="A457" s="50"/>
      <c r="B457" s="50"/>
      <c r="R457" s="29"/>
    </row>
    <row r="458" ht="12.75" customHeight="1">
      <c r="A458" s="50"/>
      <c r="B458" s="50"/>
      <c r="R458" s="29"/>
    </row>
    <row r="459" ht="12.75" customHeight="1">
      <c r="A459" s="50"/>
      <c r="B459" s="50"/>
      <c r="R459" s="29"/>
    </row>
    <row r="460" ht="12.75" customHeight="1">
      <c r="A460" s="50"/>
      <c r="B460" s="50"/>
      <c r="R460" s="29"/>
    </row>
    <row r="461" ht="12.75" customHeight="1">
      <c r="A461" s="50"/>
      <c r="B461" s="50"/>
      <c r="R461" s="29"/>
    </row>
    <row r="462" ht="12.75" customHeight="1">
      <c r="A462" s="50"/>
      <c r="B462" s="50"/>
      <c r="R462" s="29"/>
    </row>
    <row r="463" ht="12.75" customHeight="1">
      <c r="A463" s="50"/>
      <c r="B463" s="50"/>
      <c r="R463" s="29"/>
    </row>
    <row r="464" ht="12.75" customHeight="1">
      <c r="A464" s="50"/>
      <c r="B464" s="50"/>
      <c r="R464" s="29"/>
    </row>
    <row r="465" ht="12.75" customHeight="1">
      <c r="A465" s="50"/>
      <c r="B465" s="50"/>
      <c r="R465" s="29"/>
    </row>
    <row r="466" ht="12.75" customHeight="1">
      <c r="A466" s="50"/>
      <c r="B466" s="50"/>
      <c r="R466" s="29"/>
    </row>
    <row r="467" ht="12.75" customHeight="1">
      <c r="A467" s="50"/>
      <c r="B467" s="50"/>
      <c r="R467" s="29"/>
    </row>
    <row r="468" ht="12.75" customHeight="1">
      <c r="A468" s="50"/>
      <c r="B468" s="50"/>
      <c r="R468" s="29"/>
    </row>
    <row r="469" ht="12.75" customHeight="1">
      <c r="A469" s="50"/>
      <c r="B469" s="50"/>
      <c r="R469" s="29"/>
    </row>
    <row r="470" ht="12.75" customHeight="1">
      <c r="A470" s="50"/>
      <c r="B470" s="50"/>
      <c r="R470" s="29"/>
    </row>
    <row r="471" ht="12.75" customHeight="1">
      <c r="A471" s="50"/>
      <c r="B471" s="50"/>
      <c r="R471" s="29"/>
    </row>
    <row r="472" ht="12.75" customHeight="1">
      <c r="A472" s="50"/>
      <c r="B472" s="50"/>
      <c r="R472" s="29"/>
    </row>
    <row r="473" ht="12.75" customHeight="1">
      <c r="A473" s="50"/>
      <c r="B473" s="50"/>
      <c r="R473" s="29"/>
    </row>
    <row r="474" ht="12.75" customHeight="1">
      <c r="A474" s="50"/>
      <c r="B474" s="50"/>
      <c r="R474" s="29"/>
    </row>
    <row r="475" ht="12.75" customHeight="1">
      <c r="A475" s="50"/>
      <c r="B475" s="50"/>
      <c r="R475" s="29"/>
    </row>
    <row r="476" ht="12.75" customHeight="1">
      <c r="A476" s="50"/>
      <c r="B476" s="50"/>
      <c r="R476" s="29"/>
    </row>
    <row r="477" ht="12.75" customHeight="1">
      <c r="A477" s="50"/>
      <c r="B477" s="50"/>
      <c r="R477" s="29"/>
    </row>
    <row r="478" ht="12.75" customHeight="1">
      <c r="A478" s="50"/>
      <c r="B478" s="50"/>
      <c r="R478" s="29"/>
    </row>
    <row r="479" ht="12.75" customHeight="1">
      <c r="A479" s="50"/>
      <c r="B479" s="50"/>
      <c r="R479" s="29"/>
    </row>
    <row r="480" ht="12.75" customHeight="1">
      <c r="A480" s="50"/>
      <c r="B480" s="50"/>
      <c r="R480" s="29"/>
    </row>
    <row r="481" ht="12.75" customHeight="1">
      <c r="A481" s="50"/>
      <c r="B481" s="50"/>
      <c r="R481" s="29"/>
    </row>
    <row r="482" ht="12.75" customHeight="1">
      <c r="A482" s="50"/>
      <c r="B482" s="50"/>
      <c r="R482" s="29"/>
    </row>
    <row r="483" ht="12.75" customHeight="1">
      <c r="A483" s="50"/>
      <c r="B483" s="50"/>
      <c r="R483" s="29"/>
    </row>
    <row r="484" ht="12.75" customHeight="1">
      <c r="A484" s="50"/>
      <c r="B484" s="50"/>
      <c r="R484" s="29"/>
    </row>
    <row r="485" ht="12.75" customHeight="1">
      <c r="A485" s="50"/>
      <c r="B485" s="50"/>
      <c r="R485" s="29"/>
    </row>
    <row r="486" ht="12.75" customHeight="1">
      <c r="A486" s="50"/>
      <c r="B486" s="50"/>
      <c r="R486" s="29"/>
    </row>
    <row r="487" ht="12.75" customHeight="1">
      <c r="A487" s="50"/>
      <c r="B487" s="50"/>
      <c r="R487" s="29"/>
    </row>
    <row r="488" ht="12.75" customHeight="1">
      <c r="A488" s="50"/>
      <c r="B488" s="50"/>
      <c r="R488" s="29"/>
    </row>
    <row r="489" ht="12.75" customHeight="1">
      <c r="A489" s="50"/>
      <c r="B489" s="50"/>
      <c r="R489" s="29"/>
    </row>
    <row r="490" ht="12.75" customHeight="1">
      <c r="A490" s="50"/>
      <c r="B490" s="50"/>
      <c r="R490" s="29"/>
    </row>
    <row r="491" ht="12.75" customHeight="1">
      <c r="A491" s="50"/>
      <c r="B491" s="50"/>
      <c r="R491" s="29"/>
    </row>
    <row r="492" ht="12.75" customHeight="1">
      <c r="A492" s="50"/>
      <c r="B492" s="50"/>
      <c r="R492" s="29"/>
    </row>
    <row r="493" ht="12.75" customHeight="1">
      <c r="A493" s="50"/>
      <c r="B493" s="50"/>
      <c r="R493" s="29"/>
    </row>
    <row r="494" ht="12.75" customHeight="1">
      <c r="A494" s="50"/>
      <c r="B494" s="50"/>
      <c r="R494" s="29"/>
    </row>
    <row r="495" ht="12.75" customHeight="1">
      <c r="A495" s="50"/>
      <c r="B495" s="50"/>
      <c r="R495" s="29"/>
    </row>
    <row r="496" ht="12.75" customHeight="1">
      <c r="A496" s="50"/>
      <c r="B496" s="50"/>
      <c r="R496" s="29"/>
    </row>
    <row r="497" ht="12.75" customHeight="1">
      <c r="A497" s="50"/>
      <c r="B497" s="50"/>
      <c r="R497" s="29"/>
    </row>
    <row r="498" ht="12.75" customHeight="1">
      <c r="A498" s="50"/>
      <c r="B498" s="50"/>
      <c r="R498" s="29"/>
    </row>
    <row r="499" ht="12.75" customHeight="1">
      <c r="A499" s="50"/>
      <c r="B499" s="50"/>
      <c r="R499" s="29"/>
    </row>
    <row r="500" ht="12.75" customHeight="1">
      <c r="A500" s="50"/>
      <c r="B500" s="50"/>
      <c r="R500" s="29"/>
    </row>
    <row r="501" ht="12.75" customHeight="1">
      <c r="A501" s="50"/>
      <c r="B501" s="50"/>
      <c r="R501" s="29"/>
    </row>
    <row r="502" ht="12.75" customHeight="1">
      <c r="A502" s="50"/>
      <c r="B502" s="50"/>
      <c r="R502" s="29"/>
    </row>
    <row r="503" ht="12.75" customHeight="1">
      <c r="A503" s="50"/>
      <c r="B503" s="50"/>
      <c r="R503" s="29"/>
    </row>
    <row r="504" ht="12.75" customHeight="1">
      <c r="A504" s="50"/>
      <c r="B504" s="50"/>
      <c r="R504" s="29"/>
    </row>
    <row r="505" ht="12.75" customHeight="1">
      <c r="A505" s="50"/>
      <c r="B505" s="50"/>
      <c r="R505" s="29"/>
    </row>
    <row r="506" ht="12.75" customHeight="1">
      <c r="A506" s="50"/>
      <c r="B506" s="50"/>
      <c r="R506" s="29"/>
    </row>
    <row r="507" ht="12.75" customHeight="1">
      <c r="A507" s="50"/>
      <c r="B507" s="50"/>
      <c r="R507" s="29"/>
    </row>
    <row r="508" ht="12.75" customHeight="1">
      <c r="A508" s="50"/>
      <c r="B508" s="50"/>
      <c r="R508" s="29"/>
    </row>
    <row r="509" ht="12.75" customHeight="1">
      <c r="A509" s="50"/>
      <c r="B509" s="50"/>
      <c r="R509" s="29"/>
    </row>
    <row r="510" ht="12.75" customHeight="1">
      <c r="A510" s="50"/>
      <c r="B510" s="50"/>
      <c r="R510" s="29"/>
    </row>
    <row r="511" ht="12.75" customHeight="1">
      <c r="A511" s="50"/>
      <c r="B511" s="50"/>
      <c r="R511" s="29"/>
    </row>
    <row r="512" ht="12.75" customHeight="1">
      <c r="A512" s="50"/>
      <c r="B512" s="50"/>
      <c r="R512" s="29"/>
    </row>
    <row r="513" ht="12.75" customHeight="1">
      <c r="A513" s="50"/>
      <c r="B513" s="50"/>
      <c r="R513" s="29"/>
    </row>
    <row r="514" ht="12.75" customHeight="1">
      <c r="A514" s="50"/>
      <c r="B514" s="50"/>
      <c r="R514" s="29"/>
    </row>
    <row r="515" ht="12.75" customHeight="1">
      <c r="A515" s="50"/>
      <c r="B515" s="50"/>
      <c r="R515" s="29"/>
    </row>
    <row r="516" ht="12.75" customHeight="1">
      <c r="A516" s="50"/>
      <c r="B516" s="50"/>
      <c r="R516" s="29"/>
    </row>
    <row r="517" ht="12.75" customHeight="1">
      <c r="A517" s="50"/>
      <c r="B517" s="50"/>
      <c r="R517" s="29"/>
    </row>
    <row r="518" ht="12.75" customHeight="1">
      <c r="A518" s="50"/>
      <c r="B518" s="50"/>
      <c r="R518" s="29"/>
    </row>
    <row r="519" ht="12.75" customHeight="1">
      <c r="A519" s="50"/>
      <c r="B519" s="50"/>
      <c r="R519" s="29"/>
    </row>
    <row r="520" ht="12.75" customHeight="1">
      <c r="A520" s="50"/>
      <c r="B520" s="50"/>
      <c r="R520" s="29"/>
    </row>
    <row r="521" ht="12.75" customHeight="1">
      <c r="A521" s="50"/>
      <c r="B521" s="50"/>
      <c r="R521" s="29"/>
    </row>
    <row r="522" ht="12.75" customHeight="1">
      <c r="A522" s="50"/>
      <c r="B522" s="50"/>
      <c r="R522" s="29"/>
    </row>
    <row r="523" ht="12.75" customHeight="1">
      <c r="A523" s="50"/>
      <c r="B523" s="50"/>
      <c r="R523" s="29"/>
    </row>
    <row r="524" ht="12.75" customHeight="1">
      <c r="A524" s="50"/>
      <c r="B524" s="50"/>
      <c r="R524" s="29"/>
    </row>
    <row r="525" ht="12.75" customHeight="1">
      <c r="A525" s="50"/>
      <c r="B525" s="50"/>
      <c r="R525" s="29"/>
    </row>
    <row r="526" ht="12.75" customHeight="1">
      <c r="A526" s="50"/>
      <c r="B526" s="50"/>
      <c r="R526" s="29"/>
    </row>
    <row r="527" ht="12.75" customHeight="1">
      <c r="A527" s="50"/>
      <c r="B527" s="50"/>
      <c r="R527" s="29"/>
    </row>
    <row r="528" ht="12.75" customHeight="1">
      <c r="A528" s="50"/>
      <c r="B528" s="50"/>
      <c r="R528" s="29"/>
    </row>
    <row r="529" ht="12.75" customHeight="1">
      <c r="A529" s="50"/>
      <c r="B529" s="50"/>
      <c r="R529" s="29"/>
    </row>
    <row r="530" ht="12.75" customHeight="1">
      <c r="A530" s="50"/>
      <c r="B530" s="50"/>
      <c r="R530" s="29"/>
    </row>
    <row r="531" ht="12.75" customHeight="1">
      <c r="A531" s="50"/>
      <c r="B531" s="50"/>
      <c r="R531" s="29"/>
    </row>
    <row r="532" ht="12.75" customHeight="1">
      <c r="A532" s="50"/>
      <c r="B532" s="50"/>
      <c r="R532" s="29"/>
    </row>
    <row r="533" ht="12.75" customHeight="1">
      <c r="A533" s="50"/>
      <c r="B533" s="50"/>
      <c r="R533" s="29"/>
    </row>
    <row r="534" ht="12.75" customHeight="1">
      <c r="A534" s="50"/>
      <c r="B534" s="50"/>
      <c r="R534" s="29"/>
    </row>
    <row r="535" ht="12.75" customHeight="1">
      <c r="A535" s="50"/>
      <c r="B535" s="50"/>
      <c r="R535" s="29"/>
    </row>
    <row r="536" ht="12.75" customHeight="1">
      <c r="A536" s="50"/>
      <c r="B536" s="50"/>
      <c r="R536" s="29"/>
    </row>
    <row r="537" ht="12.75" customHeight="1">
      <c r="A537" s="50"/>
      <c r="B537" s="50"/>
      <c r="R537" s="29"/>
    </row>
    <row r="538" ht="12.75" customHeight="1">
      <c r="A538" s="50"/>
      <c r="B538" s="50"/>
      <c r="R538" s="29"/>
    </row>
    <row r="539" ht="12.75" customHeight="1">
      <c r="A539" s="50"/>
      <c r="B539" s="50"/>
      <c r="R539" s="29"/>
    </row>
    <row r="540" ht="12.75" customHeight="1">
      <c r="A540" s="50"/>
      <c r="B540" s="50"/>
      <c r="R540" s="29"/>
    </row>
    <row r="541" ht="12.75" customHeight="1">
      <c r="A541" s="50"/>
      <c r="B541" s="50"/>
      <c r="R541" s="29"/>
    </row>
    <row r="542" ht="12.75" customHeight="1">
      <c r="A542" s="50"/>
      <c r="B542" s="50"/>
      <c r="R542" s="29"/>
    </row>
    <row r="543" ht="12.75" customHeight="1">
      <c r="A543" s="50"/>
      <c r="B543" s="50"/>
      <c r="R543" s="29"/>
    </row>
    <row r="544" ht="12.75" customHeight="1">
      <c r="A544" s="50"/>
      <c r="B544" s="50"/>
      <c r="R544" s="29"/>
    </row>
    <row r="545" ht="12.75" customHeight="1">
      <c r="A545" s="50"/>
      <c r="B545" s="50"/>
      <c r="R545" s="29"/>
    </row>
    <row r="546" ht="12.75" customHeight="1">
      <c r="A546" s="50"/>
      <c r="B546" s="50"/>
      <c r="R546" s="29"/>
    </row>
    <row r="547" ht="12.75" customHeight="1">
      <c r="A547" s="50"/>
      <c r="B547" s="50"/>
      <c r="R547" s="29"/>
    </row>
    <row r="548" ht="12.75" customHeight="1">
      <c r="A548" s="50"/>
      <c r="B548" s="50"/>
      <c r="R548" s="29"/>
    </row>
    <row r="549" ht="12.75" customHeight="1">
      <c r="A549" s="50"/>
      <c r="B549" s="50"/>
      <c r="R549" s="29"/>
    </row>
    <row r="550" ht="12.75" customHeight="1">
      <c r="A550" s="50"/>
      <c r="B550" s="50"/>
      <c r="R550" s="29"/>
    </row>
    <row r="551" ht="12.75" customHeight="1">
      <c r="A551" s="50"/>
      <c r="B551" s="50"/>
      <c r="R551" s="29"/>
    </row>
    <row r="552" ht="12.75" customHeight="1">
      <c r="A552" s="50"/>
      <c r="B552" s="50"/>
      <c r="R552" s="29"/>
    </row>
    <row r="553" ht="12.75" customHeight="1">
      <c r="A553" s="50"/>
      <c r="B553" s="50"/>
      <c r="R553" s="29"/>
    </row>
    <row r="554" ht="12.75" customHeight="1">
      <c r="A554" s="50"/>
      <c r="B554" s="50"/>
      <c r="R554" s="29"/>
    </row>
    <row r="555" ht="12.75" customHeight="1">
      <c r="A555" s="50"/>
      <c r="B555" s="50"/>
      <c r="R555" s="29"/>
    </row>
    <row r="556" ht="12.75" customHeight="1">
      <c r="A556" s="50"/>
      <c r="B556" s="50"/>
      <c r="R556" s="29"/>
    </row>
    <row r="557" ht="12.75" customHeight="1">
      <c r="A557" s="50"/>
      <c r="B557" s="50"/>
      <c r="R557" s="29"/>
    </row>
    <row r="558" ht="12.75" customHeight="1">
      <c r="A558" s="50"/>
      <c r="B558" s="50"/>
      <c r="R558" s="29"/>
    </row>
    <row r="559" ht="12.75" customHeight="1">
      <c r="A559" s="50"/>
      <c r="B559" s="50"/>
      <c r="R559" s="29"/>
    </row>
    <row r="560" ht="12.75" customHeight="1">
      <c r="A560" s="50"/>
      <c r="B560" s="50"/>
      <c r="R560" s="29"/>
    </row>
    <row r="561" ht="12.75" customHeight="1">
      <c r="A561" s="50"/>
      <c r="B561" s="50"/>
      <c r="R561" s="29"/>
    </row>
    <row r="562" ht="12.75" customHeight="1">
      <c r="A562" s="50"/>
      <c r="B562" s="50"/>
      <c r="R562" s="29"/>
    </row>
    <row r="563" ht="12.75" customHeight="1">
      <c r="A563" s="50"/>
      <c r="B563" s="50"/>
      <c r="R563" s="29"/>
    </row>
    <row r="564" ht="12.75" customHeight="1">
      <c r="A564" s="50"/>
      <c r="B564" s="50"/>
      <c r="R564" s="29"/>
    </row>
    <row r="565" ht="12.75" customHeight="1">
      <c r="A565" s="50"/>
      <c r="B565" s="50"/>
      <c r="R565" s="29"/>
    </row>
    <row r="566" ht="12.75" customHeight="1">
      <c r="A566" s="50"/>
      <c r="B566" s="50"/>
      <c r="R566" s="29"/>
    </row>
    <row r="567" ht="12.75" customHeight="1">
      <c r="A567" s="50"/>
      <c r="B567" s="50"/>
      <c r="R567" s="29"/>
    </row>
    <row r="568" ht="12.75" customHeight="1">
      <c r="A568" s="50"/>
      <c r="B568" s="50"/>
      <c r="R568" s="29"/>
    </row>
    <row r="569" ht="12.75" customHeight="1">
      <c r="A569" s="50"/>
      <c r="B569" s="50"/>
      <c r="R569" s="29"/>
    </row>
    <row r="570" ht="12.75" customHeight="1">
      <c r="A570" s="50"/>
      <c r="B570" s="50"/>
      <c r="R570" s="29"/>
    </row>
    <row r="571" ht="12.75" customHeight="1">
      <c r="A571" s="50"/>
      <c r="B571" s="50"/>
      <c r="R571" s="29"/>
    </row>
    <row r="572" ht="12.75" customHeight="1">
      <c r="A572" s="50"/>
      <c r="B572" s="50"/>
      <c r="R572" s="29"/>
    </row>
    <row r="573" ht="12.75" customHeight="1">
      <c r="A573" s="50"/>
      <c r="B573" s="50"/>
      <c r="R573" s="29"/>
    </row>
    <row r="574" ht="12.75" customHeight="1">
      <c r="A574" s="50"/>
      <c r="B574" s="50"/>
      <c r="R574" s="29"/>
    </row>
    <row r="575" ht="12.75" customHeight="1">
      <c r="A575" s="50"/>
      <c r="B575" s="50"/>
      <c r="R575" s="29"/>
    </row>
    <row r="576" ht="12.75" customHeight="1">
      <c r="A576" s="50"/>
      <c r="B576" s="50"/>
      <c r="R576" s="29"/>
    </row>
    <row r="577" ht="12.75" customHeight="1">
      <c r="A577" s="50"/>
      <c r="B577" s="50"/>
      <c r="R577" s="29"/>
    </row>
    <row r="578" ht="12.75" customHeight="1">
      <c r="A578" s="50"/>
      <c r="B578" s="50"/>
      <c r="R578" s="29"/>
    </row>
    <row r="579" ht="12.75" customHeight="1">
      <c r="A579" s="50"/>
      <c r="B579" s="50"/>
      <c r="R579" s="29"/>
    </row>
    <row r="580" ht="12.75" customHeight="1">
      <c r="A580" s="50"/>
      <c r="B580" s="50"/>
      <c r="R580" s="29"/>
    </row>
    <row r="581" ht="12.75" customHeight="1">
      <c r="A581" s="50"/>
      <c r="B581" s="50"/>
      <c r="R581" s="29"/>
    </row>
    <row r="582" ht="12.75" customHeight="1">
      <c r="A582" s="50"/>
      <c r="B582" s="50"/>
      <c r="R582" s="29"/>
    </row>
    <row r="583" ht="12.75" customHeight="1">
      <c r="A583" s="50"/>
      <c r="B583" s="50"/>
      <c r="R583" s="29"/>
    </row>
    <row r="584" ht="12.75" customHeight="1">
      <c r="A584" s="50"/>
      <c r="B584" s="50"/>
      <c r="R584" s="29"/>
    </row>
    <row r="585" ht="12.75" customHeight="1">
      <c r="A585" s="50"/>
      <c r="B585" s="50"/>
      <c r="R585" s="29"/>
    </row>
    <row r="586" ht="12.75" customHeight="1">
      <c r="A586" s="50"/>
      <c r="B586" s="50"/>
      <c r="R586" s="29"/>
    </row>
    <row r="587" ht="12.75" customHeight="1">
      <c r="A587" s="50"/>
      <c r="B587" s="50"/>
      <c r="R587" s="29"/>
    </row>
    <row r="588" ht="12.75" customHeight="1">
      <c r="A588" s="50"/>
      <c r="B588" s="50"/>
      <c r="R588" s="29"/>
    </row>
    <row r="589" ht="12.75" customHeight="1">
      <c r="A589" s="50"/>
      <c r="B589" s="50"/>
      <c r="R589" s="29"/>
    </row>
    <row r="590" ht="12.75" customHeight="1">
      <c r="A590" s="50"/>
      <c r="B590" s="50"/>
      <c r="R590" s="29"/>
    </row>
    <row r="591" ht="12.75" customHeight="1">
      <c r="A591" s="50"/>
      <c r="B591" s="50"/>
      <c r="R591" s="29"/>
    </row>
    <row r="592" ht="12.75" customHeight="1">
      <c r="A592" s="50"/>
      <c r="B592" s="50"/>
      <c r="R592" s="29"/>
    </row>
    <row r="593" ht="12.75" customHeight="1">
      <c r="A593" s="50"/>
      <c r="B593" s="50"/>
      <c r="R593" s="29"/>
    </row>
    <row r="594" ht="12.75" customHeight="1">
      <c r="A594" s="50"/>
      <c r="B594" s="50"/>
      <c r="R594" s="29"/>
    </row>
    <row r="595" ht="12.75" customHeight="1">
      <c r="A595" s="50"/>
      <c r="B595" s="50"/>
      <c r="R595" s="29"/>
    </row>
    <row r="596" ht="12.75" customHeight="1">
      <c r="A596" s="50"/>
      <c r="B596" s="50"/>
      <c r="R596" s="29"/>
    </row>
    <row r="597" ht="12.75" customHeight="1">
      <c r="A597" s="50"/>
      <c r="B597" s="50"/>
      <c r="R597" s="29"/>
    </row>
    <row r="598" ht="12.75" customHeight="1">
      <c r="A598" s="50"/>
      <c r="B598" s="50"/>
      <c r="R598" s="29"/>
    </row>
    <row r="599" ht="12.75" customHeight="1">
      <c r="A599" s="50"/>
      <c r="B599" s="50"/>
      <c r="R599" s="29"/>
    </row>
    <row r="600" ht="12.75" customHeight="1">
      <c r="A600" s="50"/>
      <c r="B600" s="50"/>
      <c r="R600" s="29"/>
    </row>
    <row r="601" ht="12.75" customHeight="1">
      <c r="A601" s="50"/>
      <c r="B601" s="50"/>
      <c r="R601" s="29"/>
    </row>
    <row r="602" ht="12.75" customHeight="1">
      <c r="A602" s="50"/>
      <c r="B602" s="50"/>
      <c r="R602" s="29"/>
    </row>
    <row r="603" ht="12.75" customHeight="1">
      <c r="A603" s="50"/>
      <c r="B603" s="50"/>
      <c r="R603" s="29"/>
    </row>
    <row r="604" ht="12.75" customHeight="1">
      <c r="A604" s="50"/>
      <c r="B604" s="50"/>
      <c r="R604" s="29"/>
    </row>
    <row r="605" ht="12.75" customHeight="1">
      <c r="A605" s="50"/>
      <c r="B605" s="50"/>
      <c r="R605" s="29"/>
    </row>
    <row r="606" ht="12.75" customHeight="1">
      <c r="A606" s="50"/>
      <c r="B606" s="50"/>
      <c r="R606" s="29"/>
    </row>
    <row r="607" ht="12.75" customHeight="1">
      <c r="A607" s="50"/>
      <c r="B607" s="50"/>
      <c r="R607" s="29"/>
    </row>
    <row r="608" ht="12.75" customHeight="1">
      <c r="A608" s="50"/>
      <c r="B608" s="50"/>
      <c r="R608" s="29"/>
    </row>
    <row r="609" ht="12.75" customHeight="1">
      <c r="A609" s="50"/>
      <c r="B609" s="50"/>
      <c r="R609" s="29"/>
    </row>
    <row r="610" ht="12.75" customHeight="1">
      <c r="A610" s="50"/>
      <c r="B610" s="50"/>
      <c r="R610" s="29"/>
    </row>
    <row r="611" ht="12.75" customHeight="1">
      <c r="A611" s="50"/>
      <c r="B611" s="50"/>
      <c r="R611" s="29"/>
    </row>
    <row r="612" ht="12.75" customHeight="1">
      <c r="A612" s="50"/>
      <c r="B612" s="50"/>
      <c r="R612" s="29"/>
    </row>
    <row r="613" ht="12.75" customHeight="1">
      <c r="A613" s="50"/>
      <c r="B613" s="50"/>
      <c r="R613" s="29"/>
    </row>
    <row r="614" ht="12.75" customHeight="1">
      <c r="A614" s="50"/>
      <c r="B614" s="50"/>
      <c r="R614" s="29"/>
    </row>
    <row r="615" ht="12.75" customHeight="1">
      <c r="A615" s="50"/>
      <c r="B615" s="50"/>
      <c r="R615" s="29"/>
    </row>
    <row r="616" ht="12.75" customHeight="1">
      <c r="A616" s="50"/>
      <c r="B616" s="50"/>
      <c r="R616" s="29"/>
    </row>
    <row r="617" ht="12.75" customHeight="1">
      <c r="A617" s="50"/>
      <c r="B617" s="50"/>
      <c r="R617" s="29"/>
    </row>
    <row r="618" ht="12.75" customHeight="1">
      <c r="A618" s="50"/>
      <c r="B618" s="50"/>
      <c r="R618" s="29"/>
    </row>
    <row r="619" ht="12.75" customHeight="1">
      <c r="A619" s="50"/>
      <c r="B619" s="50"/>
      <c r="R619" s="29"/>
    </row>
    <row r="620" ht="12.75" customHeight="1">
      <c r="A620" s="50"/>
      <c r="B620" s="50"/>
      <c r="R620" s="29"/>
    </row>
    <row r="621" ht="12.75" customHeight="1">
      <c r="A621" s="50"/>
      <c r="B621" s="50"/>
      <c r="R621" s="29"/>
    </row>
    <row r="622" ht="12.75" customHeight="1">
      <c r="A622" s="50"/>
      <c r="B622" s="50"/>
      <c r="R622" s="29"/>
    </row>
    <row r="623" ht="12.75" customHeight="1">
      <c r="A623" s="50"/>
      <c r="B623" s="50"/>
      <c r="R623" s="29"/>
    </row>
    <row r="624" ht="12.75" customHeight="1">
      <c r="A624" s="50"/>
      <c r="B624" s="50"/>
      <c r="R624" s="29"/>
    </row>
    <row r="625" ht="12.75" customHeight="1">
      <c r="A625" s="50"/>
      <c r="B625" s="50"/>
      <c r="R625" s="29"/>
    </row>
    <row r="626" ht="12.75" customHeight="1">
      <c r="A626" s="50"/>
      <c r="B626" s="50"/>
      <c r="R626" s="29"/>
    </row>
    <row r="627" ht="12.75" customHeight="1">
      <c r="A627" s="50"/>
      <c r="B627" s="50"/>
      <c r="R627" s="29"/>
    </row>
    <row r="628" ht="12.75" customHeight="1">
      <c r="A628" s="50"/>
      <c r="B628" s="50"/>
      <c r="R628" s="29"/>
    </row>
    <row r="629" ht="12.75" customHeight="1">
      <c r="A629" s="50"/>
      <c r="B629" s="50"/>
      <c r="R629" s="29"/>
    </row>
    <row r="630" ht="12.75" customHeight="1">
      <c r="A630" s="50"/>
      <c r="B630" s="50"/>
      <c r="R630" s="29"/>
    </row>
    <row r="631" ht="12.75" customHeight="1">
      <c r="A631" s="50"/>
      <c r="B631" s="50"/>
      <c r="R631" s="29"/>
    </row>
    <row r="632" ht="12.75" customHeight="1">
      <c r="A632" s="50"/>
      <c r="B632" s="50"/>
      <c r="R632" s="29"/>
    </row>
    <row r="633" ht="12.75" customHeight="1">
      <c r="A633" s="50"/>
      <c r="B633" s="50"/>
      <c r="R633" s="29"/>
    </row>
    <row r="634" ht="12.75" customHeight="1">
      <c r="A634" s="50"/>
      <c r="B634" s="50"/>
      <c r="R634" s="29"/>
    </row>
    <row r="635" ht="12.75" customHeight="1">
      <c r="A635" s="50"/>
      <c r="B635" s="50"/>
      <c r="R635" s="29"/>
    </row>
    <row r="636" ht="12.75" customHeight="1">
      <c r="A636" s="50"/>
      <c r="B636" s="50"/>
      <c r="R636" s="29"/>
    </row>
    <row r="637" ht="12.75" customHeight="1">
      <c r="A637" s="50"/>
      <c r="B637" s="50"/>
      <c r="R637" s="29"/>
    </row>
    <row r="638" ht="12.75" customHeight="1">
      <c r="A638" s="50"/>
      <c r="B638" s="50"/>
      <c r="R638" s="29"/>
    </row>
    <row r="639" ht="12.75" customHeight="1">
      <c r="A639" s="50"/>
      <c r="B639" s="50"/>
      <c r="R639" s="29"/>
    </row>
    <row r="640" ht="12.75" customHeight="1">
      <c r="A640" s="50"/>
      <c r="B640" s="50"/>
      <c r="R640" s="29"/>
    </row>
    <row r="641" ht="12.75" customHeight="1">
      <c r="A641" s="50"/>
      <c r="B641" s="50"/>
      <c r="R641" s="29"/>
    </row>
    <row r="642" ht="12.75" customHeight="1">
      <c r="A642" s="50"/>
      <c r="B642" s="50"/>
      <c r="R642" s="29"/>
    </row>
    <row r="643" ht="12.75" customHeight="1">
      <c r="A643" s="50"/>
      <c r="B643" s="50"/>
      <c r="R643" s="29"/>
    </row>
    <row r="644" ht="12.75" customHeight="1">
      <c r="A644" s="50"/>
      <c r="B644" s="50"/>
      <c r="R644" s="29"/>
    </row>
    <row r="645" ht="12.75" customHeight="1">
      <c r="A645" s="50"/>
      <c r="B645" s="50"/>
      <c r="R645" s="29"/>
    </row>
    <row r="646" ht="12.75" customHeight="1">
      <c r="A646" s="50"/>
      <c r="B646" s="50"/>
      <c r="R646" s="29"/>
    </row>
    <row r="647" ht="12.75" customHeight="1">
      <c r="A647" s="50"/>
      <c r="B647" s="50"/>
      <c r="R647" s="29"/>
    </row>
    <row r="648" ht="12.75" customHeight="1">
      <c r="A648" s="50"/>
      <c r="B648" s="50"/>
      <c r="R648" s="29"/>
    </row>
    <row r="649" ht="12.75" customHeight="1">
      <c r="A649" s="50"/>
      <c r="B649" s="50"/>
      <c r="R649" s="29"/>
    </row>
    <row r="650" ht="12.75" customHeight="1">
      <c r="A650" s="50"/>
      <c r="B650" s="50"/>
      <c r="R650" s="29"/>
    </row>
    <row r="651" ht="12.75" customHeight="1">
      <c r="A651" s="50"/>
      <c r="B651" s="50"/>
      <c r="R651" s="29"/>
    </row>
    <row r="652" ht="12.75" customHeight="1">
      <c r="A652" s="50"/>
      <c r="B652" s="50"/>
      <c r="R652" s="29"/>
    </row>
    <row r="653" ht="12.75" customHeight="1">
      <c r="A653" s="50"/>
      <c r="B653" s="50"/>
      <c r="R653" s="29"/>
    </row>
    <row r="654" ht="12.75" customHeight="1">
      <c r="A654" s="50"/>
      <c r="B654" s="50"/>
      <c r="R654" s="29"/>
    </row>
    <row r="655" ht="12.75" customHeight="1">
      <c r="A655" s="50"/>
      <c r="B655" s="50"/>
      <c r="R655" s="29"/>
    </row>
    <row r="656" ht="12.75" customHeight="1">
      <c r="A656" s="50"/>
      <c r="B656" s="50"/>
      <c r="R656" s="29"/>
    </row>
    <row r="657" ht="12.75" customHeight="1">
      <c r="A657" s="50"/>
      <c r="B657" s="50"/>
      <c r="R657" s="29"/>
    </row>
    <row r="658" ht="12.75" customHeight="1">
      <c r="A658" s="50"/>
      <c r="B658" s="50"/>
      <c r="R658" s="29"/>
    </row>
    <row r="659" ht="12.75" customHeight="1">
      <c r="A659" s="50"/>
      <c r="B659" s="50"/>
      <c r="R659" s="29"/>
    </row>
    <row r="660" ht="12.75" customHeight="1">
      <c r="A660" s="50"/>
      <c r="B660" s="50"/>
      <c r="R660" s="29"/>
    </row>
    <row r="661" ht="12.75" customHeight="1">
      <c r="A661" s="50"/>
      <c r="B661" s="50"/>
      <c r="R661" s="29"/>
    </row>
    <row r="662" ht="12.75" customHeight="1">
      <c r="A662" s="50"/>
      <c r="B662" s="50"/>
      <c r="R662" s="29"/>
    </row>
    <row r="663" ht="12.75" customHeight="1">
      <c r="A663" s="50"/>
      <c r="B663" s="50"/>
      <c r="R663" s="29"/>
    </row>
    <row r="664" ht="12.75" customHeight="1">
      <c r="A664" s="50"/>
      <c r="B664" s="50"/>
      <c r="R664" s="29"/>
    </row>
    <row r="665" ht="12.75" customHeight="1">
      <c r="A665" s="50"/>
      <c r="B665" s="50"/>
      <c r="R665" s="29"/>
    </row>
    <row r="666" ht="12.75" customHeight="1">
      <c r="A666" s="50"/>
      <c r="B666" s="50"/>
      <c r="R666" s="29"/>
    </row>
    <row r="667" ht="12.75" customHeight="1">
      <c r="A667" s="50"/>
      <c r="B667" s="50"/>
      <c r="R667" s="29"/>
    </row>
    <row r="668" ht="12.75" customHeight="1">
      <c r="A668" s="50"/>
      <c r="B668" s="50"/>
      <c r="R668" s="29"/>
    </row>
    <row r="669" ht="12.75" customHeight="1">
      <c r="A669" s="50"/>
      <c r="B669" s="50"/>
      <c r="R669" s="29"/>
    </row>
    <row r="670" ht="12.75" customHeight="1">
      <c r="A670" s="50"/>
      <c r="B670" s="50"/>
      <c r="R670" s="29"/>
    </row>
    <row r="671" ht="12.75" customHeight="1">
      <c r="A671" s="50"/>
      <c r="B671" s="50"/>
      <c r="R671" s="29"/>
    </row>
    <row r="672" ht="12.75" customHeight="1">
      <c r="A672" s="50"/>
      <c r="B672" s="50"/>
      <c r="R672" s="29"/>
    </row>
    <row r="673" ht="12.75" customHeight="1">
      <c r="A673" s="50"/>
      <c r="B673" s="50"/>
      <c r="R673" s="29"/>
    </row>
    <row r="674" ht="12.75" customHeight="1">
      <c r="A674" s="50"/>
      <c r="B674" s="50"/>
      <c r="R674" s="29"/>
    </row>
    <row r="675" ht="12.75" customHeight="1">
      <c r="A675" s="50"/>
      <c r="B675" s="50"/>
      <c r="R675" s="29"/>
    </row>
    <row r="676" ht="12.75" customHeight="1">
      <c r="A676" s="50"/>
      <c r="B676" s="50"/>
      <c r="R676" s="29"/>
    </row>
    <row r="677" ht="12.75" customHeight="1">
      <c r="A677" s="50"/>
      <c r="B677" s="50"/>
      <c r="R677" s="29"/>
    </row>
    <row r="678" ht="12.75" customHeight="1">
      <c r="A678" s="50"/>
      <c r="B678" s="50"/>
      <c r="R678" s="29"/>
    </row>
    <row r="679" ht="12.75" customHeight="1">
      <c r="A679" s="50"/>
      <c r="B679" s="50"/>
      <c r="R679" s="29"/>
    </row>
    <row r="680" ht="12.75" customHeight="1">
      <c r="A680" s="50"/>
      <c r="B680" s="50"/>
      <c r="R680" s="29"/>
    </row>
    <row r="681" ht="12.75" customHeight="1">
      <c r="A681" s="50"/>
      <c r="B681" s="50"/>
      <c r="R681" s="29"/>
    </row>
    <row r="682" ht="12.75" customHeight="1">
      <c r="A682" s="50"/>
      <c r="B682" s="50"/>
      <c r="R682" s="29"/>
    </row>
    <row r="683" ht="12.75" customHeight="1">
      <c r="A683" s="50"/>
      <c r="B683" s="50"/>
      <c r="R683" s="29"/>
    </row>
    <row r="684" ht="12.75" customHeight="1">
      <c r="A684" s="50"/>
      <c r="B684" s="50"/>
      <c r="R684" s="29"/>
    </row>
    <row r="685" ht="12.75" customHeight="1">
      <c r="A685" s="50"/>
      <c r="B685" s="50"/>
      <c r="R685" s="29"/>
    </row>
    <row r="686" ht="12.75" customHeight="1">
      <c r="A686" s="50"/>
      <c r="B686" s="50"/>
      <c r="R686" s="29"/>
    </row>
    <row r="687" ht="12.75" customHeight="1">
      <c r="A687" s="50"/>
      <c r="B687" s="50"/>
      <c r="R687" s="29"/>
    </row>
    <row r="688" ht="12.75" customHeight="1">
      <c r="A688" s="50"/>
      <c r="B688" s="50"/>
      <c r="R688" s="29"/>
    </row>
    <row r="689" ht="12.75" customHeight="1">
      <c r="A689" s="50"/>
      <c r="B689" s="50"/>
      <c r="R689" s="29"/>
    </row>
    <row r="690" ht="12.75" customHeight="1">
      <c r="A690" s="50"/>
      <c r="B690" s="50"/>
      <c r="R690" s="29"/>
    </row>
    <row r="691" ht="12.75" customHeight="1">
      <c r="A691" s="50"/>
      <c r="B691" s="50"/>
      <c r="R691" s="29"/>
    </row>
    <row r="692" ht="12.75" customHeight="1">
      <c r="A692" s="50"/>
      <c r="B692" s="50"/>
      <c r="R692" s="29"/>
    </row>
    <row r="693" ht="12.75" customHeight="1">
      <c r="A693" s="50"/>
      <c r="B693" s="50"/>
      <c r="R693" s="29"/>
    </row>
    <row r="694" ht="12.75" customHeight="1">
      <c r="A694" s="50"/>
      <c r="B694" s="50"/>
      <c r="R694" s="29"/>
    </row>
    <row r="695" ht="12.75" customHeight="1">
      <c r="A695" s="50"/>
      <c r="B695" s="50"/>
      <c r="R695" s="29"/>
    </row>
    <row r="696" ht="12.75" customHeight="1">
      <c r="A696" s="50"/>
      <c r="B696" s="50"/>
      <c r="R696" s="29"/>
    </row>
    <row r="697" ht="12.75" customHeight="1">
      <c r="A697" s="50"/>
      <c r="B697" s="50"/>
      <c r="R697" s="29"/>
    </row>
    <row r="698" ht="12.75" customHeight="1">
      <c r="A698" s="50"/>
      <c r="B698" s="50"/>
      <c r="R698" s="29"/>
    </row>
    <row r="699" ht="12.75" customHeight="1">
      <c r="A699" s="50"/>
      <c r="B699" s="50"/>
      <c r="R699" s="29"/>
    </row>
    <row r="700" ht="12.75" customHeight="1">
      <c r="A700" s="50"/>
      <c r="B700" s="50"/>
      <c r="R700" s="29"/>
    </row>
    <row r="701" ht="12.75" customHeight="1">
      <c r="A701" s="50"/>
      <c r="B701" s="50"/>
      <c r="R701" s="29"/>
    </row>
    <row r="702" ht="12.75" customHeight="1">
      <c r="A702" s="50"/>
      <c r="B702" s="50"/>
      <c r="R702" s="29"/>
    </row>
    <row r="703" ht="12.75" customHeight="1">
      <c r="A703" s="50"/>
      <c r="B703" s="50"/>
      <c r="R703" s="29"/>
    </row>
    <row r="704" ht="12.75" customHeight="1">
      <c r="A704" s="50"/>
      <c r="B704" s="50"/>
      <c r="R704" s="29"/>
    </row>
    <row r="705" ht="12.75" customHeight="1">
      <c r="A705" s="50"/>
      <c r="B705" s="50"/>
      <c r="R705" s="29"/>
    </row>
    <row r="706" ht="12.75" customHeight="1">
      <c r="A706" s="50"/>
      <c r="B706" s="50"/>
      <c r="R706" s="29"/>
    </row>
    <row r="707" ht="12.75" customHeight="1">
      <c r="A707" s="50"/>
      <c r="B707" s="50"/>
      <c r="R707" s="29"/>
    </row>
    <row r="708" ht="12.75" customHeight="1">
      <c r="A708" s="50"/>
      <c r="B708" s="50"/>
      <c r="R708" s="29"/>
    </row>
    <row r="709" ht="12.75" customHeight="1">
      <c r="A709" s="50"/>
      <c r="B709" s="50"/>
      <c r="R709" s="29"/>
    </row>
    <row r="710" ht="12.75" customHeight="1">
      <c r="A710" s="50"/>
      <c r="B710" s="50"/>
      <c r="R710" s="29"/>
    </row>
    <row r="711" ht="12.75" customHeight="1">
      <c r="A711" s="50"/>
      <c r="B711" s="50"/>
      <c r="R711" s="29"/>
    </row>
    <row r="712" ht="12.75" customHeight="1">
      <c r="A712" s="50"/>
      <c r="B712" s="50"/>
      <c r="R712" s="29"/>
    </row>
    <row r="713" ht="12.75" customHeight="1">
      <c r="A713" s="50"/>
      <c r="B713" s="50"/>
      <c r="R713" s="29"/>
    </row>
    <row r="714" ht="12.75" customHeight="1">
      <c r="A714" s="50"/>
      <c r="B714" s="50"/>
      <c r="R714" s="29"/>
    </row>
    <row r="715" ht="12.75" customHeight="1">
      <c r="A715" s="50"/>
      <c r="B715" s="50"/>
      <c r="R715" s="29"/>
    </row>
    <row r="716" ht="12.75" customHeight="1">
      <c r="A716" s="50"/>
      <c r="B716" s="50"/>
      <c r="R716" s="29"/>
    </row>
    <row r="717" ht="12.75" customHeight="1">
      <c r="A717" s="50"/>
      <c r="B717" s="50"/>
      <c r="R717" s="29"/>
    </row>
    <row r="718" ht="12.75" customHeight="1">
      <c r="A718" s="50"/>
      <c r="B718" s="50"/>
      <c r="R718" s="29"/>
    </row>
    <row r="719" ht="12.75" customHeight="1">
      <c r="A719" s="50"/>
      <c r="B719" s="50"/>
      <c r="R719" s="29"/>
    </row>
    <row r="720" ht="12.75" customHeight="1">
      <c r="A720" s="50"/>
      <c r="B720" s="50"/>
      <c r="R720" s="29"/>
    </row>
    <row r="721" ht="12.75" customHeight="1">
      <c r="A721" s="50"/>
      <c r="B721" s="50"/>
      <c r="R721" s="29"/>
    </row>
    <row r="722" ht="12.75" customHeight="1">
      <c r="A722" s="50"/>
      <c r="B722" s="50"/>
      <c r="R722" s="29"/>
    </row>
    <row r="723" ht="12.75" customHeight="1">
      <c r="A723" s="50"/>
      <c r="B723" s="50"/>
      <c r="R723" s="29"/>
    </row>
    <row r="724" ht="12.75" customHeight="1">
      <c r="A724" s="50"/>
      <c r="B724" s="50"/>
      <c r="R724" s="29"/>
    </row>
    <row r="725" ht="12.75" customHeight="1">
      <c r="A725" s="50"/>
      <c r="B725" s="50"/>
      <c r="R725" s="29"/>
    </row>
    <row r="726" ht="12.75" customHeight="1">
      <c r="A726" s="50"/>
      <c r="B726" s="50"/>
      <c r="R726" s="29"/>
    </row>
    <row r="727" ht="12.75" customHeight="1">
      <c r="A727" s="50"/>
      <c r="B727" s="50"/>
      <c r="R727" s="29"/>
    </row>
    <row r="728" ht="12.75" customHeight="1">
      <c r="A728" s="50"/>
      <c r="B728" s="50"/>
      <c r="R728" s="29"/>
    </row>
    <row r="729" ht="12.75" customHeight="1">
      <c r="A729" s="50"/>
      <c r="B729" s="50"/>
      <c r="R729" s="29"/>
    </row>
    <row r="730" ht="12.75" customHeight="1">
      <c r="A730" s="50"/>
      <c r="B730" s="50"/>
      <c r="R730" s="29"/>
    </row>
    <row r="731" ht="12.75" customHeight="1">
      <c r="A731" s="50"/>
      <c r="B731" s="50"/>
      <c r="R731" s="29"/>
    </row>
    <row r="732" ht="12.75" customHeight="1">
      <c r="A732" s="50"/>
      <c r="B732" s="50"/>
      <c r="R732" s="29"/>
    </row>
    <row r="733" ht="12.75" customHeight="1">
      <c r="A733" s="50"/>
      <c r="B733" s="50"/>
      <c r="R733" s="29"/>
    </row>
    <row r="734" ht="12.75" customHeight="1">
      <c r="A734" s="50"/>
      <c r="B734" s="50"/>
      <c r="R734" s="29"/>
    </row>
    <row r="735" ht="12.75" customHeight="1">
      <c r="A735" s="50"/>
      <c r="B735" s="50"/>
      <c r="R735" s="29"/>
    </row>
    <row r="736" ht="12.75" customHeight="1">
      <c r="A736" s="50"/>
      <c r="B736" s="50"/>
      <c r="R736" s="29"/>
    </row>
    <row r="737" ht="12.75" customHeight="1">
      <c r="A737" s="50"/>
      <c r="B737" s="50"/>
      <c r="R737" s="29"/>
    </row>
    <row r="738" ht="12.75" customHeight="1">
      <c r="A738" s="50"/>
      <c r="B738" s="50"/>
      <c r="R738" s="29"/>
    </row>
    <row r="739" ht="12.75" customHeight="1">
      <c r="A739" s="50"/>
      <c r="B739" s="50"/>
      <c r="R739" s="29"/>
    </row>
    <row r="740" ht="12.75" customHeight="1">
      <c r="A740" s="50"/>
      <c r="B740" s="50"/>
      <c r="R740" s="29"/>
    </row>
    <row r="741" ht="12.75" customHeight="1">
      <c r="A741" s="50"/>
      <c r="B741" s="50"/>
      <c r="R741" s="29"/>
    </row>
    <row r="742" ht="12.75" customHeight="1">
      <c r="A742" s="50"/>
      <c r="B742" s="50"/>
      <c r="R742" s="29"/>
    </row>
    <row r="743" ht="12.75" customHeight="1">
      <c r="A743" s="50"/>
      <c r="B743" s="50"/>
      <c r="R743" s="29"/>
    </row>
    <row r="744" ht="12.75" customHeight="1">
      <c r="A744" s="50"/>
      <c r="B744" s="50"/>
      <c r="R744" s="29"/>
    </row>
    <row r="745" ht="12.75" customHeight="1">
      <c r="A745" s="50"/>
      <c r="B745" s="50"/>
      <c r="R745" s="29"/>
    </row>
    <row r="746" ht="12.75" customHeight="1">
      <c r="A746" s="50"/>
      <c r="B746" s="50"/>
      <c r="R746" s="29"/>
    </row>
    <row r="747" ht="12.75" customHeight="1">
      <c r="A747" s="50"/>
      <c r="B747" s="50"/>
      <c r="R747" s="29"/>
    </row>
    <row r="748" ht="12.75" customHeight="1">
      <c r="A748" s="50"/>
      <c r="B748" s="50"/>
      <c r="R748" s="29"/>
    </row>
    <row r="749" ht="12.75" customHeight="1">
      <c r="A749" s="50"/>
      <c r="B749" s="50"/>
      <c r="R749" s="29"/>
    </row>
    <row r="750" ht="12.75" customHeight="1">
      <c r="A750" s="50"/>
      <c r="B750" s="50"/>
      <c r="R750" s="29"/>
    </row>
    <row r="751" ht="12.75" customHeight="1">
      <c r="A751" s="50"/>
      <c r="B751" s="50"/>
      <c r="R751" s="29"/>
    </row>
    <row r="752" ht="12.75" customHeight="1">
      <c r="A752" s="50"/>
      <c r="B752" s="50"/>
      <c r="R752" s="29"/>
    </row>
    <row r="753" ht="12.75" customHeight="1">
      <c r="A753" s="50"/>
      <c r="B753" s="50"/>
      <c r="R753" s="29"/>
    </row>
    <row r="754" ht="12.75" customHeight="1">
      <c r="A754" s="50"/>
      <c r="B754" s="50"/>
      <c r="R754" s="29"/>
    </row>
    <row r="755" ht="12.75" customHeight="1">
      <c r="A755" s="50"/>
      <c r="B755" s="50"/>
      <c r="R755" s="29"/>
    </row>
    <row r="756" ht="12.75" customHeight="1">
      <c r="A756" s="50"/>
      <c r="B756" s="50"/>
      <c r="R756" s="29"/>
    </row>
    <row r="757" ht="12.75" customHeight="1">
      <c r="A757" s="50"/>
      <c r="B757" s="50"/>
      <c r="R757" s="29"/>
    </row>
    <row r="758" ht="12.75" customHeight="1">
      <c r="A758" s="50"/>
      <c r="B758" s="50"/>
      <c r="R758" s="29"/>
    </row>
    <row r="759" ht="12.75" customHeight="1">
      <c r="A759" s="50"/>
      <c r="B759" s="50"/>
      <c r="R759" s="29"/>
    </row>
    <row r="760" ht="12.75" customHeight="1">
      <c r="A760" s="50"/>
      <c r="B760" s="50"/>
      <c r="R760" s="29"/>
    </row>
    <row r="761" ht="12.75" customHeight="1">
      <c r="A761" s="50"/>
      <c r="B761" s="50"/>
      <c r="R761" s="29"/>
    </row>
    <row r="762" ht="12.75" customHeight="1">
      <c r="A762" s="50"/>
      <c r="B762" s="50"/>
      <c r="R762" s="29"/>
    </row>
    <row r="763" ht="12.75" customHeight="1">
      <c r="A763" s="50"/>
      <c r="B763" s="50"/>
      <c r="R763" s="29"/>
    </row>
    <row r="764" ht="12.75" customHeight="1">
      <c r="A764" s="50"/>
      <c r="B764" s="50"/>
      <c r="R764" s="29"/>
    </row>
    <row r="765" ht="12.75" customHeight="1">
      <c r="A765" s="50"/>
      <c r="B765" s="50"/>
      <c r="R765" s="29"/>
    </row>
    <row r="766" ht="12.75" customHeight="1">
      <c r="A766" s="50"/>
      <c r="B766" s="50"/>
      <c r="R766" s="29"/>
    </row>
    <row r="767" ht="12.75" customHeight="1">
      <c r="A767" s="50"/>
      <c r="B767" s="50"/>
      <c r="R767" s="29"/>
    </row>
    <row r="768" ht="12.75" customHeight="1">
      <c r="A768" s="50"/>
      <c r="B768" s="50"/>
      <c r="R768" s="29"/>
    </row>
    <row r="769" ht="12.75" customHeight="1">
      <c r="A769" s="50"/>
      <c r="B769" s="50"/>
      <c r="R769" s="29"/>
    </row>
    <row r="770" ht="12.75" customHeight="1">
      <c r="A770" s="50"/>
      <c r="B770" s="50"/>
      <c r="R770" s="29"/>
    </row>
    <row r="771" ht="12.75" customHeight="1">
      <c r="A771" s="50"/>
      <c r="B771" s="50"/>
      <c r="R771" s="29"/>
    </row>
    <row r="772" ht="12.75" customHeight="1">
      <c r="A772" s="50"/>
      <c r="B772" s="50"/>
      <c r="R772" s="29"/>
    </row>
    <row r="773" ht="12.75" customHeight="1">
      <c r="A773" s="50"/>
      <c r="B773" s="50"/>
      <c r="R773" s="29"/>
    </row>
    <row r="774" ht="12.75" customHeight="1">
      <c r="A774" s="50"/>
      <c r="B774" s="50"/>
      <c r="R774" s="29"/>
    </row>
    <row r="775" ht="12.75" customHeight="1">
      <c r="A775" s="50"/>
      <c r="B775" s="50"/>
      <c r="R775" s="29"/>
    </row>
    <row r="776" ht="12.75" customHeight="1">
      <c r="A776" s="50"/>
      <c r="B776" s="50"/>
      <c r="R776" s="29"/>
    </row>
    <row r="777" ht="12.75" customHeight="1">
      <c r="A777" s="50"/>
      <c r="B777" s="50"/>
      <c r="R777" s="29"/>
    </row>
    <row r="778" ht="12.75" customHeight="1">
      <c r="A778" s="50"/>
      <c r="B778" s="50"/>
      <c r="R778" s="29"/>
    </row>
    <row r="779" ht="12.75" customHeight="1">
      <c r="A779" s="50"/>
      <c r="B779" s="50"/>
      <c r="R779" s="29"/>
    </row>
    <row r="780" ht="12.75" customHeight="1">
      <c r="A780" s="50"/>
      <c r="B780" s="50"/>
      <c r="R780" s="29"/>
    </row>
    <row r="781" ht="12.75" customHeight="1">
      <c r="A781" s="50"/>
      <c r="B781" s="50"/>
      <c r="R781" s="29"/>
    </row>
    <row r="782" ht="12.75" customHeight="1">
      <c r="A782" s="50"/>
      <c r="B782" s="50"/>
      <c r="R782" s="29"/>
    </row>
    <row r="783" ht="12.75" customHeight="1">
      <c r="A783" s="50"/>
      <c r="B783" s="50"/>
      <c r="R783" s="29"/>
    </row>
    <row r="784" ht="12.75" customHeight="1">
      <c r="A784" s="50"/>
      <c r="B784" s="50"/>
      <c r="R784" s="29"/>
    </row>
    <row r="785" ht="12.75" customHeight="1">
      <c r="A785" s="50"/>
      <c r="B785" s="50"/>
      <c r="R785" s="29"/>
    </row>
    <row r="786" ht="12.75" customHeight="1">
      <c r="A786" s="50"/>
      <c r="B786" s="50"/>
      <c r="R786" s="29"/>
    </row>
    <row r="787" ht="12.75" customHeight="1">
      <c r="A787" s="50"/>
      <c r="B787" s="50"/>
      <c r="R787" s="29"/>
    </row>
    <row r="788" ht="12.75" customHeight="1">
      <c r="A788" s="50"/>
      <c r="B788" s="50"/>
      <c r="R788" s="29"/>
    </row>
    <row r="789" ht="12.75" customHeight="1">
      <c r="A789" s="50"/>
      <c r="B789" s="50"/>
      <c r="R789" s="29"/>
    </row>
    <row r="790" ht="12.75" customHeight="1">
      <c r="A790" s="50"/>
      <c r="B790" s="50"/>
      <c r="R790" s="29"/>
    </row>
    <row r="791" ht="12.75" customHeight="1">
      <c r="A791" s="50"/>
      <c r="B791" s="50"/>
      <c r="R791" s="29"/>
    </row>
    <row r="792" ht="12.75" customHeight="1">
      <c r="A792" s="50"/>
      <c r="B792" s="50"/>
      <c r="R792" s="29"/>
    </row>
    <row r="793" ht="12.75" customHeight="1">
      <c r="A793" s="50"/>
      <c r="B793" s="50"/>
      <c r="R793" s="29"/>
    </row>
    <row r="794" ht="12.75" customHeight="1">
      <c r="A794" s="50"/>
      <c r="B794" s="50"/>
      <c r="R794" s="29"/>
    </row>
    <row r="795" ht="12.75" customHeight="1">
      <c r="A795" s="50"/>
      <c r="B795" s="50"/>
      <c r="R795" s="29"/>
    </row>
    <row r="796" ht="12.75" customHeight="1">
      <c r="A796" s="50"/>
      <c r="B796" s="50"/>
      <c r="R796" s="29"/>
    </row>
    <row r="797" ht="12.75" customHeight="1">
      <c r="A797" s="50"/>
      <c r="B797" s="50"/>
      <c r="R797" s="29"/>
    </row>
    <row r="798" ht="12.75" customHeight="1">
      <c r="A798" s="50"/>
      <c r="B798" s="50"/>
      <c r="R798" s="29"/>
    </row>
    <row r="799" ht="12.75" customHeight="1">
      <c r="A799" s="50"/>
      <c r="B799" s="50"/>
      <c r="R799" s="29"/>
    </row>
    <row r="800" ht="12.75" customHeight="1">
      <c r="A800" s="50"/>
      <c r="B800" s="50"/>
      <c r="R800" s="29"/>
    </row>
    <row r="801" ht="12.75" customHeight="1">
      <c r="A801" s="50"/>
      <c r="B801" s="50"/>
      <c r="R801" s="29"/>
    </row>
    <row r="802" ht="12.75" customHeight="1">
      <c r="A802" s="50"/>
      <c r="B802" s="50"/>
      <c r="R802" s="29"/>
    </row>
    <row r="803" ht="12.75" customHeight="1">
      <c r="A803" s="50"/>
      <c r="B803" s="50"/>
      <c r="R803" s="29"/>
    </row>
    <row r="804" ht="12.75" customHeight="1">
      <c r="A804" s="50"/>
      <c r="B804" s="50"/>
      <c r="R804" s="29"/>
    </row>
    <row r="805" ht="12.75" customHeight="1">
      <c r="A805" s="50"/>
      <c r="B805" s="50"/>
      <c r="R805" s="29"/>
    </row>
    <row r="806" ht="12.75" customHeight="1">
      <c r="A806" s="50"/>
      <c r="B806" s="50"/>
      <c r="R806" s="29"/>
    </row>
    <row r="807" ht="12.75" customHeight="1">
      <c r="A807" s="50"/>
      <c r="B807" s="50"/>
      <c r="R807" s="29"/>
    </row>
    <row r="808" ht="12.75" customHeight="1">
      <c r="A808" s="50"/>
      <c r="B808" s="50"/>
      <c r="R808" s="29"/>
    </row>
    <row r="809" ht="12.75" customHeight="1">
      <c r="A809" s="50"/>
      <c r="B809" s="50"/>
      <c r="R809" s="29"/>
    </row>
    <row r="810" ht="12.75" customHeight="1">
      <c r="A810" s="50"/>
      <c r="B810" s="50"/>
      <c r="R810" s="29"/>
    </row>
    <row r="811" ht="12.75" customHeight="1">
      <c r="A811" s="50"/>
      <c r="B811" s="50"/>
      <c r="R811" s="29"/>
    </row>
    <row r="812" ht="12.75" customHeight="1">
      <c r="A812" s="50"/>
      <c r="B812" s="50"/>
      <c r="R812" s="29"/>
    </row>
    <row r="813" ht="12.75" customHeight="1">
      <c r="A813" s="50"/>
      <c r="B813" s="50"/>
      <c r="R813" s="29"/>
    </row>
    <row r="814" ht="12.75" customHeight="1">
      <c r="A814" s="50"/>
      <c r="B814" s="50"/>
      <c r="R814" s="29"/>
    </row>
    <row r="815" ht="12.75" customHeight="1">
      <c r="A815" s="50"/>
      <c r="B815" s="50"/>
      <c r="R815" s="29"/>
    </row>
    <row r="816" ht="12.75" customHeight="1">
      <c r="A816" s="50"/>
      <c r="B816" s="50"/>
      <c r="R816" s="29"/>
    </row>
    <row r="817" ht="12.75" customHeight="1">
      <c r="A817" s="50"/>
      <c r="B817" s="50"/>
      <c r="R817" s="29"/>
    </row>
    <row r="818" ht="12.75" customHeight="1">
      <c r="A818" s="50"/>
      <c r="B818" s="50"/>
      <c r="R818" s="29"/>
    </row>
    <row r="819" ht="12.75" customHeight="1">
      <c r="A819" s="50"/>
      <c r="B819" s="50"/>
      <c r="R819" s="29"/>
    </row>
    <row r="820" ht="12.75" customHeight="1">
      <c r="A820" s="50"/>
      <c r="B820" s="50"/>
      <c r="R820" s="29"/>
    </row>
    <row r="821" ht="12.75" customHeight="1">
      <c r="A821" s="50"/>
      <c r="B821" s="50"/>
      <c r="R821" s="29"/>
    </row>
    <row r="822" ht="12.75" customHeight="1">
      <c r="A822" s="50"/>
      <c r="B822" s="50"/>
      <c r="R822" s="29"/>
    </row>
    <row r="823" ht="12.75" customHeight="1">
      <c r="A823" s="50"/>
      <c r="B823" s="50"/>
      <c r="R823" s="29"/>
    </row>
    <row r="824" ht="12.75" customHeight="1">
      <c r="A824" s="50"/>
      <c r="B824" s="50"/>
      <c r="R824" s="29"/>
    </row>
    <row r="825" ht="12.75" customHeight="1">
      <c r="A825" s="50"/>
      <c r="B825" s="50"/>
      <c r="R825" s="29"/>
    </row>
    <row r="826" ht="12.75" customHeight="1">
      <c r="A826" s="50"/>
      <c r="B826" s="50"/>
      <c r="R826" s="29"/>
    </row>
    <row r="827" ht="12.75" customHeight="1">
      <c r="A827" s="50"/>
      <c r="B827" s="50"/>
      <c r="R827" s="29"/>
    </row>
    <row r="828" ht="12.75" customHeight="1">
      <c r="A828" s="50"/>
      <c r="B828" s="50"/>
      <c r="R828" s="29"/>
    </row>
    <row r="829" ht="12.75" customHeight="1">
      <c r="A829" s="50"/>
      <c r="B829" s="50"/>
      <c r="R829" s="29"/>
    </row>
    <row r="830" ht="12.75" customHeight="1">
      <c r="A830" s="50"/>
      <c r="B830" s="50"/>
      <c r="R830" s="29"/>
    </row>
    <row r="831" ht="12.75" customHeight="1">
      <c r="A831" s="50"/>
      <c r="B831" s="50"/>
      <c r="R831" s="29"/>
    </row>
    <row r="832" ht="12.75" customHeight="1">
      <c r="A832" s="50"/>
      <c r="B832" s="50"/>
      <c r="R832" s="29"/>
    </row>
    <row r="833" ht="12.75" customHeight="1">
      <c r="A833" s="50"/>
      <c r="B833" s="50"/>
      <c r="R833" s="29"/>
    </row>
    <row r="834" ht="12.75" customHeight="1">
      <c r="A834" s="50"/>
      <c r="B834" s="50"/>
      <c r="R834" s="29"/>
    </row>
    <row r="835" ht="12.75" customHeight="1">
      <c r="A835" s="50"/>
      <c r="B835" s="50"/>
      <c r="R835" s="29"/>
    </row>
    <row r="836" ht="12.75" customHeight="1">
      <c r="A836" s="50"/>
      <c r="B836" s="50"/>
      <c r="R836" s="29"/>
    </row>
    <row r="837" ht="12.75" customHeight="1">
      <c r="A837" s="50"/>
      <c r="B837" s="50"/>
      <c r="R837" s="29"/>
    </row>
    <row r="838" ht="12.75" customHeight="1">
      <c r="A838" s="50"/>
      <c r="B838" s="50"/>
      <c r="R838" s="29"/>
    </row>
    <row r="839" ht="12.75" customHeight="1">
      <c r="A839" s="50"/>
      <c r="B839" s="50"/>
      <c r="R839" s="29"/>
    </row>
    <row r="840" ht="12.75" customHeight="1">
      <c r="A840" s="50"/>
      <c r="B840" s="50"/>
      <c r="R840" s="29"/>
    </row>
    <row r="841" ht="12.75" customHeight="1">
      <c r="A841" s="50"/>
      <c r="B841" s="50"/>
      <c r="R841" s="29"/>
    </row>
    <row r="842" ht="12.75" customHeight="1">
      <c r="A842" s="50"/>
      <c r="B842" s="50"/>
      <c r="R842" s="29"/>
    </row>
    <row r="843" ht="12.75" customHeight="1">
      <c r="A843" s="50"/>
      <c r="B843" s="50"/>
      <c r="R843" s="29"/>
    </row>
    <row r="844" ht="12.75" customHeight="1">
      <c r="A844" s="50"/>
      <c r="B844" s="50"/>
      <c r="R844" s="29"/>
    </row>
    <row r="845" ht="12.75" customHeight="1">
      <c r="A845" s="50"/>
      <c r="B845" s="50"/>
      <c r="R845" s="29"/>
    </row>
    <row r="846" ht="12.75" customHeight="1">
      <c r="A846" s="50"/>
      <c r="B846" s="50"/>
      <c r="R846" s="29"/>
    </row>
    <row r="847" ht="12.75" customHeight="1">
      <c r="A847" s="50"/>
      <c r="B847" s="50"/>
      <c r="R847" s="29"/>
    </row>
    <row r="848" ht="12.75" customHeight="1">
      <c r="A848" s="50"/>
      <c r="B848" s="50"/>
      <c r="R848" s="29"/>
    </row>
    <row r="849" ht="12.75" customHeight="1">
      <c r="A849" s="50"/>
      <c r="B849" s="50"/>
      <c r="R849" s="29"/>
    </row>
    <row r="850" ht="12.75" customHeight="1">
      <c r="A850" s="50"/>
      <c r="B850" s="50"/>
      <c r="R850" s="29"/>
    </row>
    <row r="851" ht="12.75" customHeight="1">
      <c r="A851" s="50"/>
      <c r="B851" s="50"/>
      <c r="R851" s="29"/>
    </row>
    <row r="852" ht="12.75" customHeight="1">
      <c r="A852" s="50"/>
      <c r="B852" s="50"/>
      <c r="R852" s="29"/>
    </row>
    <row r="853" ht="12.75" customHeight="1">
      <c r="A853" s="50"/>
      <c r="B853" s="50"/>
      <c r="R853" s="29"/>
    </row>
    <row r="854" ht="12.75" customHeight="1">
      <c r="A854" s="50"/>
      <c r="B854" s="50"/>
      <c r="R854" s="29"/>
    </row>
    <row r="855" ht="12.75" customHeight="1">
      <c r="A855" s="50"/>
      <c r="B855" s="50"/>
      <c r="R855" s="29"/>
    </row>
    <row r="856" ht="12.75" customHeight="1">
      <c r="A856" s="50"/>
      <c r="B856" s="50"/>
      <c r="R856" s="29"/>
    </row>
    <row r="857" ht="12.75" customHeight="1">
      <c r="A857" s="50"/>
      <c r="B857" s="50"/>
      <c r="R857" s="29"/>
    </row>
    <row r="858" ht="12.75" customHeight="1">
      <c r="A858" s="50"/>
      <c r="B858" s="50"/>
      <c r="R858" s="29"/>
    </row>
    <row r="859" ht="12.75" customHeight="1">
      <c r="A859" s="50"/>
      <c r="B859" s="50"/>
      <c r="R859" s="29"/>
    </row>
    <row r="860" ht="12.75" customHeight="1">
      <c r="A860" s="50"/>
      <c r="B860" s="50"/>
      <c r="R860" s="29"/>
    </row>
    <row r="861" ht="12.75" customHeight="1">
      <c r="A861" s="50"/>
      <c r="B861" s="50"/>
      <c r="R861" s="29"/>
    </row>
    <row r="862" ht="12.75" customHeight="1">
      <c r="A862" s="50"/>
      <c r="B862" s="50"/>
      <c r="R862" s="29"/>
    </row>
    <row r="863" ht="12.75" customHeight="1">
      <c r="A863" s="50"/>
      <c r="B863" s="50"/>
      <c r="R863" s="29"/>
    </row>
    <row r="864" ht="12.75" customHeight="1">
      <c r="A864" s="50"/>
      <c r="B864" s="50"/>
      <c r="R864" s="29"/>
    </row>
    <row r="865" ht="12.75" customHeight="1">
      <c r="A865" s="50"/>
      <c r="B865" s="50"/>
      <c r="R865" s="29"/>
    </row>
    <row r="866" ht="12.75" customHeight="1">
      <c r="A866" s="50"/>
      <c r="B866" s="50"/>
      <c r="R866" s="29"/>
    </row>
    <row r="867" ht="12.75" customHeight="1">
      <c r="A867" s="50"/>
      <c r="B867" s="50"/>
      <c r="R867" s="29"/>
    </row>
    <row r="868" ht="12.75" customHeight="1">
      <c r="A868" s="50"/>
      <c r="B868" s="50"/>
      <c r="R868" s="29"/>
    </row>
    <row r="869" ht="12.75" customHeight="1">
      <c r="A869" s="50"/>
      <c r="B869" s="50"/>
      <c r="R869" s="29"/>
    </row>
    <row r="870" ht="12.75" customHeight="1">
      <c r="A870" s="50"/>
      <c r="B870" s="50"/>
      <c r="R870" s="29"/>
    </row>
    <row r="871" ht="12.75" customHeight="1">
      <c r="A871" s="50"/>
      <c r="B871" s="50"/>
      <c r="R871" s="29"/>
    </row>
    <row r="872" ht="12.75" customHeight="1">
      <c r="A872" s="50"/>
      <c r="B872" s="50"/>
      <c r="R872" s="29"/>
    </row>
    <row r="873" ht="12.75" customHeight="1">
      <c r="A873" s="50"/>
      <c r="B873" s="50"/>
      <c r="R873" s="29"/>
    </row>
    <row r="874" ht="12.75" customHeight="1">
      <c r="A874" s="50"/>
      <c r="B874" s="50"/>
      <c r="R874" s="29"/>
    </row>
    <row r="875" ht="12.75" customHeight="1">
      <c r="A875" s="50"/>
      <c r="B875" s="50"/>
      <c r="R875" s="29"/>
    </row>
    <row r="876" ht="12.75" customHeight="1">
      <c r="A876" s="50"/>
      <c r="B876" s="50"/>
      <c r="R876" s="29"/>
    </row>
    <row r="877" ht="12.75" customHeight="1">
      <c r="A877" s="50"/>
      <c r="B877" s="50"/>
      <c r="R877" s="29"/>
    </row>
    <row r="878" ht="12.75" customHeight="1">
      <c r="A878" s="50"/>
      <c r="B878" s="50"/>
      <c r="R878" s="29"/>
    </row>
    <row r="879" ht="12.75" customHeight="1">
      <c r="A879" s="50"/>
      <c r="B879" s="50"/>
      <c r="R879" s="29"/>
    </row>
    <row r="880" ht="12.75" customHeight="1">
      <c r="A880" s="50"/>
      <c r="B880" s="50"/>
      <c r="R880" s="29"/>
    </row>
    <row r="881" ht="12.75" customHeight="1">
      <c r="A881" s="50"/>
      <c r="B881" s="50"/>
      <c r="R881" s="29"/>
    </row>
    <row r="882" ht="12.75" customHeight="1">
      <c r="A882" s="50"/>
      <c r="B882" s="50"/>
      <c r="R882" s="29"/>
    </row>
    <row r="883" ht="12.75" customHeight="1">
      <c r="A883" s="50"/>
      <c r="B883" s="50"/>
      <c r="R883" s="29"/>
    </row>
    <row r="884" ht="12.75" customHeight="1">
      <c r="A884" s="50"/>
      <c r="B884" s="50"/>
      <c r="R884" s="29"/>
    </row>
    <row r="885" ht="12.75" customHeight="1">
      <c r="A885" s="50"/>
      <c r="B885" s="50"/>
      <c r="R885" s="29"/>
    </row>
    <row r="886" ht="12.75" customHeight="1">
      <c r="A886" s="50"/>
      <c r="B886" s="50"/>
      <c r="R886" s="29"/>
    </row>
    <row r="887" ht="12.75" customHeight="1">
      <c r="A887" s="50"/>
      <c r="B887" s="50"/>
      <c r="R887" s="29"/>
    </row>
    <row r="888" ht="12.75" customHeight="1">
      <c r="A888" s="50"/>
      <c r="B888" s="50"/>
      <c r="R888" s="29"/>
    </row>
    <row r="889" ht="12.75" customHeight="1">
      <c r="A889" s="50"/>
      <c r="B889" s="50"/>
      <c r="R889" s="29"/>
    </row>
    <row r="890" ht="12.75" customHeight="1">
      <c r="A890" s="50"/>
      <c r="B890" s="50"/>
      <c r="R890" s="29"/>
    </row>
    <row r="891" ht="12.75" customHeight="1">
      <c r="A891" s="50"/>
      <c r="B891" s="50"/>
      <c r="R891" s="29"/>
    </row>
    <row r="892" ht="12.75" customHeight="1">
      <c r="A892" s="50"/>
      <c r="B892" s="50"/>
      <c r="R892" s="29"/>
    </row>
    <row r="893" ht="12.75" customHeight="1">
      <c r="A893" s="50"/>
      <c r="B893" s="50"/>
      <c r="R893" s="29"/>
    </row>
    <row r="894" ht="12.75" customHeight="1">
      <c r="A894" s="50"/>
      <c r="B894" s="50"/>
      <c r="R894" s="29"/>
    </row>
    <row r="895" ht="12.75" customHeight="1">
      <c r="A895" s="50"/>
      <c r="B895" s="50"/>
      <c r="R895" s="29"/>
    </row>
    <row r="896" ht="12.75" customHeight="1">
      <c r="A896" s="50"/>
      <c r="B896" s="50"/>
      <c r="R896" s="29"/>
    </row>
    <row r="897" ht="12.75" customHeight="1">
      <c r="A897" s="50"/>
      <c r="B897" s="50"/>
      <c r="R897" s="29"/>
    </row>
    <row r="898" ht="12.75" customHeight="1">
      <c r="A898" s="50"/>
      <c r="B898" s="50"/>
      <c r="R898" s="29"/>
    </row>
    <row r="899" ht="12.75" customHeight="1">
      <c r="A899" s="50"/>
      <c r="B899" s="50"/>
      <c r="R899" s="29"/>
    </row>
    <row r="900" ht="12.75" customHeight="1">
      <c r="A900" s="50"/>
      <c r="B900" s="50"/>
      <c r="R900" s="29"/>
    </row>
    <row r="901" ht="12.75" customHeight="1">
      <c r="A901" s="50"/>
      <c r="B901" s="50"/>
      <c r="R901" s="29"/>
    </row>
    <row r="902" ht="12.75" customHeight="1">
      <c r="A902" s="50"/>
      <c r="B902" s="50"/>
      <c r="R902" s="29"/>
    </row>
    <row r="903" ht="12.75" customHeight="1">
      <c r="A903" s="50"/>
      <c r="B903" s="50"/>
      <c r="R903" s="29"/>
    </row>
    <row r="904" ht="12.75" customHeight="1">
      <c r="A904" s="50"/>
      <c r="B904" s="50"/>
      <c r="R904" s="29"/>
    </row>
    <row r="905" ht="12.75" customHeight="1">
      <c r="A905" s="50"/>
      <c r="B905" s="50"/>
      <c r="R905" s="29"/>
    </row>
    <row r="906" ht="12.75" customHeight="1">
      <c r="A906" s="50"/>
      <c r="B906" s="50"/>
      <c r="R906" s="29"/>
    </row>
    <row r="907" ht="12.75" customHeight="1">
      <c r="A907" s="50"/>
      <c r="B907" s="50"/>
      <c r="R907" s="29"/>
    </row>
    <row r="908" ht="12.75" customHeight="1">
      <c r="A908" s="50"/>
      <c r="B908" s="50"/>
      <c r="R908" s="29"/>
    </row>
    <row r="909" ht="12.75" customHeight="1">
      <c r="A909" s="50"/>
      <c r="B909" s="50"/>
      <c r="R909" s="29"/>
    </row>
    <row r="910" ht="12.75" customHeight="1">
      <c r="A910" s="50"/>
      <c r="B910" s="50"/>
      <c r="R910" s="29"/>
    </row>
    <row r="911" ht="12.75" customHeight="1">
      <c r="A911" s="50"/>
      <c r="B911" s="50"/>
      <c r="R911" s="29"/>
    </row>
    <row r="912" ht="12.75" customHeight="1">
      <c r="A912" s="50"/>
      <c r="B912" s="50"/>
      <c r="R912" s="29"/>
    </row>
    <row r="913" ht="12.75" customHeight="1">
      <c r="A913" s="50"/>
      <c r="B913" s="50"/>
      <c r="R913" s="29"/>
    </row>
    <row r="914" ht="12.75" customHeight="1">
      <c r="A914" s="50"/>
      <c r="B914" s="50"/>
      <c r="R914" s="29"/>
    </row>
    <row r="915" ht="12.75" customHeight="1">
      <c r="A915" s="50"/>
      <c r="B915" s="50"/>
      <c r="R915" s="29"/>
    </row>
    <row r="916" ht="12.75" customHeight="1">
      <c r="A916" s="50"/>
      <c r="B916" s="50"/>
      <c r="R916" s="29"/>
    </row>
    <row r="917" ht="12.75" customHeight="1">
      <c r="A917" s="50"/>
      <c r="B917" s="50"/>
      <c r="R917" s="29"/>
    </row>
    <row r="918" ht="12.75" customHeight="1">
      <c r="A918" s="50"/>
      <c r="B918" s="50"/>
      <c r="R918" s="29"/>
    </row>
    <row r="919" ht="12.75" customHeight="1">
      <c r="A919" s="50"/>
      <c r="B919" s="50"/>
      <c r="R919" s="29"/>
    </row>
    <row r="920" ht="12.75" customHeight="1">
      <c r="A920" s="50"/>
      <c r="B920" s="50"/>
      <c r="R920" s="29"/>
    </row>
    <row r="921" ht="12.75" customHeight="1">
      <c r="A921" s="50"/>
      <c r="B921" s="50"/>
      <c r="R921" s="29"/>
    </row>
    <row r="922" ht="12.75" customHeight="1">
      <c r="A922" s="50"/>
      <c r="B922" s="50"/>
      <c r="R922" s="29"/>
    </row>
    <row r="923" ht="12.75" customHeight="1">
      <c r="A923" s="50"/>
      <c r="B923" s="50"/>
      <c r="R923" s="29"/>
    </row>
    <row r="924" ht="12.75" customHeight="1">
      <c r="A924" s="50"/>
      <c r="B924" s="50"/>
      <c r="R924" s="29"/>
    </row>
    <row r="925" ht="12.75" customHeight="1">
      <c r="A925" s="50"/>
      <c r="B925" s="50"/>
      <c r="R925" s="29"/>
    </row>
    <row r="926" ht="12.75" customHeight="1">
      <c r="A926" s="50"/>
      <c r="B926" s="50"/>
      <c r="R926" s="29"/>
    </row>
    <row r="927" ht="12.75" customHeight="1">
      <c r="A927" s="50"/>
      <c r="B927" s="50"/>
      <c r="R927" s="29"/>
    </row>
    <row r="928" ht="12.75" customHeight="1">
      <c r="A928" s="50"/>
      <c r="B928" s="50"/>
      <c r="R928" s="29"/>
    </row>
    <row r="929" ht="12.75" customHeight="1">
      <c r="A929" s="50"/>
      <c r="B929" s="50"/>
      <c r="R929" s="29"/>
    </row>
    <row r="930" ht="12.75" customHeight="1">
      <c r="A930" s="50"/>
      <c r="B930" s="50"/>
      <c r="R930" s="29"/>
    </row>
    <row r="931" ht="12.75" customHeight="1">
      <c r="A931" s="50"/>
      <c r="B931" s="50"/>
      <c r="R931" s="29"/>
    </row>
    <row r="932" ht="12.75" customHeight="1">
      <c r="A932" s="50"/>
      <c r="B932" s="50"/>
      <c r="R932" s="29"/>
    </row>
    <row r="933" ht="12.75" customHeight="1">
      <c r="A933" s="50"/>
      <c r="B933" s="50"/>
      <c r="R933" s="29"/>
    </row>
    <row r="934" ht="12.75" customHeight="1">
      <c r="A934" s="50"/>
      <c r="B934" s="50"/>
      <c r="R934" s="29"/>
    </row>
    <row r="935" ht="12.75" customHeight="1">
      <c r="A935" s="50"/>
      <c r="B935" s="50"/>
      <c r="R935" s="29"/>
    </row>
    <row r="936" ht="12.75" customHeight="1">
      <c r="A936" s="50"/>
      <c r="B936" s="50"/>
      <c r="R936" s="29"/>
    </row>
    <row r="937" ht="12.75" customHeight="1">
      <c r="A937" s="50"/>
      <c r="B937" s="50"/>
      <c r="R937" s="29"/>
    </row>
    <row r="938" ht="12.75" customHeight="1">
      <c r="A938" s="50"/>
      <c r="B938" s="50"/>
      <c r="R938" s="29"/>
    </row>
    <row r="939" ht="12.75" customHeight="1">
      <c r="A939" s="50"/>
      <c r="B939" s="50"/>
      <c r="R939" s="29"/>
    </row>
    <row r="940" ht="12.75" customHeight="1">
      <c r="A940" s="50"/>
      <c r="B940" s="50"/>
      <c r="R940" s="29"/>
    </row>
    <row r="941" ht="12.75" customHeight="1">
      <c r="A941" s="50"/>
      <c r="B941" s="50"/>
      <c r="R941" s="29"/>
    </row>
    <row r="942" ht="12.75" customHeight="1">
      <c r="A942" s="50"/>
      <c r="B942" s="50"/>
      <c r="R942" s="29"/>
    </row>
    <row r="943" ht="12.75" customHeight="1">
      <c r="A943" s="50"/>
      <c r="B943" s="50"/>
      <c r="R943" s="29"/>
    </row>
    <row r="944" ht="12.75" customHeight="1">
      <c r="A944" s="50"/>
      <c r="B944" s="50"/>
      <c r="R944" s="29"/>
    </row>
    <row r="945" ht="12.75" customHeight="1">
      <c r="A945" s="50"/>
      <c r="B945" s="50"/>
      <c r="R945" s="29"/>
    </row>
    <row r="946" ht="12.75" customHeight="1">
      <c r="A946" s="50"/>
      <c r="B946" s="50"/>
      <c r="R946" s="29"/>
    </row>
    <row r="947" ht="12.75" customHeight="1">
      <c r="A947" s="50"/>
      <c r="B947" s="50"/>
      <c r="R947" s="29"/>
    </row>
    <row r="948" ht="12.75" customHeight="1">
      <c r="A948" s="50"/>
      <c r="B948" s="50"/>
      <c r="R948" s="29"/>
    </row>
    <row r="949" ht="12.75" customHeight="1">
      <c r="A949" s="50"/>
      <c r="B949" s="50"/>
      <c r="R949" s="29"/>
    </row>
    <row r="950" ht="12.75" customHeight="1">
      <c r="A950" s="50"/>
      <c r="B950" s="50"/>
      <c r="R950" s="29"/>
    </row>
    <row r="951" ht="12.75" customHeight="1">
      <c r="A951" s="50"/>
      <c r="B951" s="50"/>
      <c r="R951" s="29"/>
    </row>
    <row r="952" ht="12.75" customHeight="1">
      <c r="A952" s="50"/>
      <c r="B952" s="50"/>
      <c r="R952" s="29"/>
    </row>
    <row r="953" ht="12.75" customHeight="1">
      <c r="A953" s="50"/>
      <c r="B953" s="50"/>
      <c r="R953" s="29"/>
    </row>
    <row r="954" ht="12.75" customHeight="1">
      <c r="A954" s="50"/>
      <c r="B954" s="50"/>
      <c r="R954" s="29"/>
    </row>
    <row r="955" ht="12.75" customHeight="1">
      <c r="A955" s="50"/>
      <c r="B955" s="50"/>
      <c r="R955" s="29"/>
    </row>
    <row r="956" ht="12.75" customHeight="1">
      <c r="A956" s="50"/>
      <c r="B956" s="50"/>
      <c r="R956" s="29"/>
    </row>
    <row r="957" ht="12.75" customHeight="1">
      <c r="A957" s="50"/>
      <c r="B957" s="50"/>
      <c r="R957" s="29"/>
    </row>
    <row r="958" ht="12.75" customHeight="1">
      <c r="A958" s="50"/>
      <c r="B958" s="50"/>
      <c r="R958" s="29"/>
    </row>
    <row r="959" ht="12.75" customHeight="1">
      <c r="A959" s="50"/>
      <c r="B959" s="50"/>
      <c r="R959" s="29"/>
    </row>
    <row r="960" ht="12.75" customHeight="1">
      <c r="A960" s="50"/>
      <c r="B960" s="50"/>
      <c r="R960" s="29"/>
    </row>
    <row r="961" ht="12.75" customHeight="1">
      <c r="A961" s="50"/>
      <c r="B961" s="50"/>
      <c r="R961" s="29"/>
    </row>
    <row r="962" ht="12.75" customHeight="1">
      <c r="A962" s="50"/>
      <c r="B962" s="50"/>
      <c r="R962" s="29"/>
    </row>
    <row r="963" ht="12.75" customHeight="1">
      <c r="A963" s="50"/>
      <c r="B963" s="50"/>
      <c r="R963" s="29"/>
    </row>
    <row r="964" ht="12.75" customHeight="1">
      <c r="A964" s="50"/>
      <c r="B964" s="50"/>
      <c r="R964" s="29"/>
    </row>
    <row r="965" ht="12.75" customHeight="1">
      <c r="A965" s="50"/>
      <c r="B965" s="50"/>
      <c r="R965" s="29"/>
    </row>
    <row r="966" ht="12.75" customHeight="1">
      <c r="A966" s="50"/>
      <c r="B966" s="50"/>
      <c r="R966" s="29"/>
    </row>
    <row r="967" ht="12.75" customHeight="1">
      <c r="A967" s="50"/>
      <c r="B967" s="50"/>
      <c r="R967" s="29"/>
    </row>
    <row r="968" ht="12.75" customHeight="1">
      <c r="A968" s="50"/>
      <c r="B968" s="50"/>
      <c r="R968" s="29"/>
    </row>
    <row r="969" ht="12.75" customHeight="1">
      <c r="A969" s="50"/>
      <c r="B969" s="50"/>
      <c r="R969" s="29"/>
    </row>
    <row r="970" ht="12.75" customHeight="1">
      <c r="A970" s="50"/>
      <c r="B970" s="50"/>
      <c r="R970" s="29"/>
    </row>
    <row r="971" ht="12.75" customHeight="1">
      <c r="A971" s="50"/>
      <c r="B971" s="50"/>
      <c r="R971" s="29"/>
    </row>
    <row r="972" ht="12.75" customHeight="1">
      <c r="A972" s="50"/>
      <c r="B972" s="50"/>
      <c r="R972" s="29"/>
    </row>
    <row r="973" ht="12.75" customHeight="1">
      <c r="A973" s="50"/>
      <c r="B973" s="50"/>
      <c r="R973" s="29"/>
    </row>
    <row r="974" ht="12.75" customHeight="1">
      <c r="A974" s="50"/>
      <c r="B974" s="50"/>
      <c r="R974" s="29"/>
    </row>
    <row r="975" ht="12.75" customHeight="1">
      <c r="A975" s="50"/>
      <c r="B975" s="50"/>
      <c r="R975" s="29"/>
    </row>
    <row r="976" ht="12.75" customHeight="1">
      <c r="A976" s="50"/>
      <c r="B976" s="50"/>
      <c r="R976" s="29"/>
    </row>
    <row r="977" ht="12.75" customHeight="1">
      <c r="A977" s="50"/>
      <c r="B977" s="50"/>
      <c r="R977" s="29"/>
    </row>
    <row r="978" ht="12.75" customHeight="1">
      <c r="A978" s="50"/>
      <c r="B978" s="50"/>
      <c r="R978" s="29"/>
    </row>
    <row r="979" ht="12.75" customHeight="1">
      <c r="A979" s="50"/>
      <c r="B979" s="50"/>
      <c r="R979" s="29"/>
    </row>
    <row r="980" ht="12.75" customHeight="1">
      <c r="A980" s="50"/>
      <c r="B980" s="50"/>
      <c r="R980" s="29"/>
    </row>
    <row r="981" ht="12.75" customHeight="1">
      <c r="A981" s="50"/>
      <c r="B981" s="50"/>
      <c r="R981" s="29"/>
    </row>
    <row r="982" ht="12.75" customHeight="1">
      <c r="A982" s="50"/>
      <c r="B982" s="50"/>
      <c r="R982" s="29"/>
    </row>
    <row r="983" ht="12.75" customHeight="1">
      <c r="A983" s="50"/>
      <c r="B983" s="50"/>
      <c r="R983" s="29"/>
    </row>
    <row r="984" ht="12.75" customHeight="1">
      <c r="A984" s="50"/>
      <c r="B984" s="50"/>
      <c r="R984" s="29"/>
    </row>
    <row r="985" ht="12.75" customHeight="1">
      <c r="A985" s="50"/>
      <c r="B985" s="50"/>
      <c r="R985" s="29"/>
    </row>
    <row r="986" ht="12.75" customHeight="1">
      <c r="A986" s="50"/>
      <c r="B986" s="50"/>
      <c r="R986" s="29"/>
    </row>
    <row r="987" ht="12.75" customHeight="1">
      <c r="A987" s="50"/>
      <c r="B987" s="50"/>
      <c r="R987" s="29"/>
    </row>
    <row r="988" ht="12.75" customHeight="1">
      <c r="A988" s="50"/>
      <c r="B988" s="50"/>
      <c r="R988" s="29"/>
    </row>
    <row r="989" ht="12.75" customHeight="1">
      <c r="A989" s="50"/>
      <c r="B989" s="50"/>
      <c r="R989" s="29"/>
    </row>
    <row r="990" ht="12.75" customHeight="1">
      <c r="A990" s="50"/>
      <c r="B990" s="50"/>
      <c r="R990" s="29"/>
    </row>
    <row r="991" ht="12.75" customHeight="1">
      <c r="A991" s="50"/>
      <c r="B991" s="50"/>
      <c r="R991" s="29"/>
    </row>
    <row r="992" ht="12.75" customHeight="1">
      <c r="A992" s="50"/>
      <c r="B992" s="50"/>
      <c r="R992" s="29"/>
    </row>
    <row r="993" ht="12.75" customHeight="1">
      <c r="A993" s="50"/>
      <c r="B993" s="50"/>
      <c r="R993" s="29"/>
    </row>
    <row r="994" ht="12.75" customHeight="1">
      <c r="A994" s="50"/>
      <c r="B994" s="50"/>
      <c r="R994" s="29"/>
    </row>
    <row r="995" ht="12.75" customHeight="1">
      <c r="A995" s="50"/>
      <c r="B995" s="50"/>
      <c r="R995" s="29"/>
    </row>
    <row r="996" ht="12.75" customHeight="1">
      <c r="A996" s="50"/>
      <c r="B996" s="50"/>
      <c r="R996" s="29"/>
    </row>
    <row r="997" ht="12.75" customHeight="1">
      <c r="A997" s="50"/>
      <c r="B997" s="50"/>
      <c r="R997" s="29"/>
    </row>
    <row r="998" ht="12.75" customHeight="1">
      <c r="A998" s="50"/>
      <c r="B998" s="50"/>
      <c r="R998" s="29"/>
    </row>
  </sheetData>
  <mergeCells count="1">
    <mergeCell ref="D1:L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29"/>
    <col customWidth="1" min="3" max="3" width="26.43"/>
    <col customWidth="1" min="4" max="4" width="35.71"/>
    <col customWidth="1" min="5" max="5" width="4.43"/>
    <col customWidth="1" min="6" max="8" width="5.86"/>
    <col customWidth="1" min="9" max="9" width="6.0"/>
    <col customWidth="1" min="10" max="10" width="5.86"/>
    <col customWidth="1" min="11" max="11" width="4.57"/>
    <col customWidth="1" min="12" max="12" width="5.0"/>
    <col customWidth="1" min="13" max="13" width="7.0"/>
    <col customWidth="1" min="14" max="14" width="5.86"/>
    <col customWidth="1" min="15" max="15" width="7.71"/>
    <col customWidth="1" min="16" max="16" width="4.86"/>
    <col customWidth="1" min="17" max="17" width="24.86"/>
    <col customWidth="1" min="18" max="18" width="12.57"/>
    <col customWidth="1" min="19" max="19" width="7.0"/>
    <col customWidth="1" min="20" max="20" width="14.86"/>
    <col customWidth="1" min="21" max="21" width="5.0"/>
    <col customWidth="1" min="22" max="30" width="8.71"/>
  </cols>
  <sheetData>
    <row r="1" ht="12.75" customHeight="1">
      <c r="A1" s="59"/>
      <c r="B1" s="60"/>
      <c r="C1" s="25"/>
      <c r="D1" s="61" t="s">
        <v>65</v>
      </c>
      <c r="E1" s="27"/>
      <c r="F1" s="27"/>
      <c r="G1" s="27"/>
      <c r="H1" s="27"/>
      <c r="I1" s="27"/>
      <c r="J1" s="27"/>
      <c r="K1" s="27"/>
      <c r="L1" s="28"/>
      <c r="M1" s="62"/>
      <c r="N1" s="62"/>
      <c r="O1" s="63"/>
      <c r="P1" s="63"/>
      <c r="Q1" s="62"/>
      <c r="R1" s="62"/>
      <c r="S1" s="63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2.75" customHeight="1">
      <c r="A2" s="46" t="s">
        <v>17</v>
      </c>
      <c r="B2" s="64" t="s">
        <v>18</v>
      </c>
      <c r="C2" s="48" t="s">
        <v>19</v>
      </c>
      <c r="D2" s="64" t="s">
        <v>3</v>
      </c>
      <c r="E2" s="64" t="s">
        <v>4</v>
      </c>
      <c r="F2" s="64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64" t="s">
        <v>10</v>
      </c>
      <c r="L2" s="65" t="s">
        <v>11</v>
      </c>
      <c r="M2" s="66" t="s">
        <v>20</v>
      </c>
      <c r="N2" s="66" t="s">
        <v>66</v>
      </c>
      <c r="O2" s="67" t="s">
        <v>67</v>
      </c>
      <c r="P2" s="67" t="s">
        <v>23</v>
      </c>
      <c r="Q2" s="66" t="s">
        <v>68</v>
      </c>
      <c r="R2" s="66" t="s">
        <v>69</v>
      </c>
      <c r="S2" s="67" t="s">
        <v>62</v>
      </c>
      <c r="T2" s="66" t="s">
        <v>70</v>
      </c>
      <c r="U2" s="66" t="s">
        <v>71</v>
      </c>
      <c r="V2" s="62"/>
      <c r="W2" s="62"/>
      <c r="X2" s="62"/>
      <c r="Y2" s="62"/>
      <c r="Z2" s="62"/>
      <c r="AA2" s="62"/>
      <c r="AB2" s="62"/>
      <c r="AC2" s="62"/>
      <c r="AD2" s="62"/>
    </row>
    <row r="3" ht="12.75" customHeight="1">
      <c r="A3" s="37">
        <v>2040.0</v>
      </c>
      <c r="B3" s="68">
        <v>0.015</v>
      </c>
      <c r="C3" s="69" t="s">
        <v>72</v>
      </c>
      <c r="D3" s="40">
        <v>296.46219442120315</v>
      </c>
      <c r="E3" s="40">
        <v>936.3314690920768</v>
      </c>
      <c r="F3" s="40">
        <v>2989.198709752209</v>
      </c>
      <c r="G3" s="40">
        <v>1366.263907103892</v>
      </c>
      <c r="H3" s="40">
        <v>2468.2155642288003</v>
      </c>
      <c r="I3" s="40">
        <v>989.2611953255122</v>
      </c>
      <c r="J3" s="40">
        <v>657.2307613406111</v>
      </c>
      <c r="K3" s="40">
        <v>527.9512176347297</v>
      </c>
      <c r="L3" s="44">
        <v>1392.0</v>
      </c>
      <c r="M3" s="70">
        <f t="shared" ref="M3:M57" si="1">sum(D3:L3)</f>
        <v>11622.91502</v>
      </c>
      <c r="N3" s="70">
        <f t="shared" ref="N3:N57" si="2">average(D3:L3)</f>
        <v>1291.435002</v>
      </c>
      <c r="O3" s="63">
        <f t="shared" ref="O3:O57" si="3">STDEVP(D3:L3)</f>
        <v>848.2287235</v>
      </c>
      <c r="P3" s="63">
        <f t="shared" ref="P3:P57" si="4">O3/N3</f>
        <v>0.6568110065</v>
      </c>
      <c r="Q3" s="62">
        <f t="shared" ref="Q3:Q57" si="5">COUNTIF(D3:L3,"&gt;0")</f>
        <v>9</v>
      </c>
      <c r="R3" s="62">
        <f t="shared" ref="R3:R57" si="6">COUNTIF(Q3, "&gt;2")</f>
        <v>1</v>
      </c>
      <c r="S3" s="63">
        <f t="shared" ref="S3:S57" si="7">100*M3/$M$58</f>
        <v>26.35497409</v>
      </c>
      <c r="T3" s="67">
        <f t="shared" ref="T3:T58" si="8">sum($S$3:S3)</f>
        <v>26.35497409</v>
      </c>
      <c r="U3" s="66" t="s">
        <v>73</v>
      </c>
      <c r="V3" s="62"/>
      <c r="W3" s="62"/>
      <c r="X3" s="62"/>
      <c r="Y3" s="62"/>
      <c r="Z3" s="62"/>
      <c r="AA3" s="62"/>
      <c r="AB3" s="62"/>
      <c r="AC3" s="62"/>
      <c r="AD3" s="62"/>
    </row>
    <row r="4" ht="12.75" customHeight="1">
      <c r="A4" s="37">
        <v>2031.0</v>
      </c>
      <c r="B4" s="68">
        <v>0.02</v>
      </c>
      <c r="C4" s="69" t="s">
        <v>74</v>
      </c>
      <c r="D4" s="40">
        <v>760.868808964013</v>
      </c>
      <c r="E4" s="40">
        <v>521.0445833576589</v>
      </c>
      <c r="F4" s="40">
        <v>825.7843947243312</v>
      </c>
      <c r="G4" s="40">
        <v>671.0579630475161</v>
      </c>
      <c r="H4" s="40">
        <v>888.5202071629343</v>
      </c>
      <c r="I4" s="40">
        <v>1003.9048233273361</v>
      </c>
      <c r="J4" s="40">
        <v>3975.4996302760337</v>
      </c>
      <c r="K4" s="40">
        <v>26.62228268382508</v>
      </c>
      <c r="L4" s="71">
        <v>7.235079200004003</v>
      </c>
      <c r="M4" s="70">
        <f t="shared" si="1"/>
        <v>8680.537773</v>
      </c>
      <c r="N4" s="70">
        <f t="shared" si="2"/>
        <v>964.504197</v>
      </c>
      <c r="O4" s="63">
        <f t="shared" si="3"/>
        <v>1116.188146</v>
      </c>
      <c r="P4" s="63">
        <f t="shared" si="4"/>
        <v>1.157266241</v>
      </c>
      <c r="Q4" s="62">
        <f t="shared" si="5"/>
        <v>9</v>
      </c>
      <c r="R4" s="62">
        <f t="shared" si="6"/>
        <v>1</v>
      </c>
      <c r="S4" s="63">
        <f t="shared" si="7"/>
        <v>19.68313007</v>
      </c>
      <c r="T4" s="67">
        <f t="shared" si="8"/>
        <v>46.03810416</v>
      </c>
      <c r="U4" s="66" t="s">
        <v>27</v>
      </c>
      <c r="V4" s="62"/>
      <c r="W4" s="62"/>
      <c r="X4" s="62"/>
      <c r="Y4" s="62"/>
      <c r="Z4" s="62"/>
      <c r="AA4" s="62"/>
      <c r="AB4" s="62"/>
      <c r="AC4" s="62"/>
      <c r="AD4" s="62"/>
    </row>
    <row r="5" ht="12.75" customHeight="1">
      <c r="A5" s="37">
        <v>2035.0</v>
      </c>
      <c r="B5" s="68">
        <v>0.03</v>
      </c>
      <c r="C5" s="69" t="s">
        <v>74</v>
      </c>
      <c r="D5" s="40">
        <v>1637.807167860409</v>
      </c>
      <c r="E5" s="40">
        <v>116.04581143160122</v>
      </c>
      <c r="F5" s="40">
        <v>1137.6107335266377</v>
      </c>
      <c r="G5" s="40">
        <v>634.0244263325216</v>
      </c>
      <c r="H5" s="40">
        <v>524.3478858554045</v>
      </c>
      <c r="I5" s="40">
        <v>578.6897538351517</v>
      </c>
      <c r="J5" s="40">
        <v>1671.5410802099066</v>
      </c>
      <c r="K5" s="40">
        <v>703.0576026097694</v>
      </c>
      <c r="L5" s="71">
        <v>516.5562409296906</v>
      </c>
      <c r="M5" s="70">
        <f t="shared" si="1"/>
        <v>7519.680703</v>
      </c>
      <c r="N5" s="70">
        <f t="shared" si="2"/>
        <v>835.5200781</v>
      </c>
      <c r="O5" s="63">
        <f t="shared" si="3"/>
        <v>502.6786424</v>
      </c>
      <c r="P5" s="63">
        <f t="shared" si="4"/>
        <v>0.6016356227</v>
      </c>
      <c r="Q5" s="62">
        <f t="shared" si="5"/>
        <v>9</v>
      </c>
      <c r="R5" s="62">
        <f t="shared" si="6"/>
        <v>1</v>
      </c>
      <c r="S5" s="63">
        <f t="shared" si="7"/>
        <v>17.05088523</v>
      </c>
      <c r="T5" s="67">
        <f t="shared" si="8"/>
        <v>63.08898939</v>
      </c>
      <c r="U5" s="66" t="s">
        <v>27</v>
      </c>
      <c r="V5" s="62"/>
      <c r="W5" s="62"/>
      <c r="X5" s="62"/>
      <c r="Y5" s="62"/>
      <c r="Z5" s="62"/>
      <c r="AA5" s="62"/>
      <c r="AB5" s="62"/>
      <c r="AC5" s="62"/>
      <c r="AD5" s="62"/>
    </row>
    <row r="6" ht="12.75" customHeight="1">
      <c r="A6" s="37">
        <v>2041.0</v>
      </c>
      <c r="B6" s="68">
        <v>0.02</v>
      </c>
      <c r="C6" s="69" t="s">
        <v>72</v>
      </c>
      <c r="D6" s="40">
        <v>0.0</v>
      </c>
      <c r="E6" s="40">
        <v>50.205943125404865</v>
      </c>
      <c r="F6" s="40">
        <v>316.18345814774057</v>
      </c>
      <c r="G6" s="40">
        <v>2.959466953154766</v>
      </c>
      <c r="H6" s="40">
        <v>379.0507163449805</v>
      </c>
      <c r="I6" s="71">
        <v>1392.480897878905</v>
      </c>
      <c r="J6" s="40">
        <v>2855.54405524904</v>
      </c>
      <c r="K6" s="40">
        <v>0.0</v>
      </c>
      <c r="L6" s="71">
        <v>0.0</v>
      </c>
      <c r="M6" s="70">
        <f t="shared" si="1"/>
        <v>4996.424538</v>
      </c>
      <c r="N6" s="70">
        <f t="shared" si="2"/>
        <v>555.158282</v>
      </c>
      <c r="O6" s="63">
        <f t="shared" si="3"/>
        <v>916.8490279</v>
      </c>
      <c r="P6" s="63">
        <f t="shared" si="4"/>
        <v>1.651509232</v>
      </c>
      <c r="Q6" s="62">
        <f t="shared" si="5"/>
        <v>6</v>
      </c>
      <c r="R6" s="62">
        <f t="shared" si="6"/>
        <v>1</v>
      </c>
      <c r="S6" s="63">
        <f t="shared" si="7"/>
        <v>11.32939878</v>
      </c>
      <c r="T6" s="67">
        <f t="shared" si="8"/>
        <v>74.41838817</v>
      </c>
      <c r="U6" s="66" t="s">
        <v>27</v>
      </c>
      <c r="V6" s="62"/>
      <c r="W6" s="62"/>
      <c r="X6" s="62"/>
      <c r="Y6" s="62"/>
      <c r="Z6" s="62"/>
      <c r="AA6" s="62"/>
      <c r="AB6" s="62"/>
      <c r="AC6" s="62"/>
      <c r="AD6" s="62"/>
    </row>
    <row r="7" ht="12.75" customHeight="1">
      <c r="A7" s="37">
        <v>2043.0</v>
      </c>
      <c r="B7" s="68">
        <v>0.015</v>
      </c>
      <c r="C7" s="69" t="s">
        <v>75</v>
      </c>
      <c r="D7" s="40">
        <v>0.0</v>
      </c>
      <c r="E7" s="40">
        <v>0.0</v>
      </c>
      <c r="F7" s="40">
        <v>480.34936634321053</v>
      </c>
      <c r="G7" s="40">
        <v>443.77373400560595</v>
      </c>
      <c r="H7" s="40">
        <v>0.0</v>
      </c>
      <c r="I7" s="40">
        <v>76.76135168773887</v>
      </c>
      <c r="J7" s="40">
        <v>118.07169234141298</v>
      </c>
      <c r="K7" s="40">
        <v>342.7576630769112</v>
      </c>
      <c r="L7" s="71">
        <v>0.0</v>
      </c>
      <c r="M7" s="70">
        <f t="shared" si="1"/>
        <v>1461.713807</v>
      </c>
      <c r="N7" s="70">
        <f t="shared" si="2"/>
        <v>162.4126453</v>
      </c>
      <c r="O7" s="63">
        <f t="shared" si="3"/>
        <v>190.7837286</v>
      </c>
      <c r="P7" s="63">
        <f t="shared" si="4"/>
        <v>1.174685187</v>
      </c>
      <c r="Q7" s="62">
        <f t="shared" si="5"/>
        <v>5</v>
      </c>
      <c r="R7" s="62">
        <f t="shared" si="6"/>
        <v>1</v>
      </c>
      <c r="S7" s="63">
        <f t="shared" si="7"/>
        <v>3.314437855</v>
      </c>
      <c r="T7" s="67">
        <f t="shared" si="8"/>
        <v>77.73282602</v>
      </c>
      <c r="U7" s="66" t="s">
        <v>27</v>
      </c>
      <c r="V7" s="62"/>
      <c r="W7" s="62"/>
      <c r="X7" s="62"/>
      <c r="Y7" s="62"/>
      <c r="Z7" s="62"/>
      <c r="AA7" s="62"/>
      <c r="AB7" s="62"/>
      <c r="AC7" s="62"/>
      <c r="AD7" s="62"/>
    </row>
    <row r="8" ht="12.75" customHeight="1">
      <c r="A8" s="37">
        <v>2027.0</v>
      </c>
      <c r="B8" s="68">
        <v>0.06</v>
      </c>
      <c r="C8" s="69" t="s">
        <v>76</v>
      </c>
      <c r="D8" s="40">
        <v>0.0</v>
      </c>
      <c r="E8" s="40">
        <v>0.0</v>
      </c>
      <c r="F8" s="40">
        <v>276.5885630874137</v>
      </c>
      <c r="G8" s="40">
        <v>323.23598821604656</v>
      </c>
      <c r="H8" s="40">
        <v>60.483751571387316</v>
      </c>
      <c r="I8" s="40">
        <v>0.0</v>
      </c>
      <c r="J8" s="40">
        <v>503.9680167480515</v>
      </c>
      <c r="K8" s="40">
        <v>12.087396531990548</v>
      </c>
      <c r="L8" s="71">
        <v>205.44437983073593</v>
      </c>
      <c r="M8" s="70">
        <f t="shared" si="1"/>
        <v>1381.808096</v>
      </c>
      <c r="N8" s="70">
        <f t="shared" si="2"/>
        <v>153.5342329</v>
      </c>
      <c r="O8" s="63">
        <f t="shared" si="3"/>
        <v>172.8272856</v>
      </c>
      <c r="P8" s="63">
        <f t="shared" si="4"/>
        <v>1.125659616</v>
      </c>
      <c r="Q8" s="62">
        <f t="shared" si="5"/>
        <v>6</v>
      </c>
      <c r="R8" s="62">
        <f t="shared" si="6"/>
        <v>1</v>
      </c>
      <c r="S8" s="63">
        <f t="shared" si="7"/>
        <v>3.133251556</v>
      </c>
      <c r="T8" s="67">
        <f t="shared" si="8"/>
        <v>80.86607758</v>
      </c>
      <c r="U8" s="66" t="s">
        <v>27</v>
      </c>
      <c r="V8" s="62"/>
      <c r="W8" s="62"/>
      <c r="X8" s="62"/>
      <c r="Y8" s="62"/>
      <c r="Z8" s="62"/>
      <c r="AA8" s="62"/>
      <c r="AB8" s="62"/>
      <c r="AC8" s="62"/>
      <c r="AD8" s="62"/>
    </row>
    <row r="9" ht="12.75" customHeight="1">
      <c r="A9" s="37">
        <v>2050.0</v>
      </c>
      <c r="B9" s="68">
        <v>0.015</v>
      </c>
      <c r="C9" s="69" t="s">
        <v>77</v>
      </c>
      <c r="D9" s="40">
        <v>0.0</v>
      </c>
      <c r="E9" s="40">
        <v>0.0</v>
      </c>
      <c r="F9" s="40">
        <v>0.0</v>
      </c>
      <c r="G9" s="40">
        <f>917.368567678431+86</f>
        <v>1003.368568</v>
      </c>
      <c r="H9" s="40">
        <v>0.0</v>
      </c>
      <c r="I9" s="40">
        <v>0.0</v>
      </c>
      <c r="J9" s="40">
        <v>176.0</v>
      </c>
      <c r="K9" s="40">
        <v>0.0</v>
      </c>
      <c r="L9" s="71">
        <v>0.0</v>
      </c>
      <c r="M9" s="70">
        <f t="shared" si="1"/>
        <v>1179.368568</v>
      </c>
      <c r="N9" s="70">
        <f t="shared" si="2"/>
        <v>131.040952</v>
      </c>
      <c r="O9" s="63">
        <f t="shared" si="3"/>
        <v>313.2586618</v>
      </c>
      <c r="P9" s="63">
        <f t="shared" si="4"/>
        <v>2.390540187</v>
      </c>
      <c r="Q9" s="62">
        <f t="shared" si="5"/>
        <v>2</v>
      </c>
      <c r="R9" s="62">
        <f t="shared" si="6"/>
        <v>0</v>
      </c>
      <c r="S9" s="63">
        <f t="shared" si="7"/>
        <v>2.674219677</v>
      </c>
      <c r="T9" s="67">
        <f t="shared" si="8"/>
        <v>83.54029726</v>
      </c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 ht="12.75" customHeight="1">
      <c r="A10" s="37">
        <v>2029.0</v>
      </c>
      <c r="B10" s="68">
        <v>0.045</v>
      </c>
      <c r="C10" s="69" t="s">
        <v>74</v>
      </c>
      <c r="D10" s="40">
        <v>136.8612363247055</v>
      </c>
      <c r="E10" s="40">
        <v>122.0260013921851</v>
      </c>
      <c r="F10" s="40">
        <v>429.5299080606795</v>
      </c>
      <c r="G10" s="40">
        <v>17.510096804087034</v>
      </c>
      <c r="H10" s="40">
        <v>36.943226387570625</v>
      </c>
      <c r="I10" s="40">
        <v>16.38273436278776</v>
      </c>
      <c r="J10" s="40">
        <v>0.0</v>
      </c>
      <c r="K10" s="40">
        <v>368.13987534781177</v>
      </c>
      <c r="L10" s="71">
        <v>5.179492982108139</v>
      </c>
      <c r="M10" s="70">
        <f t="shared" si="1"/>
        <v>1132.572572</v>
      </c>
      <c r="N10" s="70">
        <f t="shared" si="2"/>
        <v>125.8413969</v>
      </c>
      <c r="O10" s="63">
        <f t="shared" si="3"/>
        <v>153.8709289</v>
      </c>
      <c r="P10" s="63">
        <f t="shared" si="4"/>
        <v>1.222736975</v>
      </c>
      <c r="Q10" s="62">
        <f t="shared" si="5"/>
        <v>8</v>
      </c>
      <c r="R10" s="62">
        <f t="shared" si="6"/>
        <v>1</v>
      </c>
      <c r="S10" s="63">
        <f t="shared" si="7"/>
        <v>2.568109698</v>
      </c>
      <c r="T10" s="67">
        <f t="shared" si="8"/>
        <v>86.10840696</v>
      </c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 ht="12.75" customHeight="1">
      <c r="A11" s="37">
        <v>2026.0</v>
      </c>
      <c r="B11" s="68">
        <v>0.01</v>
      </c>
      <c r="C11" s="69" t="s">
        <v>74</v>
      </c>
      <c r="D11" s="40">
        <v>0.0</v>
      </c>
      <c r="E11" s="40">
        <v>0.0</v>
      </c>
      <c r="F11" s="40">
        <v>435.4638018076752</v>
      </c>
      <c r="G11" s="40">
        <v>0.0</v>
      </c>
      <c r="H11" s="40">
        <v>250.6840685115668</v>
      </c>
      <c r="I11" s="40">
        <v>412.3444389142182</v>
      </c>
      <c r="J11" s="40">
        <v>0.0</v>
      </c>
      <c r="K11" s="40">
        <v>0.0</v>
      </c>
      <c r="L11" s="71">
        <v>0.0</v>
      </c>
      <c r="M11" s="70">
        <f t="shared" si="1"/>
        <v>1098.492309</v>
      </c>
      <c r="N11" s="70">
        <f t="shared" si="2"/>
        <v>122.054701</v>
      </c>
      <c r="O11" s="63">
        <f t="shared" si="3"/>
        <v>179.0167623</v>
      </c>
      <c r="P11" s="63">
        <f t="shared" si="4"/>
        <v>1.466692891</v>
      </c>
      <c r="Q11" s="62">
        <f t="shared" si="5"/>
        <v>3</v>
      </c>
      <c r="R11" s="62">
        <f t="shared" si="6"/>
        <v>1</v>
      </c>
      <c r="S11" s="63">
        <f t="shared" si="7"/>
        <v>2.490832661</v>
      </c>
      <c r="T11" s="67">
        <f t="shared" si="8"/>
        <v>88.59923962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 ht="12.75" customHeight="1">
      <c r="A12" s="37">
        <v>2051.0</v>
      </c>
      <c r="B12" s="68">
        <v>0.022</v>
      </c>
      <c r="C12" s="69" t="s">
        <v>78</v>
      </c>
      <c r="D12" s="40">
        <v>0.0</v>
      </c>
      <c r="E12" s="40">
        <v>0.0</v>
      </c>
      <c r="F12" s="40">
        <v>0.0</v>
      </c>
      <c r="G12" s="40">
        <v>1013.8543052064183</v>
      </c>
      <c r="H12" s="40">
        <v>0.0</v>
      </c>
      <c r="I12" s="40">
        <v>0.0</v>
      </c>
      <c r="J12" s="40">
        <v>0.0</v>
      </c>
      <c r="K12" s="40">
        <v>0.0</v>
      </c>
      <c r="L12" s="71">
        <v>0.0</v>
      </c>
      <c r="M12" s="70">
        <f t="shared" si="1"/>
        <v>1013.854305</v>
      </c>
      <c r="N12" s="70">
        <f t="shared" si="2"/>
        <v>112.6504784</v>
      </c>
      <c r="O12" s="63">
        <f t="shared" si="3"/>
        <v>318.6236686</v>
      </c>
      <c r="P12" s="63">
        <f t="shared" si="4"/>
        <v>2.828427125</v>
      </c>
      <c r="Q12" s="62">
        <f t="shared" si="5"/>
        <v>1</v>
      </c>
      <c r="R12" s="62">
        <f t="shared" si="6"/>
        <v>0</v>
      </c>
      <c r="S12" s="63">
        <f t="shared" si="7"/>
        <v>2.298915883</v>
      </c>
      <c r="T12" s="67">
        <f t="shared" si="8"/>
        <v>90.8981555</v>
      </c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 ht="12.75" customHeight="1">
      <c r="A13" s="37">
        <v>2025.0</v>
      </c>
      <c r="B13" s="68">
        <v>0.0015</v>
      </c>
      <c r="C13" s="69" t="s">
        <v>79</v>
      </c>
      <c r="D13" s="40">
        <v>551.1881724203531</v>
      </c>
      <c r="E13" s="40">
        <v>0.0</v>
      </c>
      <c r="F13" s="40">
        <v>0.0</v>
      </c>
      <c r="G13" s="40">
        <v>0.0</v>
      </c>
      <c r="H13" s="40">
        <v>0.0</v>
      </c>
      <c r="I13" s="40">
        <v>0.0</v>
      </c>
      <c r="J13" s="40">
        <v>0.0</v>
      </c>
      <c r="K13" s="40">
        <v>0.0</v>
      </c>
      <c r="L13" s="71">
        <v>0.0</v>
      </c>
      <c r="M13" s="70">
        <f t="shared" si="1"/>
        <v>551.1881724</v>
      </c>
      <c r="N13" s="70">
        <f t="shared" si="2"/>
        <v>61.24313027</v>
      </c>
      <c r="O13" s="63">
        <f t="shared" si="3"/>
        <v>173.2217309</v>
      </c>
      <c r="P13" s="63">
        <f t="shared" si="4"/>
        <v>2.828427125</v>
      </c>
      <c r="Q13" s="62">
        <f t="shared" si="5"/>
        <v>1</v>
      </c>
      <c r="R13" s="62">
        <f t="shared" si="6"/>
        <v>0</v>
      </c>
      <c r="S13" s="63">
        <f t="shared" si="7"/>
        <v>1.249819858</v>
      </c>
      <c r="T13" s="67">
        <f t="shared" si="8"/>
        <v>92.14797536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 ht="12.75" customHeight="1">
      <c r="A14" s="37">
        <v>2034.0</v>
      </c>
      <c r="B14" s="68">
        <v>0.11</v>
      </c>
      <c r="C14" s="69" t="s">
        <v>76</v>
      </c>
      <c r="D14" s="40">
        <v>0.0</v>
      </c>
      <c r="E14" s="40">
        <v>35.008733440543324</v>
      </c>
      <c r="F14" s="40">
        <v>78.42869018320181</v>
      </c>
      <c r="G14" s="40">
        <v>63.19858326284565</v>
      </c>
      <c r="H14" s="40">
        <v>34.279979079907214</v>
      </c>
      <c r="I14" s="40">
        <v>0.0</v>
      </c>
      <c r="J14" s="40">
        <v>0.0</v>
      </c>
      <c r="K14" s="40">
        <v>207.55961994456598</v>
      </c>
      <c r="L14" s="71">
        <v>0.0</v>
      </c>
      <c r="M14" s="70">
        <f t="shared" si="1"/>
        <v>418.4756059</v>
      </c>
      <c r="N14" s="70">
        <f t="shared" si="2"/>
        <v>46.49728955</v>
      </c>
      <c r="O14" s="63">
        <f t="shared" si="3"/>
        <v>63.39371084</v>
      </c>
      <c r="P14" s="63">
        <f t="shared" si="4"/>
        <v>1.36338508</v>
      </c>
      <c r="Q14" s="62">
        <f t="shared" si="5"/>
        <v>5</v>
      </c>
      <c r="R14" s="62">
        <f t="shared" si="6"/>
        <v>1</v>
      </c>
      <c r="S14" s="63">
        <f t="shared" si="7"/>
        <v>0.9488939507</v>
      </c>
      <c r="T14" s="67">
        <f t="shared" si="8"/>
        <v>93.09686931</v>
      </c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 ht="12.75" customHeight="1">
      <c r="A15" s="37">
        <v>2045.0</v>
      </c>
      <c r="B15" s="68">
        <v>0.03</v>
      </c>
      <c r="C15" s="69" t="s">
        <v>75</v>
      </c>
      <c r="D15" s="40">
        <v>0.0</v>
      </c>
      <c r="E15" s="40">
        <v>0.0</v>
      </c>
      <c r="F15" s="40">
        <v>370.04275021883365</v>
      </c>
      <c r="G15" s="40">
        <v>0.0</v>
      </c>
      <c r="H15" s="40">
        <v>0.0</v>
      </c>
      <c r="I15" s="40">
        <v>0.5038738349820252</v>
      </c>
      <c r="J15" s="40">
        <v>0.0</v>
      </c>
      <c r="K15" s="40">
        <v>0.0</v>
      </c>
      <c r="L15" s="71">
        <v>41.11050003715121</v>
      </c>
      <c r="M15" s="70">
        <f t="shared" si="1"/>
        <v>411.6571241</v>
      </c>
      <c r="N15" s="70">
        <f t="shared" si="2"/>
        <v>45.73968045</v>
      </c>
      <c r="O15" s="63">
        <f t="shared" si="3"/>
        <v>115.3703692</v>
      </c>
      <c r="P15" s="63">
        <f t="shared" si="4"/>
        <v>2.522325649</v>
      </c>
      <c r="Q15" s="62">
        <f t="shared" si="5"/>
        <v>3</v>
      </c>
      <c r="R15" s="62">
        <f t="shared" si="6"/>
        <v>1</v>
      </c>
      <c r="S15" s="63">
        <f t="shared" si="7"/>
        <v>0.9334330348</v>
      </c>
      <c r="T15" s="67">
        <f t="shared" si="8"/>
        <v>94.03030234</v>
      </c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 ht="12.75" customHeight="1">
      <c r="A16" s="37">
        <v>2044.0</v>
      </c>
      <c r="B16" s="68">
        <v>0.02</v>
      </c>
      <c r="C16" s="69" t="s">
        <v>75</v>
      </c>
      <c r="D16" s="72" t="s">
        <v>80</v>
      </c>
      <c r="E16" s="40">
        <v>0.0</v>
      </c>
      <c r="F16" s="40">
        <v>0.0</v>
      </c>
      <c r="G16" s="40">
        <v>32.34380358036069</v>
      </c>
      <c r="H16" s="40">
        <v>241.4197803734942</v>
      </c>
      <c r="I16" s="40">
        <v>108.3472797270868</v>
      </c>
      <c r="J16" s="40">
        <v>3.8306995243307487</v>
      </c>
      <c r="K16" s="40">
        <v>0.0</v>
      </c>
      <c r="L16" s="71">
        <v>0.0</v>
      </c>
      <c r="M16" s="70">
        <f t="shared" si="1"/>
        <v>385.9415632</v>
      </c>
      <c r="N16" s="70">
        <f t="shared" si="2"/>
        <v>48.2426954</v>
      </c>
      <c r="O16" s="63">
        <f t="shared" si="3"/>
        <v>80.98192545</v>
      </c>
      <c r="P16" s="63">
        <f t="shared" si="4"/>
        <v>1.678636004</v>
      </c>
      <c r="Q16" s="62">
        <f t="shared" si="5"/>
        <v>4</v>
      </c>
      <c r="R16" s="62">
        <f t="shared" si="6"/>
        <v>1</v>
      </c>
      <c r="S16" s="63">
        <f t="shared" si="7"/>
        <v>0.8751229689</v>
      </c>
      <c r="T16" s="67">
        <f t="shared" si="8"/>
        <v>94.90542531</v>
      </c>
      <c r="U16" s="62"/>
      <c r="V16" s="62"/>
      <c r="W16" s="62"/>
      <c r="X16" s="62"/>
      <c r="Y16" s="62"/>
      <c r="Z16" s="62"/>
      <c r="AA16" s="62"/>
      <c r="AB16" s="62"/>
      <c r="AC16" s="62"/>
      <c r="AD16" s="62"/>
    </row>
    <row r="17" ht="12.75" customHeight="1">
      <c r="A17" s="37">
        <v>2047.0</v>
      </c>
      <c r="B17" s="68">
        <v>0.03</v>
      </c>
      <c r="C17" s="69" t="s">
        <v>81</v>
      </c>
      <c r="D17" s="40">
        <v>0.0</v>
      </c>
      <c r="E17" s="40">
        <v>255.02483709730438</v>
      </c>
      <c r="F17" s="40">
        <v>100.31764042884971</v>
      </c>
      <c r="G17" s="40">
        <v>0.0</v>
      </c>
      <c r="H17" s="40">
        <v>0.0</v>
      </c>
      <c r="I17" s="40">
        <v>0.0</v>
      </c>
      <c r="J17" s="40">
        <v>0.0</v>
      </c>
      <c r="K17" s="40">
        <v>0.0</v>
      </c>
      <c r="L17" s="71">
        <v>0.0</v>
      </c>
      <c r="M17" s="70">
        <f t="shared" si="1"/>
        <v>355.3424775</v>
      </c>
      <c r="N17" s="70">
        <f t="shared" si="2"/>
        <v>39.4824975</v>
      </c>
      <c r="O17" s="63">
        <f t="shared" si="3"/>
        <v>82.37548721</v>
      </c>
      <c r="P17" s="63">
        <f t="shared" si="4"/>
        <v>2.08637985</v>
      </c>
      <c r="Q17" s="62">
        <f t="shared" si="5"/>
        <v>2</v>
      </c>
      <c r="R17" s="62">
        <f t="shared" si="6"/>
        <v>0</v>
      </c>
      <c r="S17" s="63">
        <f t="shared" si="7"/>
        <v>0.8057395045</v>
      </c>
      <c r="T17" s="67">
        <f t="shared" si="8"/>
        <v>95.71116482</v>
      </c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 ht="12.75" customHeight="1">
      <c r="A18" s="37">
        <v>2039.0</v>
      </c>
      <c r="B18" s="68">
        <v>0.02</v>
      </c>
      <c r="C18" s="69" t="s">
        <v>82</v>
      </c>
      <c r="D18" s="40">
        <v>0.0</v>
      </c>
      <c r="E18" s="40">
        <v>0.0</v>
      </c>
      <c r="F18" s="40">
        <v>181.19697335956806</v>
      </c>
      <c r="G18" s="40">
        <v>141.6840560046134</v>
      </c>
      <c r="H18" s="40">
        <v>0.0</v>
      </c>
      <c r="I18" s="40">
        <v>0.0</v>
      </c>
      <c r="J18" s="40">
        <v>0.0</v>
      </c>
      <c r="K18" s="40">
        <v>0.0</v>
      </c>
      <c r="L18" s="71">
        <v>0.0</v>
      </c>
      <c r="M18" s="70">
        <f t="shared" si="1"/>
        <v>322.8810294</v>
      </c>
      <c r="N18" s="70">
        <f t="shared" si="2"/>
        <v>35.87566993</v>
      </c>
      <c r="O18" s="63">
        <f t="shared" si="3"/>
        <v>67.76031422</v>
      </c>
      <c r="P18" s="63">
        <f t="shared" si="4"/>
        <v>1.888753976</v>
      </c>
      <c r="Q18" s="62">
        <f t="shared" si="5"/>
        <v>2</v>
      </c>
      <c r="R18" s="62">
        <f t="shared" si="6"/>
        <v>0</v>
      </c>
      <c r="S18" s="63">
        <f t="shared" si="7"/>
        <v>0.7321331309</v>
      </c>
      <c r="T18" s="67">
        <f t="shared" si="8"/>
        <v>96.44329795</v>
      </c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 ht="12.75" customHeight="1">
      <c r="A19" s="37">
        <v>2052.0</v>
      </c>
      <c r="B19" s="68">
        <v>0.035</v>
      </c>
      <c r="C19" s="69" t="s">
        <v>83</v>
      </c>
      <c r="D19" s="40">
        <v>0.0</v>
      </c>
      <c r="E19" s="40">
        <v>0.0</v>
      </c>
      <c r="F19" s="40">
        <v>301.6722498978534</v>
      </c>
      <c r="G19" s="40">
        <v>0.0</v>
      </c>
      <c r="H19" s="40">
        <v>0.0</v>
      </c>
      <c r="I19" s="40">
        <v>0.0</v>
      </c>
      <c r="J19" s="40">
        <v>0.0</v>
      </c>
      <c r="K19" s="40">
        <v>0.0</v>
      </c>
      <c r="L19" s="71">
        <v>0.0</v>
      </c>
      <c r="M19" s="70">
        <f t="shared" si="1"/>
        <v>301.6722499</v>
      </c>
      <c r="N19" s="70">
        <f t="shared" si="2"/>
        <v>33.51913888</v>
      </c>
      <c r="O19" s="63">
        <f t="shared" si="3"/>
        <v>94.8064416</v>
      </c>
      <c r="P19" s="63">
        <f t="shared" si="4"/>
        <v>2.828427125</v>
      </c>
      <c r="Q19" s="62">
        <f t="shared" si="5"/>
        <v>1</v>
      </c>
      <c r="R19" s="62">
        <f t="shared" si="6"/>
        <v>0</v>
      </c>
      <c r="S19" s="63">
        <f t="shared" si="7"/>
        <v>0.6840421974</v>
      </c>
      <c r="T19" s="67">
        <f t="shared" si="8"/>
        <v>97.12734014</v>
      </c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 ht="12.75" customHeight="1">
      <c r="A20" s="37">
        <v>2036.0</v>
      </c>
      <c r="B20" s="68">
        <v>0.015</v>
      </c>
      <c r="C20" s="69" t="s">
        <v>74</v>
      </c>
      <c r="D20" s="40">
        <v>107.5765127769344</v>
      </c>
      <c r="E20" s="40">
        <v>0.0</v>
      </c>
      <c r="F20" s="40">
        <v>13.060517148835796</v>
      </c>
      <c r="G20" s="40">
        <v>55.86662368831192</v>
      </c>
      <c r="H20" s="40">
        <v>0.0</v>
      </c>
      <c r="I20" s="40">
        <v>27.161061255841357</v>
      </c>
      <c r="J20" s="40">
        <v>0.0</v>
      </c>
      <c r="K20" s="40">
        <v>0.0</v>
      </c>
      <c r="L20" s="71">
        <v>0.9031377214896273</v>
      </c>
      <c r="M20" s="70">
        <f t="shared" si="1"/>
        <v>204.5678526</v>
      </c>
      <c r="N20" s="70">
        <f t="shared" si="2"/>
        <v>22.7297614</v>
      </c>
      <c r="O20" s="63">
        <f t="shared" si="3"/>
        <v>34.88572341</v>
      </c>
      <c r="P20" s="63">
        <f t="shared" si="4"/>
        <v>1.534803767</v>
      </c>
      <c r="Q20" s="62">
        <f t="shared" si="5"/>
        <v>5</v>
      </c>
      <c r="R20" s="62">
        <f t="shared" si="6"/>
        <v>1</v>
      </c>
      <c r="S20" s="63">
        <f t="shared" si="7"/>
        <v>0.4638578571</v>
      </c>
      <c r="T20" s="67">
        <f t="shared" si="8"/>
        <v>97.591198</v>
      </c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 ht="12.75" customHeight="1">
      <c r="A21" s="37">
        <v>2046.0</v>
      </c>
      <c r="B21" s="68">
        <v>0.015</v>
      </c>
      <c r="C21" s="69" t="s">
        <v>84</v>
      </c>
      <c r="D21" s="40">
        <v>0.0</v>
      </c>
      <c r="E21" s="40">
        <v>0.0</v>
      </c>
      <c r="F21" s="40">
        <v>0.0</v>
      </c>
      <c r="G21" s="40">
        <v>0.0</v>
      </c>
      <c r="H21" s="40">
        <v>39.92065847385601</v>
      </c>
      <c r="I21" s="40">
        <v>0.0</v>
      </c>
      <c r="J21" s="40">
        <v>132.80738962995088</v>
      </c>
      <c r="K21" s="40">
        <v>0.0</v>
      </c>
      <c r="L21" s="71">
        <v>0.0</v>
      </c>
      <c r="M21" s="70">
        <f t="shared" si="1"/>
        <v>172.7280481</v>
      </c>
      <c r="N21" s="70">
        <f t="shared" si="2"/>
        <v>19.19200534</v>
      </c>
      <c r="O21" s="63">
        <f t="shared" si="3"/>
        <v>42.05348987</v>
      </c>
      <c r="P21" s="63">
        <f t="shared" si="4"/>
        <v>2.19119832</v>
      </c>
      <c r="Q21" s="62">
        <f t="shared" si="5"/>
        <v>2</v>
      </c>
      <c r="R21" s="62">
        <f t="shared" si="6"/>
        <v>0</v>
      </c>
      <c r="S21" s="63">
        <f t="shared" si="7"/>
        <v>0.3916610613</v>
      </c>
      <c r="T21" s="67">
        <f t="shared" si="8"/>
        <v>97.98285906</v>
      </c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 ht="12.75" customHeight="1">
      <c r="A22" s="37">
        <v>2012.0</v>
      </c>
      <c r="B22" s="68">
        <v>0.045</v>
      </c>
      <c r="C22" s="69" t="s">
        <v>85</v>
      </c>
      <c r="D22" s="40">
        <v>0.0</v>
      </c>
      <c r="E22" s="40">
        <v>7.84295440365591</v>
      </c>
      <c r="F22" s="40">
        <v>5.874941020703616</v>
      </c>
      <c r="G22" s="40">
        <v>15.03101409244433</v>
      </c>
      <c r="H22" s="40">
        <v>0.0</v>
      </c>
      <c r="I22" s="40">
        <v>83.58707302047979</v>
      </c>
      <c r="J22" s="40">
        <v>7.454091808204024</v>
      </c>
      <c r="K22" s="40">
        <v>9.025326766726463</v>
      </c>
      <c r="L22" s="71">
        <v>8.258854415608575</v>
      </c>
      <c r="M22" s="70">
        <f t="shared" si="1"/>
        <v>137.0742555</v>
      </c>
      <c r="N22" s="70">
        <f t="shared" si="2"/>
        <v>15.23047284</v>
      </c>
      <c r="O22" s="63">
        <f t="shared" si="3"/>
        <v>24.5544293</v>
      </c>
      <c r="P22" s="63">
        <f t="shared" si="4"/>
        <v>1.612190873</v>
      </c>
      <c r="Q22" s="62">
        <f t="shared" si="5"/>
        <v>7</v>
      </c>
      <c r="R22" s="62">
        <f t="shared" si="6"/>
        <v>1</v>
      </c>
      <c r="S22" s="63">
        <f t="shared" si="7"/>
        <v>0.3108160429</v>
      </c>
      <c r="T22" s="67">
        <f t="shared" si="8"/>
        <v>98.29367511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 ht="12.75" customHeight="1">
      <c r="A23" s="37">
        <v>2032.0</v>
      </c>
      <c r="B23" s="68">
        <v>0.025</v>
      </c>
      <c r="C23" s="69" t="s">
        <v>76</v>
      </c>
      <c r="D23" s="40">
        <v>0.0</v>
      </c>
      <c r="E23" s="40">
        <v>69.08885458517898</v>
      </c>
      <c r="F23" s="40">
        <v>24.174561945876192</v>
      </c>
      <c r="G23" s="40">
        <v>0.0</v>
      </c>
      <c r="H23" s="40">
        <v>0.0</v>
      </c>
      <c r="I23" s="40">
        <v>0.0</v>
      </c>
      <c r="J23" s="40">
        <v>0.0</v>
      </c>
      <c r="K23" s="40">
        <v>0.0</v>
      </c>
      <c r="L23" s="71">
        <v>0.0</v>
      </c>
      <c r="M23" s="70">
        <f t="shared" si="1"/>
        <v>93.26341653</v>
      </c>
      <c r="N23" s="70">
        <f t="shared" si="2"/>
        <v>10.36260184</v>
      </c>
      <c r="O23" s="63">
        <f t="shared" si="3"/>
        <v>22.08877951</v>
      </c>
      <c r="P23" s="63">
        <f t="shared" si="4"/>
        <v>2.131586242</v>
      </c>
      <c r="Q23" s="62">
        <f t="shared" si="5"/>
        <v>2</v>
      </c>
      <c r="R23" s="62">
        <f t="shared" si="6"/>
        <v>0</v>
      </c>
      <c r="S23" s="63">
        <f t="shared" si="7"/>
        <v>0.2114749116</v>
      </c>
      <c r="T23" s="67">
        <f t="shared" si="8"/>
        <v>98.50515002</v>
      </c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 ht="12.75" customHeight="1">
      <c r="A24" s="37">
        <v>2028.0</v>
      </c>
      <c r="B24" s="68">
        <v>0.045</v>
      </c>
      <c r="C24" s="69" t="s">
        <v>86</v>
      </c>
      <c r="D24" s="40">
        <v>66.61303656972709</v>
      </c>
      <c r="E24" s="40">
        <v>0.0</v>
      </c>
      <c r="F24" s="40">
        <v>0.0</v>
      </c>
      <c r="G24" s="40">
        <v>0.0</v>
      </c>
      <c r="H24" s="40">
        <v>0.0</v>
      </c>
      <c r="I24" s="40">
        <v>0.0</v>
      </c>
      <c r="J24" s="40">
        <v>0.0</v>
      </c>
      <c r="K24" s="40">
        <v>0.0</v>
      </c>
      <c r="L24" s="71">
        <v>0.0</v>
      </c>
      <c r="M24" s="70">
        <f t="shared" si="1"/>
        <v>66.61303657</v>
      </c>
      <c r="N24" s="70">
        <f t="shared" si="2"/>
        <v>7.401448508</v>
      </c>
      <c r="O24" s="63">
        <f t="shared" si="3"/>
        <v>20.93445772</v>
      </c>
      <c r="P24" s="63">
        <f t="shared" si="4"/>
        <v>2.828427125</v>
      </c>
      <c r="Q24" s="62">
        <f t="shared" si="5"/>
        <v>1</v>
      </c>
      <c r="R24" s="62">
        <f t="shared" si="6"/>
        <v>0</v>
      </c>
      <c r="S24" s="63">
        <f t="shared" si="7"/>
        <v>0.1510451423</v>
      </c>
      <c r="T24" s="67">
        <f t="shared" si="8"/>
        <v>98.65619516</v>
      </c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 ht="12.75" customHeight="1">
      <c r="A25" s="37">
        <v>2014.0</v>
      </c>
      <c r="B25" s="68">
        <v>0.045</v>
      </c>
      <c r="C25" s="69" t="s">
        <v>87</v>
      </c>
      <c r="D25" s="40">
        <v>0.0</v>
      </c>
      <c r="E25" s="40">
        <v>11.510598528340612</v>
      </c>
      <c r="F25" s="40">
        <v>0.0</v>
      </c>
      <c r="G25" s="40">
        <v>0.0</v>
      </c>
      <c r="H25" s="40">
        <v>8.401821109432174</v>
      </c>
      <c r="I25" s="40">
        <v>0.0</v>
      </c>
      <c r="J25" s="40">
        <v>0.0</v>
      </c>
      <c r="K25" s="40">
        <v>6.007045515432024</v>
      </c>
      <c r="L25" s="71">
        <v>31.765169060577158</v>
      </c>
      <c r="M25" s="70">
        <f t="shared" si="1"/>
        <v>57.68463421</v>
      </c>
      <c r="N25" s="70">
        <f t="shared" si="2"/>
        <v>6.409403802</v>
      </c>
      <c r="O25" s="63">
        <f t="shared" si="3"/>
        <v>9.879670057</v>
      </c>
      <c r="P25" s="63">
        <f t="shared" si="4"/>
        <v>1.54143355</v>
      </c>
      <c r="Q25" s="62">
        <f t="shared" si="5"/>
        <v>4</v>
      </c>
      <c r="R25" s="62">
        <f t="shared" si="6"/>
        <v>1</v>
      </c>
      <c r="S25" s="63">
        <f t="shared" si="7"/>
        <v>0.130799979</v>
      </c>
      <c r="T25" s="67">
        <f t="shared" si="8"/>
        <v>98.78699514</v>
      </c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 ht="12.75" customHeight="1">
      <c r="A26" s="37">
        <v>2033.0</v>
      </c>
      <c r="B26" s="68">
        <v>0.15</v>
      </c>
      <c r="C26" s="69" t="s">
        <v>76</v>
      </c>
      <c r="D26" s="40">
        <v>0.0</v>
      </c>
      <c r="E26" s="40">
        <v>0.0</v>
      </c>
      <c r="F26" s="40">
        <v>0.0</v>
      </c>
      <c r="G26" s="40">
        <v>0.0</v>
      </c>
      <c r="H26" s="40">
        <v>40.71021302249859</v>
      </c>
      <c r="I26" s="40">
        <v>0.0</v>
      </c>
      <c r="J26" s="40">
        <v>0.0</v>
      </c>
      <c r="K26" s="40">
        <v>0.0</v>
      </c>
      <c r="L26" s="71">
        <v>0.0</v>
      </c>
      <c r="M26" s="70">
        <f t="shared" si="1"/>
        <v>40.71021302</v>
      </c>
      <c r="N26" s="70">
        <f t="shared" si="2"/>
        <v>4.523357002</v>
      </c>
      <c r="O26" s="63">
        <f t="shared" si="3"/>
        <v>12.79398564</v>
      </c>
      <c r="P26" s="63">
        <f t="shared" si="4"/>
        <v>2.828427125</v>
      </c>
      <c r="Q26" s="62">
        <f t="shared" si="5"/>
        <v>1</v>
      </c>
      <c r="R26" s="62">
        <f t="shared" si="6"/>
        <v>0</v>
      </c>
      <c r="S26" s="63">
        <f t="shared" si="7"/>
        <v>0.09231045806</v>
      </c>
      <c r="T26" s="67">
        <f t="shared" si="8"/>
        <v>98.8793056</v>
      </c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 ht="12.75" customHeight="1">
      <c r="A27" s="37">
        <v>2009.0</v>
      </c>
      <c r="B27" s="68">
        <v>0.045</v>
      </c>
      <c r="C27" s="69" t="s">
        <v>88</v>
      </c>
      <c r="D27" s="40">
        <v>0.0</v>
      </c>
      <c r="E27" s="40">
        <v>4.437626503896067</v>
      </c>
      <c r="F27" s="40">
        <v>5.010107586269224</v>
      </c>
      <c r="G27" s="40">
        <v>3.7778175730501595</v>
      </c>
      <c r="H27" s="40">
        <v>9.909195497228032</v>
      </c>
      <c r="I27" s="40">
        <v>9.777403922498804</v>
      </c>
      <c r="J27" s="40">
        <v>0.0</v>
      </c>
      <c r="K27" s="40">
        <v>4.271555206994521</v>
      </c>
      <c r="L27" s="71">
        <v>0.0</v>
      </c>
      <c r="M27" s="70">
        <f t="shared" si="1"/>
        <v>37.18370629</v>
      </c>
      <c r="N27" s="70">
        <f t="shared" si="2"/>
        <v>4.131522921</v>
      </c>
      <c r="O27" s="63">
        <f t="shared" si="3"/>
        <v>3.612881961</v>
      </c>
      <c r="P27" s="63">
        <f t="shared" si="4"/>
        <v>0.8744673646</v>
      </c>
      <c r="Q27" s="62">
        <f t="shared" si="5"/>
        <v>6</v>
      </c>
      <c r="R27" s="62">
        <f t="shared" si="6"/>
        <v>1</v>
      </c>
      <c r="S27" s="63">
        <f t="shared" si="7"/>
        <v>0.08431409971</v>
      </c>
      <c r="T27" s="67">
        <f t="shared" si="8"/>
        <v>98.9636197</v>
      </c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 ht="12.75" customHeight="1">
      <c r="A28" s="37">
        <v>2042.0</v>
      </c>
      <c r="B28" s="68">
        <v>0.025</v>
      </c>
      <c r="C28" s="69" t="s">
        <v>72</v>
      </c>
      <c r="D28" s="40">
        <v>0.0</v>
      </c>
      <c r="E28" s="40">
        <v>0.0</v>
      </c>
      <c r="F28" s="40">
        <v>0.0</v>
      </c>
      <c r="G28" s="40">
        <v>0.0</v>
      </c>
      <c r="H28" s="40">
        <v>0.0</v>
      </c>
      <c r="I28" s="40">
        <v>32.20415403887771</v>
      </c>
      <c r="J28" s="40">
        <v>0.0</v>
      </c>
      <c r="K28" s="40">
        <v>0.0</v>
      </c>
      <c r="L28" s="71">
        <v>4.543988202119708</v>
      </c>
      <c r="M28" s="70">
        <f t="shared" si="1"/>
        <v>36.74814224</v>
      </c>
      <c r="N28" s="70">
        <f t="shared" si="2"/>
        <v>4.083126916</v>
      </c>
      <c r="O28" s="63">
        <f t="shared" si="3"/>
        <v>10.04273113</v>
      </c>
      <c r="P28" s="63">
        <f t="shared" si="4"/>
        <v>2.459568693</v>
      </c>
      <c r="Q28" s="62">
        <f t="shared" si="5"/>
        <v>2</v>
      </c>
      <c r="R28" s="62">
        <f t="shared" si="6"/>
        <v>0</v>
      </c>
      <c r="S28" s="63">
        <f t="shared" si="7"/>
        <v>0.08332645769</v>
      </c>
      <c r="T28" s="67">
        <f t="shared" si="8"/>
        <v>99.04694615</v>
      </c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 ht="12.75" customHeight="1">
      <c r="A29" s="37">
        <v>2037.0</v>
      </c>
      <c r="B29" s="68">
        <v>0.015</v>
      </c>
      <c r="C29" s="69" t="s">
        <v>82</v>
      </c>
      <c r="D29" s="40">
        <v>0.0</v>
      </c>
      <c r="E29" s="40">
        <v>0.0</v>
      </c>
      <c r="F29" s="40">
        <v>5.767277229152947</v>
      </c>
      <c r="G29" s="40">
        <v>0.0</v>
      </c>
      <c r="H29" s="40">
        <v>0.0</v>
      </c>
      <c r="I29" s="40">
        <v>23.051962087083957</v>
      </c>
      <c r="J29" s="40">
        <v>6.951274925317814</v>
      </c>
      <c r="K29" s="40">
        <v>0.0</v>
      </c>
      <c r="L29" s="71">
        <v>0.0</v>
      </c>
      <c r="M29" s="70">
        <f t="shared" si="1"/>
        <v>35.77051424</v>
      </c>
      <c r="N29" s="70">
        <f t="shared" si="2"/>
        <v>3.974501582</v>
      </c>
      <c r="O29" s="63">
        <f t="shared" si="3"/>
        <v>7.23267816</v>
      </c>
      <c r="P29" s="63">
        <f t="shared" si="4"/>
        <v>1.819769853</v>
      </c>
      <c r="Q29" s="62">
        <f t="shared" si="5"/>
        <v>3</v>
      </c>
      <c r="R29" s="62">
        <f t="shared" si="6"/>
        <v>1</v>
      </c>
      <c r="S29" s="63">
        <f t="shared" si="7"/>
        <v>0.081109685</v>
      </c>
      <c r="T29" s="67">
        <f t="shared" si="8"/>
        <v>99.12805584</v>
      </c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 ht="12.75" customHeight="1">
      <c r="A30" s="37">
        <v>2049.0</v>
      </c>
      <c r="B30" s="68">
        <v>0.02</v>
      </c>
      <c r="C30" s="69" t="s">
        <v>89</v>
      </c>
      <c r="D30" s="40">
        <v>0.0</v>
      </c>
      <c r="E30" s="40">
        <v>0.0</v>
      </c>
      <c r="F30" s="40">
        <v>0.0</v>
      </c>
      <c r="G30" s="40">
        <v>0.0</v>
      </c>
      <c r="H30" s="40">
        <v>0.0</v>
      </c>
      <c r="I30" s="40">
        <v>35.429255420218425</v>
      </c>
      <c r="J30" s="40">
        <v>0.0</v>
      </c>
      <c r="K30" s="40">
        <v>0.0</v>
      </c>
      <c r="L30" s="71">
        <v>0.0</v>
      </c>
      <c r="M30" s="70">
        <f t="shared" si="1"/>
        <v>35.42925542</v>
      </c>
      <c r="N30" s="70">
        <f t="shared" si="2"/>
        <v>3.936583936</v>
      </c>
      <c r="O30" s="63">
        <f t="shared" si="3"/>
        <v>11.13434078</v>
      </c>
      <c r="P30" s="63">
        <f t="shared" si="4"/>
        <v>2.828427125</v>
      </c>
      <c r="Q30" s="62">
        <f t="shared" si="5"/>
        <v>1</v>
      </c>
      <c r="R30" s="62">
        <f t="shared" si="6"/>
        <v>0</v>
      </c>
      <c r="S30" s="63">
        <f t="shared" si="7"/>
        <v>0.08033588021</v>
      </c>
      <c r="T30" s="67">
        <f t="shared" si="8"/>
        <v>99.20839172</v>
      </c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 ht="12.75" customHeight="1">
      <c r="A31" s="37">
        <v>2006.0</v>
      </c>
      <c r="B31" s="68">
        <v>0.045</v>
      </c>
      <c r="C31" s="69" t="s">
        <v>90</v>
      </c>
      <c r="D31" s="40">
        <v>0.0</v>
      </c>
      <c r="E31" s="40">
        <v>3.9880146007086883</v>
      </c>
      <c r="F31" s="40">
        <v>4.318950410026876</v>
      </c>
      <c r="G31" s="40">
        <v>0.0</v>
      </c>
      <c r="H31" s="40">
        <v>9.37651953143373</v>
      </c>
      <c r="I31" s="40">
        <v>4.076715955333581</v>
      </c>
      <c r="J31" s="40">
        <v>8.709908362206695</v>
      </c>
      <c r="K31" s="40">
        <v>0.0</v>
      </c>
      <c r="L31" s="71">
        <v>4.842282219644594</v>
      </c>
      <c r="M31" s="70">
        <f t="shared" si="1"/>
        <v>35.31239108</v>
      </c>
      <c r="N31" s="70">
        <f t="shared" si="2"/>
        <v>3.923599009</v>
      </c>
      <c r="O31" s="63">
        <f t="shared" si="3"/>
        <v>3.330913501</v>
      </c>
      <c r="P31" s="63">
        <f t="shared" si="4"/>
        <v>0.8489434046</v>
      </c>
      <c r="Q31" s="62">
        <f t="shared" si="5"/>
        <v>6</v>
      </c>
      <c r="R31" s="62">
        <f t="shared" si="6"/>
        <v>1</v>
      </c>
      <c r="S31" s="63">
        <f t="shared" si="7"/>
        <v>0.08007089017</v>
      </c>
      <c r="T31" s="67">
        <f t="shared" si="8"/>
        <v>99.28846261</v>
      </c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 ht="12.75" customHeight="1">
      <c r="A32" s="37">
        <v>2013.0</v>
      </c>
      <c r="B32" s="68">
        <v>0.045</v>
      </c>
      <c r="C32" s="69" t="s">
        <v>91</v>
      </c>
      <c r="D32" s="40">
        <v>10.098720033152714</v>
      </c>
      <c r="E32" s="40">
        <v>0.0</v>
      </c>
      <c r="F32" s="40">
        <v>0.0</v>
      </c>
      <c r="G32" s="40">
        <v>0.0</v>
      </c>
      <c r="H32" s="40">
        <v>0.0</v>
      </c>
      <c r="I32" s="40">
        <v>11.675264851878998</v>
      </c>
      <c r="J32" s="40">
        <v>0.0</v>
      </c>
      <c r="K32" s="40">
        <v>11.222520541971807</v>
      </c>
      <c r="L32" s="71">
        <v>0.0</v>
      </c>
      <c r="M32" s="70">
        <f t="shared" si="1"/>
        <v>32.99650543</v>
      </c>
      <c r="N32" s="70">
        <f t="shared" si="2"/>
        <v>3.666278381</v>
      </c>
      <c r="O32" s="63">
        <f t="shared" si="3"/>
        <v>5.199001491</v>
      </c>
      <c r="P32" s="63">
        <f t="shared" si="4"/>
        <v>1.418059665</v>
      </c>
      <c r="Q32" s="62">
        <f t="shared" si="5"/>
        <v>3</v>
      </c>
      <c r="R32" s="62">
        <f t="shared" si="6"/>
        <v>1</v>
      </c>
      <c r="S32" s="63">
        <f t="shared" si="7"/>
        <v>0.07481961661</v>
      </c>
      <c r="T32" s="67">
        <f t="shared" si="8"/>
        <v>99.36328223</v>
      </c>
      <c r="U32" s="62"/>
      <c r="V32" s="62"/>
      <c r="W32" s="62"/>
      <c r="X32" s="62"/>
      <c r="Y32" s="62"/>
      <c r="Z32" s="62"/>
      <c r="AA32" s="62"/>
      <c r="AB32" s="62"/>
      <c r="AC32" s="62"/>
      <c r="AD32" s="62"/>
    </row>
    <row r="33" ht="12.75" customHeight="1">
      <c r="A33" s="37">
        <v>2021.0</v>
      </c>
      <c r="B33" s="68">
        <v>0.045</v>
      </c>
      <c r="C33" s="69" t="s">
        <v>92</v>
      </c>
      <c r="D33" s="40">
        <v>0.0</v>
      </c>
      <c r="E33" s="40">
        <v>0.0</v>
      </c>
      <c r="F33" s="40">
        <v>0.0</v>
      </c>
      <c r="G33" s="40">
        <v>0.0</v>
      </c>
      <c r="H33" s="40">
        <v>8.579765409686209</v>
      </c>
      <c r="I33" s="40">
        <v>0.0</v>
      </c>
      <c r="J33" s="40">
        <v>5.0368710446252365</v>
      </c>
      <c r="K33" s="40">
        <v>0.0</v>
      </c>
      <c r="L33" s="71">
        <v>16.46182492044887</v>
      </c>
      <c r="M33" s="70">
        <f t="shared" si="1"/>
        <v>30.07846137</v>
      </c>
      <c r="N33" s="70">
        <f t="shared" si="2"/>
        <v>3.342051264</v>
      </c>
      <c r="O33" s="63">
        <f t="shared" si="3"/>
        <v>5.471647774</v>
      </c>
      <c r="P33" s="63">
        <f t="shared" si="4"/>
        <v>1.637212401</v>
      </c>
      <c r="Q33" s="62">
        <f t="shared" si="5"/>
        <v>3</v>
      </c>
      <c r="R33" s="62">
        <f t="shared" si="6"/>
        <v>1</v>
      </c>
      <c r="S33" s="63">
        <f t="shared" si="7"/>
        <v>0.06820294813</v>
      </c>
      <c r="T33" s="67">
        <f t="shared" si="8"/>
        <v>99.43148517</v>
      </c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 ht="12.75" customHeight="1">
      <c r="A34" s="37">
        <v>2011.0</v>
      </c>
      <c r="B34" s="68">
        <v>0.045</v>
      </c>
      <c r="C34" s="69" t="s">
        <v>93</v>
      </c>
      <c r="D34" s="40">
        <v>0.0</v>
      </c>
      <c r="E34" s="40">
        <v>0.0</v>
      </c>
      <c r="F34" s="40">
        <v>0.0</v>
      </c>
      <c r="G34" s="40">
        <v>9.482557066855572</v>
      </c>
      <c r="H34" s="40">
        <v>0.0</v>
      </c>
      <c r="I34" s="40">
        <v>0.0</v>
      </c>
      <c r="J34" s="40">
        <v>10.0912668549389</v>
      </c>
      <c r="K34" s="40">
        <v>0.0</v>
      </c>
      <c r="L34" s="71">
        <v>4.965255158187143</v>
      </c>
      <c r="M34" s="70">
        <f t="shared" si="1"/>
        <v>24.53907908</v>
      </c>
      <c r="N34" s="70">
        <f t="shared" si="2"/>
        <v>2.726564342</v>
      </c>
      <c r="O34" s="63">
        <f t="shared" si="3"/>
        <v>4.075658584</v>
      </c>
      <c r="P34" s="63">
        <f t="shared" si="4"/>
        <v>1.494796408</v>
      </c>
      <c r="Q34" s="62">
        <f t="shared" si="5"/>
        <v>3</v>
      </c>
      <c r="R34" s="62">
        <f t="shared" si="6"/>
        <v>1</v>
      </c>
      <c r="S34" s="63">
        <f t="shared" si="7"/>
        <v>0.05564239197</v>
      </c>
      <c r="T34" s="67">
        <f t="shared" si="8"/>
        <v>99.48712757</v>
      </c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 ht="12.75" customHeight="1">
      <c r="A35" s="37">
        <v>2007.0</v>
      </c>
      <c r="B35" s="68">
        <v>0.045</v>
      </c>
      <c r="C35" s="69" t="s">
        <v>94</v>
      </c>
      <c r="D35" s="40">
        <v>0.0</v>
      </c>
      <c r="E35" s="40">
        <v>6.087075065110234</v>
      </c>
      <c r="F35" s="40">
        <v>7.2713992476091605</v>
      </c>
      <c r="G35" s="40">
        <v>0.0</v>
      </c>
      <c r="H35" s="40">
        <v>0.0</v>
      </c>
      <c r="I35" s="40">
        <v>7.932968028485378</v>
      </c>
      <c r="J35" s="40">
        <v>0.0</v>
      </c>
      <c r="K35" s="40">
        <v>2.017365299566552</v>
      </c>
      <c r="L35" s="71">
        <v>1.2076347257487194</v>
      </c>
      <c r="M35" s="70">
        <f t="shared" si="1"/>
        <v>24.51644237</v>
      </c>
      <c r="N35" s="70">
        <f t="shared" si="2"/>
        <v>2.724049152</v>
      </c>
      <c r="O35" s="63">
        <f t="shared" si="3"/>
        <v>3.190295388</v>
      </c>
      <c r="P35" s="63">
        <f t="shared" si="4"/>
        <v>1.17115926</v>
      </c>
      <c r="Q35" s="62">
        <f t="shared" si="5"/>
        <v>5</v>
      </c>
      <c r="R35" s="62">
        <f t="shared" si="6"/>
        <v>1</v>
      </c>
      <c r="S35" s="63">
        <f t="shared" si="7"/>
        <v>0.05559106319</v>
      </c>
      <c r="T35" s="67">
        <f t="shared" si="8"/>
        <v>99.54271863</v>
      </c>
      <c r="U35" s="62"/>
      <c r="V35" s="62"/>
      <c r="W35" s="62"/>
      <c r="X35" s="62"/>
      <c r="Y35" s="62"/>
      <c r="Z35" s="62"/>
      <c r="AA35" s="62"/>
      <c r="AB35" s="62"/>
      <c r="AC35" s="62"/>
      <c r="AD35" s="62"/>
    </row>
    <row r="36" ht="12.75" customHeight="1">
      <c r="A36" s="37">
        <v>2030.0</v>
      </c>
      <c r="B36" s="68">
        <v>0.375</v>
      </c>
      <c r="C36" s="69" t="s">
        <v>76</v>
      </c>
      <c r="D36" s="40">
        <v>0.0</v>
      </c>
      <c r="E36" s="40">
        <v>0.0</v>
      </c>
      <c r="F36" s="40">
        <v>0.0</v>
      </c>
      <c r="G36" s="40">
        <v>22.971703396218818</v>
      </c>
      <c r="H36" s="40">
        <v>0.0</v>
      </c>
      <c r="I36" s="40">
        <v>0.0</v>
      </c>
      <c r="J36" s="40">
        <v>0.0</v>
      </c>
      <c r="K36" s="40">
        <v>0.0</v>
      </c>
      <c r="L36" s="71">
        <v>0.0</v>
      </c>
      <c r="M36" s="70">
        <f t="shared" si="1"/>
        <v>22.9717034</v>
      </c>
      <c r="N36" s="70">
        <f t="shared" si="2"/>
        <v>2.552411488</v>
      </c>
      <c r="O36" s="63">
        <f t="shared" si="3"/>
        <v>7.219309887</v>
      </c>
      <c r="P36" s="63">
        <f t="shared" si="4"/>
        <v>2.828427125</v>
      </c>
      <c r="Q36" s="62">
        <f t="shared" si="5"/>
        <v>1</v>
      </c>
      <c r="R36" s="62">
        <f t="shared" si="6"/>
        <v>0</v>
      </c>
      <c r="S36" s="63">
        <f t="shared" si="7"/>
        <v>0.05208836568</v>
      </c>
      <c r="T36" s="67">
        <f t="shared" si="8"/>
        <v>99.594807</v>
      </c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 ht="12.75" customHeight="1">
      <c r="A37" s="37">
        <v>2008.0</v>
      </c>
      <c r="B37" s="68">
        <v>0.045</v>
      </c>
      <c r="C37" s="69" t="s">
        <v>95</v>
      </c>
      <c r="D37" s="40">
        <v>0.0</v>
      </c>
      <c r="E37" s="40">
        <v>3.833159880783186</v>
      </c>
      <c r="F37" s="40">
        <v>3.906215221673324</v>
      </c>
      <c r="G37" s="40">
        <v>7.565436207436126</v>
      </c>
      <c r="H37" s="40">
        <v>0.0</v>
      </c>
      <c r="I37" s="40">
        <v>0.0</v>
      </c>
      <c r="J37" s="40">
        <v>3.5144609178702453</v>
      </c>
      <c r="K37" s="40">
        <v>0.0</v>
      </c>
      <c r="L37" s="71">
        <v>3.6951816413549277</v>
      </c>
      <c r="M37" s="70">
        <f t="shared" si="1"/>
        <v>22.51445387</v>
      </c>
      <c r="N37" s="70">
        <f t="shared" si="2"/>
        <v>2.501605985</v>
      </c>
      <c r="O37" s="63">
        <f t="shared" si="3"/>
        <v>2.5137614</v>
      </c>
      <c r="P37" s="63">
        <f t="shared" si="4"/>
        <v>1.004859044</v>
      </c>
      <c r="Q37" s="62">
        <f t="shared" si="5"/>
        <v>5</v>
      </c>
      <c r="R37" s="62">
        <f t="shared" si="6"/>
        <v>1</v>
      </c>
      <c r="S37" s="63">
        <f t="shared" si="7"/>
        <v>0.05105155182</v>
      </c>
      <c r="T37" s="67">
        <f t="shared" si="8"/>
        <v>99.64585855</v>
      </c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 ht="12.75" customHeight="1">
      <c r="A38" s="37">
        <v>2010.0</v>
      </c>
      <c r="B38" s="68">
        <v>0.045</v>
      </c>
      <c r="C38" s="69" t="s">
        <v>96</v>
      </c>
      <c r="D38" s="40">
        <v>0.0</v>
      </c>
      <c r="E38" s="40">
        <v>5.983016894926808</v>
      </c>
      <c r="F38" s="40">
        <v>6.768022815184815</v>
      </c>
      <c r="G38" s="40">
        <v>0.0</v>
      </c>
      <c r="H38" s="40">
        <v>0.0</v>
      </c>
      <c r="I38" s="40">
        <v>0.0</v>
      </c>
      <c r="J38" s="40">
        <v>4.068482148993294</v>
      </c>
      <c r="K38" s="40">
        <v>0.0</v>
      </c>
      <c r="L38" s="71">
        <v>3.8849654472107784</v>
      </c>
      <c r="M38" s="70">
        <f t="shared" si="1"/>
        <v>20.70448731</v>
      </c>
      <c r="N38" s="70">
        <f t="shared" si="2"/>
        <v>2.30049859</v>
      </c>
      <c r="O38" s="63">
        <f t="shared" si="3"/>
        <v>2.700153981</v>
      </c>
      <c r="P38" s="63">
        <f t="shared" si="4"/>
        <v>1.173725554</v>
      </c>
      <c r="Q38" s="62">
        <f t="shared" si="5"/>
        <v>4</v>
      </c>
      <c r="R38" s="62">
        <f t="shared" si="6"/>
        <v>1</v>
      </c>
      <c r="S38" s="63">
        <f t="shared" si="7"/>
        <v>0.04694745041</v>
      </c>
      <c r="T38" s="67">
        <f t="shared" si="8"/>
        <v>99.692806</v>
      </c>
      <c r="U38" s="62"/>
      <c r="V38" s="62"/>
      <c r="W38" s="62"/>
      <c r="X38" s="62"/>
      <c r="Y38" s="62"/>
      <c r="Z38" s="62"/>
      <c r="AA38" s="62"/>
      <c r="AB38" s="62"/>
      <c r="AC38" s="62"/>
      <c r="AD38" s="62"/>
    </row>
    <row r="39" ht="12.75" customHeight="1">
      <c r="A39" s="37">
        <v>2054.0</v>
      </c>
      <c r="B39" s="68">
        <v>0.118</v>
      </c>
      <c r="C39" s="69" t="s">
        <v>97</v>
      </c>
      <c r="D39" s="40">
        <v>0.0</v>
      </c>
      <c r="E39" s="40">
        <v>0.0</v>
      </c>
      <c r="F39" s="40">
        <v>0.0</v>
      </c>
      <c r="G39" s="40">
        <v>7.652347739467792</v>
      </c>
      <c r="H39" s="40">
        <v>7.877732213181181</v>
      </c>
      <c r="I39" s="40">
        <v>0.0</v>
      </c>
      <c r="J39" s="40">
        <v>0.0</v>
      </c>
      <c r="K39" s="40">
        <v>0.0</v>
      </c>
      <c r="L39" s="71">
        <v>0.0</v>
      </c>
      <c r="M39" s="70">
        <f t="shared" si="1"/>
        <v>15.53007995</v>
      </c>
      <c r="N39" s="70">
        <f t="shared" si="2"/>
        <v>1.725564439</v>
      </c>
      <c r="O39" s="63">
        <f t="shared" si="3"/>
        <v>3.228672535</v>
      </c>
      <c r="P39" s="63">
        <f t="shared" si="4"/>
        <v>1.871081984</v>
      </c>
      <c r="Q39" s="62">
        <f t="shared" si="5"/>
        <v>2</v>
      </c>
      <c r="R39" s="62">
        <f t="shared" si="6"/>
        <v>0</v>
      </c>
      <c r="S39" s="63">
        <f t="shared" si="7"/>
        <v>0.03521447538</v>
      </c>
      <c r="T39" s="67">
        <f t="shared" si="8"/>
        <v>99.72802047</v>
      </c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 ht="12.75" customHeight="1">
      <c r="A40" s="37">
        <v>2001.0</v>
      </c>
      <c r="B40" s="68">
        <v>0.045</v>
      </c>
      <c r="C40" s="69" t="s">
        <v>98</v>
      </c>
      <c r="D40" s="40">
        <v>0.0</v>
      </c>
      <c r="E40" s="40">
        <v>0.0</v>
      </c>
      <c r="F40" s="40">
        <v>0.0</v>
      </c>
      <c r="G40" s="40">
        <v>0.0</v>
      </c>
      <c r="H40" s="40">
        <v>0.0</v>
      </c>
      <c r="I40" s="40">
        <v>0.0</v>
      </c>
      <c r="J40" s="40">
        <v>0.0</v>
      </c>
      <c r="K40" s="40">
        <v>0.0</v>
      </c>
      <c r="L40" s="71">
        <v>13.203744396392565</v>
      </c>
      <c r="M40" s="70">
        <f t="shared" si="1"/>
        <v>13.2037444</v>
      </c>
      <c r="N40" s="70">
        <f t="shared" si="2"/>
        <v>1.467082711</v>
      </c>
      <c r="O40" s="63">
        <f t="shared" si="3"/>
        <v>4.149536533</v>
      </c>
      <c r="P40" s="63">
        <f t="shared" si="4"/>
        <v>2.828427125</v>
      </c>
      <c r="Q40" s="62">
        <f t="shared" si="5"/>
        <v>1</v>
      </c>
      <c r="R40" s="62">
        <f t="shared" si="6"/>
        <v>0</v>
      </c>
      <c r="S40" s="63">
        <f t="shared" si="7"/>
        <v>0.02993950665</v>
      </c>
      <c r="T40" s="67">
        <f t="shared" si="8"/>
        <v>99.75795998</v>
      </c>
      <c r="U40" s="62"/>
      <c r="V40" s="62"/>
      <c r="W40" s="62"/>
      <c r="X40" s="62"/>
      <c r="Y40" s="62"/>
      <c r="Z40" s="62"/>
      <c r="AA40" s="62"/>
      <c r="AB40" s="62"/>
      <c r="AC40" s="62"/>
      <c r="AD40" s="62"/>
    </row>
    <row r="41" ht="12.75" customHeight="1">
      <c r="A41" s="37">
        <v>2023.0</v>
      </c>
      <c r="B41" s="68">
        <v>0.045</v>
      </c>
      <c r="C41" s="69" t="s">
        <v>99</v>
      </c>
      <c r="D41" s="40">
        <v>0.0</v>
      </c>
      <c r="E41" s="40">
        <v>6.651374919867606</v>
      </c>
      <c r="F41" s="40">
        <v>0.0</v>
      </c>
      <c r="G41" s="40">
        <v>0.0</v>
      </c>
      <c r="H41" s="40">
        <v>5.373606799009603</v>
      </c>
      <c r="I41" s="40">
        <v>0.0</v>
      </c>
      <c r="J41" s="40">
        <v>0.0</v>
      </c>
      <c r="K41" s="40">
        <v>0.0</v>
      </c>
      <c r="L41" s="71">
        <v>0.0</v>
      </c>
      <c r="M41" s="70">
        <f t="shared" si="1"/>
        <v>12.02498172</v>
      </c>
      <c r="N41" s="70">
        <f t="shared" si="2"/>
        <v>1.33610908</v>
      </c>
      <c r="O41" s="63">
        <f t="shared" si="3"/>
        <v>2.517709521</v>
      </c>
      <c r="P41" s="63">
        <f t="shared" si="4"/>
        <v>1.884359263</v>
      </c>
      <c r="Q41" s="62">
        <f t="shared" si="5"/>
        <v>2</v>
      </c>
      <c r="R41" s="62">
        <f t="shared" si="6"/>
        <v>0</v>
      </c>
      <c r="S41" s="63">
        <f t="shared" si="7"/>
        <v>0.02726666083</v>
      </c>
      <c r="T41" s="67">
        <f t="shared" si="8"/>
        <v>99.78522664</v>
      </c>
      <c r="U41" s="62"/>
      <c r="V41" s="62"/>
      <c r="W41" s="62"/>
      <c r="X41" s="62"/>
      <c r="Y41" s="62"/>
      <c r="Z41" s="62"/>
      <c r="AA41" s="62"/>
      <c r="AB41" s="62"/>
      <c r="AC41" s="62"/>
      <c r="AD41" s="62"/>
    </row>
    <row r="42" ht="12.75" customHeight="1">
      <c r="A42" s="37">
        <v>2020.0</v>
      </c>
      <c r="B42" s="68">
        <v>0.045</v>
      </c>
      <c r="C42" s="69" t="s">
        <v>100</v>
      </c>
      <c r="D42" s="40">
        <v>0.0</v>
      </c>
      <c r="E42" s="40">
        <v>0.0</v>
      </c>
      <c r="F42" s="40">
        <v>0.0</v>
      </c>
      <c r="G42" s="40">
        <v>0.0</v>
      </c>
      <c r="H42" s="40">
        <v>4.816057174537779</v>
      </c>
      <c r="I42" s="40">
        <v>1.1443504906574036</v>
      </c>
      <c r="J42" s="40">
        <v>0.0</v>
      </c>
      <c r="K42" s="40">
        <v>0.0</v>
      </c>
      <c r="L42" s="71">
        <v>6.028736067214476</v>
      </c>
      <c r="M42" s="70">
        <f t="shared" si="1"/>
        <v>11.98914373</v>
      </c>
      <c r="N42" s="70">
        <f t="shared" si="2"/>
        <v>1.332127081</v>
      </c>
      <c r="O42" s="63">
        <f t="shared" si="3"/>
        <v>2.233048247</v>
      </c>
      <c r="P42" s="63">
        <f t="shared" si="4"/>
        <v>1.676302718</v>
      </c>
      <c r="Q42" s="62">
        <f t="shared" si="5"/>
        <v>3</v>
      </c>
      <c r="R42" s="62">
        <f t="shared" si="6"/>
        <v>1</v>
      </c>
      <c r="S42" s="63">
        <f t="shared" si="7"/>
        <v>0.02718539815</v>
      </c>
      <c r="T42" s="67">
        <f t="shared" si="8"/>
        <v>99.81241204</v>
      </c>
      <c r="U42" s="62"/>
      <c r="V42" s="62"/>
      <c r="W42" s="62"/>
      <c r="X42" s="62"/>
      <c r="Y42" s="62"/>
      <c r="Z42" s="62"/>
      <c r="AA42" s="62"/>
      <c r="AB42" s="62"/>
      <c r="AC42" s="62"/>
      <c r="AD42" s="62"/>
    </row>
    <row r="43" ht="12.75" customHeight="1">
      <c r="A43" s="37">
        <v>2024.0</v>
      </c>
      <c r="B43" s="68">
        <v>0.005</v>
      </c>
      <c r="C43" s="69" t="s">
        <v>101</v>
      </c>
      <c r="D43" s="40">
        <v>0.0</v>
      </c>
      <c r="E43" s="40">
        <v>5.832353777865633</v>
      </c>
      <c r="F43" s="40">
        <v>0.0</v>
      </c>
      <c r="G43" s="40">
        <v>0.0</v>
      </c>
      <c r="H43" s="40">
        <v>5.609294052782017</v>
      </c>
      <c r="I43" s="40">
        <v>0.0</v>
      </c>
      <c r="J43" s="40">
        <v>0.0</v>
      </c>
      <c r="K43" s="40">
        <v>0.0</v>
      </c>
      <c r="L43" s="71">
        <v>0.0</v>
      </c>
      <c r="M43" s="70">
        <f t="shared" si="1"/>
        <v>11.44164783</v>
      </c>
      <c r="N43" s="70">
        <f t="shared" si="2"/>
        <v>1.271294203</v>
      </c>
      <c r="O43" s="63">
        <f t="shared" si="3"/>
        <v>2.378954714</v>
      </c>
      <c r="P43" s="63">
        <f t="shared" si="4"/>
        <v>1.87128574</v>
      </c>
      <c r="Q43" s="62">
        <f t="shared" si="5"/>
        <v>2</v>
      </c>
      <c r="R43" s="62">
        <f t="shared" si="6"/>
        <v>0</v>
      </c>
      <c r="S43" s="63">
        <f t="shared" si="7"/>
        <v>0.02594395052</v>
      </c>
      <c r="T43" s="67">
        <f t="shared" si="8"/>
        <v>99.83835599</v>
      </c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 ht="12.75" customHeight="1">
      <c r="A44" s="37">
        <v>2017.0</v>
      </c>
      <c r="B44" s="68">
        <v>0.045</v>
      </c>
      <c r="C44" s="69" t="s">
        <v>102</v>
      </c>
      <c r="D44" s="40">
        <v>0.0</v>
      </c>
      <c r="E44" s="40">
        <v>0.0</v>
      </c>
      <c r="F44" s="40">
        <v>0.9607382070440776</v>
      </c>
      <c r="G44" s="40">
        <v>0.0</v>
      </c>
      <c r="H44" s="40">
        <v>2.331322526195779</v>
      </c>
      <c r="I44" s="40">
        <v>0.6214484662493454</v>
      </c>
      <c r="J44" s="40">
        <v>1.4079844896414597</v>
      </c>
      <c r="K44" s="40">
        <v>0.0</v>
      </c>
      <c r="L44" s="71">
        <v>5.5611273553844605</v>
      </c>
      <c r="M44" s="70">
        <f t="shared" si="1"/>
        <v>10.88262104</v>
      </c>
      <c r="N44" s="70">
        <f t="shared" si="2"/>
        <v>1.209180116</v>
      </c>
      <c r="O44" s="63">
        <f t="shared" si="3"/>
        <v>1.715737277</v>
      </c>
      <c r="P44" s="63">
        <f t="shared" si="4"/>
        <v>1.418926142</v>
      </c>
      <c r="Q44" s="62">
        <f t="shared" si="5"/>
        <v>5</v>
      </c>
      <c r="R44" s="62">
        <f t="shared" si="6"/>
        <v>1</v>
      </c>
      <c r="S44" s="63">
        <f t="shared" si="7"/>
        <v>0.02467635659</v>
      </c>
      <c r="T44" s="67">
        <f t="shared" si="8"/>
        <v>99.86303235</v>
      </c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 ht="12.75" customHeight="1">
      <c r="A45" s="37">
        <v>2002.0</v>
      </c>
      <c r="B45" s="68">
        <v>0.045</v>
      </c>
      <c r="C45" s="69" t="s">
        <v>103</v>
      </c>
      <c r="D45" s="40">
        <v>0.0</v>
      </c>
      <c r="E45" s="40">
        <v>0.0</v>
      </c>
      <c r="F45" s="40">
        <v>0.0</v>
      </c>
      <c r="G45" s="40">
        <v>9.061115354738641</v>
      </c>
      <c r="H45" s="40">
        <v>0.0</v>
      </c>
      <c r="I45" s="40">
        <v>0.0</v>
      </c>
      <c r="J45" s="40">
        <v>0.0</v>
      </c>
      <c r="K45" s="40">
        <v>0.0</v>
      </c>
      <c r="L45" s="71">
        <v>0.0</v>
      </c>
      <c r="M45" s="70">
        <f t="shared" si="1"/>
        <v>9.061115355</v>
      </c>
      <c r="N45" s="70">
        <f t="shared" si="2"/>
        <v>1.006790595</v>
      </c>
      <c r="O45" s="63">
        <f t="shared" si="3"/>
        <v>2.847633828</v>
      </c>
      <c r="P45" s="63">
        <f t="shared" si="4"/>
        <v>2.828427125</v>
      </c>
      <c r="Q45" s="62">
        <f t="shared" si="5"/>
        <v>1</v>
      </c>
      <c r="R45" s="62">
        <f t="shared" si="6"/>
        <v>0</v>
      </c>
      <c r="S45" s="63">
        <f t="shared" si="7"/>
        <v>0.0205460902</v>
      </c>
      <c r="T45" s="67">
        <f t="shared" si="8"/>
        <v>99.88357844</v>
      </c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 ht="12.75" customHeight="1">
      <c r="A46" s="37">
        <v>2022.0</v>
      </c>
      <c r="B46" s="68">
        <v>0.045</v>
      </c>
      <c r="C46" s="69" t="s">
        <v>104</v>
      </c>
      <c r="D46" s="40">
        <v>0.0</v>
      </c>
      <c r="E46" s="40">
        <v>0.0</v>
      </c>
      <c r="F46" s="40">
        <v>0.0</v>
      </c>
      <c r="G46" s="40">
        <v>0.0</v>
      </c>
      <c r="H46" s="40">
        <v>8.80938199684959</v>
      </c>
      <c r="I46" s="40">
        <v>0.0</v>
      </c>
      <c r="J46" s="40">
        <v>0.0</v>
      </c>
      <c r="K46" s="40">
        <v>0.0</v>
      </c>
      <c r="L46" s="71">
        <v>0.0</v>
      </c>
      <c r="M46" s="70">
        <f t="shared" si="1"/>
        <v>8.809381997</v>
      </c>
      <c r="N46" s="70">
        <f t="shared" si="2"/>
        <v>0.9788202219</v>
      </c>
      <c r="O46" s="63">
        <f t="shared" si="3"/>
        <v>2.768521666</v>
      </c>
      <c r="P46" s="63">
        <f t="shared" si="4"/>
        <v>2.828427125</v>
      </c>
      <c r="Q46" s="62">
        <f t="shared" si="5"/>
        <v>1</v>
      </c>
      <c r="R46" s="62">
        <f t="shared" si="6"/>
        <v>0</v>
      </c>
      <c r="S46" s="63">
        <f t="shared" si="7"/>
        <v>0.0199752845</v>
      </c>
      <c r="T46" s="67">
        <f t="shared" si="8"/>
        <v>99.90355372</v>
      </c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7" ht="12.75" customHeight="1">
      <c r="A47" s="37">
        <v>2016.0</v>
      </c>
      <c r="B47" s="68">
        <v>0.045</v>
      </c>
      <c r="C47" s="69" t="s">
        <v>105</v>
      </c>
      <c r="D47" s="40">
        <v>0.0</v>
      </c>
      <c r="E47" s="40">
        <v>0.0</v>
      </c>
      <c r="F47" s="40">
        <v>1.5119227513435678</v>
      </c>
      <c r="G47" s="40">
        <v>0.0</v>
      </c>
      <c r="H47" s="40">
        <v>1.0362549774268923</v>
      </c>
      <c r="I47" s="40">
        <v>0.33873700983690136</v>
      </c>
      <c r="J47" s="40">
        <v>1.084598544625274</v>
      </c>
      <c r="K47" s="40">
        <v>0.0</v>
      </c>
      <c r="L47" s="71">
        <v>3.0835876180837034</v>
      </c>
      <c r="M47" s="70">
        <f t="shared" si="1"/>
        <v>7.055100901</v>
      </c>
      <c r="N47" s="70">
        <f t="shared" si="2"/>
        <v>0.7839001001</v>
      </c>
      <c r="O47" s="63">
        <f t="shared" si="3"/>
        <v>0.9791634663</v>
      </c>
      <c r="P47" s="63">
        <f t="shared" si="4"/>
        <v>1.249092156</v>
      </c>
      <c r="Q47" s="62">
        <f t="shared" si="5"/>
        <v>5</v>
      </c>
      <c r="R47" s="62">
        <f t="shared" si="6"/>
        <v>1</v>
      </c>
      <c r="S47" s="63">
        <f t="shared" si="7"/>
        <v>0.01599744996</v>
      </c>
      <c r="T47" s="67">
        <f t="shared" si="8"/>
        <v>99.91955117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 ht="12.75" customHeight="1">
      <c r="A48" s="37">
        <v>2019.0</v>
      </c>
      <c r="B48" s="68">
        <v>0.045</v>
      </c>
      <c r="C48" s="69" t="s">
        <v>106</v>
      </c>
      <c r="D48" s="40">
        <v>0.0</v>
      </c>
      <c r="E48" s="40">
        <v>0.0</v>
      </c>
      <c r="F48" s="40">
        <v>0.0</v>
      </c>
      <c r="G48" s="40">
        <v>0.0</v>
      </c>
      <c r="H48" s="40">
        <v>0.0</v>
      </c>
      <c r="I48" s="40">
        <v>0.9407171626716145</v>
      </c>
      <c r="J48" s="40">
        <v>1.48374560904428</v>
      </c>
      <c r="K48" s="40">
        <v>0.0</v>
      </c>
      <c r="L48" s="71">
        <v>4.238395967434907</v>
      </c>
      <c r="M48" s="70">
        <f t="shared" si="1"/>
        <v>6.662858739</v>
      </c>
      <c r="N48" s="70">
        <f t="shared" si="2"/>
        <v>0.7403176377</v>
      </c>
      <c r="O48" s="63">
        <f t="shared" si="3"/>
        <v>1.338233427</v>
      </c>
      <c r="P48" s="63">
        <f t="shared" si="4"/>
        <v>1.807647635</v>
      </c>
      <c r="Q48" s="62">
        <f t="shared" si="5"/>
        <v>3</v>
      </c>
      <c r="R48" s="62">
        <f t="shared" si="6"/>
        <v>1</v>
      </c>
      <c r="S48" s="63">
        <f t="shared" si="7"/>
        <v>0.01510804038</v>
      </c>
      <c r="T48" s="67">
        <f t="shared" si="8"/>
        <v>99.93465921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 ht="12.75" customHeight="1">
      <c r="A49" s="37">
        <v>2055.0</v>
      </c>
      <c r="B49" s="68">
        <v>0.118</v>
      </c>
      <c r="C49" s="69" t="s">
        <v>107</v>
      </c>
      <c r="D49" s="40">
        <v>0.0</v>
      </c>
      <c r="E49" s="40">
        <v>0.0</v>
      </c>
      <c r="F49" s="40">
        <v>0.0</v>
      </c>
      <c r="G49" s="40">
        <v>6.338330988105852</v>
      </c>
      <c r="H49" s="40">
        <v>0.0</v>
      </c>
      <c r="I49" s="40">
        <v>0.0</v>
      </c>
      <c r="J49" s="40">
        <v>0.0</v>
      </c>
      <c r="K49" s="40">
        <v>0.0</v>
      </c>
      <c r="L49" s="71">
        <v>0.0</v>
      </c>
      <c r="M49" s="70">
        <f t="shared" si="1"/>
        <v>6.338330988</v>
      </c>
      <c r="N49" s="70">
        <f t="shared" si="2"/>
        <v>0.7042589987</v>
      </c>
      <c r="O49" s="63">
        <f t="shared" si="3"/>
        <v>1.991945255</v>
      </c>
      <c r="P49" s="63">
        <f t="shared" si="4"/>
        <v>2.828427125</v>
      </c>
      <c r="Q49" s="62">
        <f t="shared" si="5"/>
        <v>1</v>
      </c>
      <c r="R49" s="62">
        <f t="shared" si="6"/>
        <v>0</v>
      </c>
      <c r="S49" s="63">
        <f t="shared" si="7"/>
        <v>0.0143721733</v>
      </c>
      <c r="T49" s="67">
        <f t="shared" si="8"/>
        <v>99.94903138</v>
      </c>
      <c r="U49" s="62"/>
      <c r="V49" s="62"/>
      <c r="W49" s="62"/>
      <c r="X49" s="62"/>
      <c r="Y49" s="62"/>
      <c r="Z49" s="62"/>
      <c r="AA49" s="62"/>
      <c r="AB49" s="62"/>
      <c r="AC49" s="62"/>
      <c r="AD49" s="62"/>
    </row>
    <row r="50" ht="12.75" customHeight="1">
      <c r="A50" s="37">
        <v>2018.0</v>
      </c>
      <c r="B50" s="68">
        <v>0.045</v>
      </c>
      <c r="C50" s="69" t="s">
        <v>108</v>
      </c>
      <c r="D50" s="40">
        <v>0.0</v>
      </c>
      <c r="E50" s="40">
        <v>0.0</v>
      </c>
      <c r="F50" s="40">
        <v>0.0</v>
      </c>
      <c r="G50" s="40">
        <v>0.0</v>
      </c>
      <c r="H50" s="40">
        <v>0.0</v>
      </c>
      <c r="I50" s="40">
        <v>1.0959831985145787</v>
      </c>
      <c r="J50" s="40">
        <v>0.0</v>
      </c>
      <c r="K50" s="40">
        <v>0.0</v>
      </c>
      <c r="L50" s="71">
        <v>5.021869603575141</v>
      </c>
      <c r="M50" s="70">
        <f t="shared" si="1"/>
        <v>6.117852802</v>
      </c>
      <c r="N50" s="70">
        <f t="shared" si="2"/>
        <v>0.6797614225</v>
      </c>
      <c r="O50" s="63">
        <f t="shared" si="3"/>
        <v>1.572742586</v>
      </c>
      <c r="P50" s="63">
        <f t="shared" si="4"/>
        <v>2.313668493</v>
      </c>
      <c r="Q50" s="62">
        <f t="shared" si="5"/>
        <v>2</v>
      </c>
      <c r="R50" s="62">
        <f t="shared" si="6"/>
        <v>0</v>
      </c>
      <c r="S50" s="63">
        <f t="shared" si="7"/>
        <v>0.01387223875</v>
      </c>
      <c r="T50" s="67">
        <f t="shared" si="8"/>
        <v>99.96290362</v>
      </c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ht="12.75" customHeight="1">
      <c r="A51" s="37">
        <v>2015.0</v>
      </c>
      <c r="B51" s="68">
        <v>0.045</v>
      </c>
      <c r="C51" s="69" t="s">
        <v>109</v>
      </c>
      <c r="D51" s="40">
        <v>0.0</v>
      </c>
      <c r="E51" s="40">
        <v>0.0</v>
      </c>
      <c r="F51" s="40">
        <v>1.5045167963815458</v>
      </c>
      <c r="G51" s="40">
        <v>0.0</v>
      </c>
      <c r="H51" s="40">
        <v>0.0</v>
      </c>
      <c r="I51" s="40">
        <v>0.6183082690470719</v>
      </c>
      <c r="J51" s="40">
        <v>0.0</v>
      </c>
      <c r="K51" s="40">
        <v>0.0</v>
      </c>
      <c r="L51" s="71">
        <v>3.259818745032119</v>
      </c>
      <c r="M51" s="70">
        <f t="shared" si="1"/>
        <v>5.38264381</v>
      </c>
      <c r="N51" s="70">
        <f t="shared" si="2"/>
        <v>0.5980715345</v>
      </c>
      <c r="O51" s="63">
        <f t="shared" si="3"/>
        <v>1.056886839</v>
      </c>
      <c r="P51" s="63">
        <f t="shared" si="4"/>
        <v>1.767157903</v>
      </c>
      <c r="Q51" s="62">
        <f t="shared" si="5"/>
        <v>3</v>
      </c>
      <c r="R51" s="62">
        <f t="shared" si="6"/>
        <v>1</v>
      </c>
      <c r="S51" s="63">
        <f t="shared" si="7"/>
        <v>0.01220515146</v>
      </c>
      <c r="T51" s="67">
        <f t="shared" si="8"/>
        <v>99.97510877</v>
      </c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 ht="12.75" customHeight="1">
      <c r="A52" s="37">
        <v>2004.0</v>
      </c>
      <c r="B52" s="68">
        <v>0.045</v>
      </c>
      <c r="C52" s="69" t="s">
        <v>110</v>
      </c>
      <c r="D52" s="40">
        <v>0.0</v>
      </c>
      <c r="E52" s="40">
        <v>0.0</v>
      </c>
      <c r="F52" s="40">
        <v>1.7126576769037136</v>
      </c>
      <c r="G52" s="40">
        <v>0.0</v>
      </c>
      <c r="H52" s="40">
        <v>0.0</v>
      </c>
      <c r="I52" s="40">
        <v>0.0</v>
      </c>
      <c r="J52" s="40">
        <v>1.4995011788752632</v>
      </c>
      <c r="K52" s="40">
        <v>0.0</v>
      </c>
      <c r="L52" s="71">
        <v>0.0</v>
      </c>
      <c r="M52" s="70">
        <f t="shared" si="1"/>
        <v>3.212158856</v>
      </c>
      <c r="N52" s="70">
        <f t="shared" si="2"/>
        <v>0.3569065395</v>
      </c>
      <c r="O52" s="63">
        <f t="shared" si="3"/>
        <v>0.66959852</v>
      </c>
      <c r="P52" s="63">
        <f t="shared" si="4"/>
        <v>1.876117263</v>
      </c>
      <c r="Q52" s="62">
        <f t="shared" si="5"/>
        <v>2</v>
      </c>
      <c r="R52" s="62">
        <f t="shared" si="6"/>
        <v>0</v>
      </c>
      <c r="S52" s="63">
        <f t="shared" si="7"/>
        <v>0.007283574153</v>
      </c>
      <c r="T52" s="67">
        <f t="shared" si="8"/>
        <v>99.98239235</v>
      </c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ht="12.75" customHeight="1">
      <c r="A53" s="37">
        <v>2003.0</v>
      </c>
      <c r="B53" s="68">
        <v>0.045</v>
      </c>
      <c r="C53" s="69" t="s">
        <v>111</v>
      </c>
      <c r="D53" s="40">
        <v>0.0</v>
      </c>
      <c r="E53" s="40">
        <v>0.0</v>
      </c>
      <c r="F53" s="40">
        <v>0.0</v>
      </c>
      <c r="G53" s="40">
        <v>0.0</v>
      </c>
      <c r="H53" s="40">
        <v>0.0</v>
      </c>
      <c r="I53" s="40">
        <v>2.391902056682765</v>
      </c>
      <c r="J53" s="40">
        <v>0.0</v>
      </c>
      <c r="K53" s="40">
        <v>0.0</v>
      </c>
      <c r="L53" s="71">
        <v>0.0</v>
      </c>
      <c r="M53" s="70">
        <f t="shared" si="1"/>
        <v>2.391902057</v>
      </c>
      <c r="N53" s="70">
        <f t="shared" si="2"/>
        <v>0.2657668952</v>
      </c>
      <c r="O53" s="63">
        <f t="shared" si="3"/>
        <v>0.7517022952</v>
      </c>
      <c r="P53" s="63">
        <f t="shared" si="4"/>
        <v>2.828427125</v>
      </c>
      <c r="Q53" s="62">
        <f t="shared" si="5"/>
        <v>1</v>
      </c>
      <c r="R53" s="62">
        <f t="shared" si="6"/>
        <v>0</v>
      </c>
      <c r="S53" s="63">
        <f t="shared" si="7"/>
        <v>0.005423640853</v>
      </c>
      <c r="T53" s="67">
        <f t="shared" si="8"/>
        <v>99.98781599</v>
      </c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 ht="12.75" customHeight="1">
      <c r="A54" s="37">
        <v>2048.0</v>
      </c>
      <c r="B54" s="68">
        <v>0.03</v>
      </c>
      <c r="C54" s="69" t="s">
        <v>89</v>
      </c>
      <c r="D54" s="40">
        <v>0.0</v>
      </c>
      <c r="E54" s="40">
        <v>1.0460165515432112</v>
      </c>
      <c r="F54" s="40">
        <v>1.202517155876469</v>
      </c>
      <c r="G54" s="40">
        <v>0.0</v>
      </c>
      <c r="H54" s="40">
        <v>0.0</v>
      </c>
      <c r="I54" s="40">
        <v>0.0</v>
      </c>
      <c r="J54" s="40">
        <v>0.0</v>
      </c>
      <c r="K54" s="40">
        <v>0.0</v>
      </c>
      <c r="L54" s="71">
        <v>0.0</v>
      </c>
      <c r="M54" s="70">
        <f t="shared" si="1"/>
        <v>2.248533707</v>
      </c>
      <c r="N54" s="70">
        <f t="shared" si="2"/>
        <v>0.2498370786</v>
      </c>
      <c r="O54" s="63">
        <f t="shared" si="3"/>
        <v>0.4688557044</v>
      </c>
      <c r="P54" s="63">
        <f t="shared" si="4"/>
        <v>1.876645801</v>
      </c>
      <c r="Q54" s="62">
        <f t="shared" si="5"/>
        <v>2</v>
      </c>
      <c r="R54" s="62">
        <f t="shared" si="6"/>
        <v>0</v>
      </c>
      <c r="S54" s="63">
        <f t="shared" si="7"/>
        <v>0.005098552945</v>
      </c>
      <c r="T54" s="67">
        <f t="shared" si="8"/>
        <v>99.99291454</v>
      </c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 ht="12.75" customHeight="1">
      <c r="A55" s="37">
        <v>2038.0</v>
      </c>
      <c r="B55" s="68">
        <v>0.025</v>
      </c>
      <c r="C55" s="69" t="s">
        <v>84</v>
      </c>
      <c r="D55" s="40">
        <v>0.0</v>
      </c>
      <c r="E55" s="40">
        <v>0.0</v>
      </c>
      <c r="F55" s="40">
        <v>0.0</v>
      </c>
      <c r="G55" s="40">
        <v>0.0</v>
      </c>
      <c r="H55" s="40">
        <v>0.0</v>
      </c>
      <c r="I55" s="40">
        <v>2.069925799000027</v>
      </c>
      <c r="J55" s="40">
        <v>0.0</v>
      </c>
      <c r="K55" s="40">
        <v>0.0</v>
      </c>
      <c r="L55" s="71">
        <v>0.0</v>
      </c>
      <c r="M55" s="70">
        <f t="shared" si="1"/>
        <v>2.069925799</v>
      </c>
      <c r="N55" s="70">
        <f t="shared" si="2"/>
        <v>0.2299917554</v>
      </c>
      <c r="O55" s="63">
        <f t="shared" si="3"/>
        <v>0.6505149196</v>
      </c>
      <c r="P55" s="63">
        <f t="shared" si="4"/>
        <v>2.828427125</v>
      </c>
      <c r="Q55" s="62">
        <f t="shared" si="5"/>
        <v>1</v>
      </c>
      <c r="R55" s="62">
        <f t="shared" si="6"/>
        <v>0</v>
      </c>
      <c r="S55" s="63">
        <f t="shared" si="7"/>
        <v>0.004693559293</v>
      </c>
      <c r="T55" s="67">
        <f t="shared" si="8"/>
        <v>99.9976081</v>
      </c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6" ht="12.75" customHeight="1">
      <c r="A56" s="37">
        <v>2005.0</v>
      </c>
      <c r="B56" s="68">
        <v>0.015</v>
      </c>
      <c r="C56" s="69" t="s">
        <v>112</v>
      </c>
      <c r="D56" s="40">
        <v>0.0</v>
      </c>
      <c r="E56" s="40">
        <v>0.0</v>
      </c>
      <c r="F56" s="40">
        <v>0.0</v>
      </c>
      <c r="G56" s="40">
        <v>0.41250639549795115</v>
      </c>
      <c r="H56" s="40">
        <v>0.30394233275185667</v>
      </c>
      <c r="I56" s="40">
        <v>0.0</v>
      </c>
      <c r="J56" s="40">
        <v>0.023020681134254244</v>
      </c>
      <c r="K56" s="40">
        <v>0.0</v>
      </c>
      <c r="L56" s="71">
        <v>0.0</v>
      </c>
      <c r="M56" s="70">
        <f t="shared" si="1"/>
        <v>0.7394694094</v>
      </c>
      <c r="N56" s="70">
        <f t="shared" si="2"/>
        <v>0.08216326771</v>
      </c>
      <c r="O56" s="63">
        <f t="shared" si="3"/>
        <v>0.1499315387</v>
      </c>
      <c r="P56" s="63">
        <f t="shared" si="4"/>
        <v>1.824800095</v>
      </c>
      <c r="Q56" s="62">
        <f t="shared" si="5"/>
        <v>3</v>
      </c>
      <c r="R56" s="62">
        <f t="shared" si="6"/>
        <v>1</v>
      </c>
      <c r="S56" s="63">
        <f t="shared" si="7"/>
        <v>0.001676747795</v>
      </c>
      <c r="T56" s="67">
        <f t="shared" si="8"/>
        <v>99.99928485</v>
      </c>
      <c r="U56" s="62"/>
      <c r="V56" s="62"/>
      <c r="W56" s="62"/>
      <c r="X56" s="62"/>
      <c r="Y56" s="62"/>
      <c r="Z56" s="62"/>
      <c r="AA56" s="62"/>
      <c r="AB56" s="62"/>
      <c r="AC56" s="62"/>
      <c r="AD56" s="62"/>
    </row>
    <row r="57" ht="12.75" customHeight="1">
      <c r="A57" s="37">
        <v>2053.0</v>
      </c>
      <c r="B57" s="68">
        <v>0.02</v>
      </c>
      <c r="C57" s="69" t="s">
        <v>113</v>
      </c>
      <c r="D57" s="40">
        <v>0.0</v>
      </c>
      <c r="E57" s="40">
        <v>0.0</v>
      </c>
      <c r="F57" s="40">
        <v>0.3153915495829273</v>
      </c>
      <c r="G57" s="40">
        <v>0.0</v>
      </c>
      <c r="H57" s="40">
        <v>0.0</v>
      </c>
      <c r="I57" s="40">
        <v>0.0</v>
      </c>
      <c r="J57" s="40">
        <v>0.0</v>
      </c>
      <c r="K57" s="40">
        <v>0.0</v>
      </c>
      <c r="L57" s="71">
        <v>0.0</v>
      </c>
      <c r="M57" s="70">
        <f t="shared" si="1"/>
        <v>0.3153915496</v>
      </c>
      <c r="N57" s="70">
        <f t="shared" si="2"/>
        <v>0.03504350551</v>
      </c>
      <c r="O57" s="63">
        <f t="shared" si="3"/>
        <v>0.09911800153</v>
      </c>
      <c r="P57" s="63">
        <f t="shared" si="4"/>
        <v>2.828427125</v>
      </c>
      <c r="Q57" s="62">
        <f t="shared" si="5"/>
        <v>1</v>
      </c>
      <c r="R57" s="62">
        <f t="shared" si="6"/>
        <v>0</v>
      </c>
      <c r="S57" s="63">
        <f t="shared" si="7"/>
        <v>0.0007151507263</v>
      </c>
      <c r="T57" s="67">
        <f t="shared" si="8"/>
        <v>100</v>
      </c>
      <c r="U57" s="62"/>
      <c r="V57" s="62"/>
      <c r="W57" s="62"/>
      <c r="X57" s="62"/>
      <c r="Y57" s="62"/>
      <c r="Z57" s="62"/>
      <c r="AA57" s="62"/>
      <c r="AB57" s="62"/>
      <c r="AC57" s="62"/>
      <c r="AD57" s="62"/>
    </row>
    <row r="58" ht="12.75" customHeight="1">
      <c r="A58" s="46"/>
      <c r="B58" s="73"/>
      <c r="C58" s="48"/>
      <c r="D58" s="74"/>
      <c r="E58" s="74"/>
      <c r="F58" s="74"/>
      <c r="G58" s="74"/>
      <c r="H58" s="74"/>
      <c r="I58" s="74"/>
      <c r="J58" s="74"/>
      <c r="K58" s="74"/>
      <c r="L58" s="75"/>
      <c r="M58" s="70">
        <f>sum(M3:M57)</f>
        <v>44101.40939</v>
      </c>
      <c r="N58" s="62"/>
      <c r="O58" s="63"/>
      <c r="P58" s="63"/>
      <c r="Q58" s="62"/>
      <c r="R58" s="62"/>
      <c r="S58" s="63">
        <f>100*M58/42709</f>
        <v>103.2602248</v>
      </c>
      <c r="T58" s="67">
        <f t="shared" si="8"/>
        <v>203.2602248</v>
      </c>
      <c r="U58" s="62"/>
      <c r="V58" s="62"/>
      <c r="W58" s="62"/>
      <c r="X58" s="62"/>
      <c r="Y58" s="62"/>
      <c r="Z58" s="62"/>
      <c r="AA58" s="62"/>
      <c r="AB58" s="62"/>
      <c r="AC58" s="62"/>
      <c r="AD58" s="62"/>
    </row>
    <row r="59" ht="12.75" customHeight="1">
      <c r="A59" s="50"/>
      <c r="B59" s="50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63"/>
      <c r="Q59" s="62"/>
      <c r="R59" s="62"/>
      <c r="S59" s="63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 ht="12.75" customHeight="1">
      <c r="A60" s="53" t="s">
        <v>53</v>
      </c>
      <c r="B60" s="50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3"/>
      <c r="P60" s="63"/>
      <c r="Q60" s="62"/>
      <c r="R60" s="62"/>
      <c r="S60" s="63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</row>
    <row r="61" ht="12.75" customHeight="1">
      <c r="A61" s="76" t="s">
        <v>54</v>
      </c>
      <c r="B61" s="76" t="s">
        <v>55</v>
      </c>
      <c r="C61" s="76" t="s">
        <v>114</v>
      </c>
      <c r="D61" s="77" t="s">
        <v>115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9"/>
      <c r="Q61" s="78"/>
      <c r="R61" s="78"/>
      <c r="S61" s="79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</row>
    <row r="62" ht="12.75" customHeight="1">
      <c r="A62" s="80">
        <v>0.02</v>
      </c>
      <c r="B62" s="80">
        <v>14421.529549982133</v>
      </c>
      <c r="C62" s="80">
        <f t="shared" ref="C62:C77" si="9">100*B62/$B$77</f>
        <v>33.76663305</v>
      </c>
      <c r="D62" s="81">
        <f t="shared" ref="D62:D76" si="10">sum($C$62:C62)</f>
        <v>33.76663305</v>
      </c>
      <c r="E62" s="66" t="s">
        <v>27</v>
      </c>
      <c r="F62" s="62"/>
      <c r="G62" s="62"/>
      <c r="H62" s="62"/>
      <c r="I62" s="62"/>
      <c r="J62" s="62"/>
      <c r="K62" s="62"/>
      <c r="L62" s="62"/>
      <c r="M62" s="62"/>
      <c r="N62" s="62"/>
      <c r="O62" s="63"/>
      <c r="P62" s="63"/>
      <c r="Q62" s="62"/>
      <c r="R62" s="62"/>
      <c r="S62" s="63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 ht="12.75" customHeight="1">
      <c r="A63" s="80">
        <v>0.015</v>
      </c>
      <c r="B63" s="80">
        <v>13285.803278378504</v>
      </c>
      <c r="C63" s="80">
        <f t="shared" si="9"/>
        <v>31.10743854</v>
      </c>
      <c r="D63" s="81">
        <f t="shared" si="10"/>
        <v>64.87407159</v>
      </c>
      <c r="E63" s="66" t="s">
        <v>27</v>
      </c>
      <c r="F63" s="62"/>
      <c r="G63" s="62"/>
      <c r="H63" s="62"/>
      <c r="I63" s="62"/>
      <c r="J63" s="62"/>
      <c r="K63" s="62"/>
      <c r="L63" s="62"/>
      <c r="M63" s="62"/>
      <c r="N63" s="62"/>
      <c r="O63" s="63"/>
      <c r="P63" s="63"/>
      <c r="Q63" s="62"/>
      <c r="R63" s="62"/>
      <c r="S63" s="63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 ht="12.75" customHeight="1">
      <c r="A64" s="80">
        <v>0.03</v>
      </c>
      <c r="B64" s="80">
        <v>8288.928837915633</v>
      </c>
      <c r="C64" s="80">
        <f t="shared" si="9"/>
        <v>19.40773463</v>
      </c>
      <c r="D64" s="81">
        <f t="shared" si="10"/>
        <v>84.28180623</v>
      </c>
      <c r="E64" s="66" t="s">
        <v>27</v>
      </c>
      <c r="F64" s="62"/>
      <c r="G64" s="62"/>
      <c r="H64" s="62"/>
      <c r="I64" s="62"/>
      <c r="J64" s="62"/>
      <c r="K64" s="62"/>
      <c r="L64" s="62"/>
      <c r="M64" s="62"/>
      <c r="N64" s="62"/>
      <c r="O64" s="63"/>
      <c r="P64" s="63"/>
      <c r="Q64" s="62"/>
      <c r="R64" s="62"/>
      <c r="S64" s="63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 ht="12.75" customHeight="1">
      <c r="A65" s="80">
        <v>0.045</v>
      </c>
      <c r="B65" s="80">
        <v>1718.5835301755194</v>
      </c>
      <c r="C65" s="80">
        <f t="shared" si="9"/>
        <v>4.023899076</v>
      </c>
      <c r="D65" s="82">
        <f t="shared" si="10"/>
        <v>88.3057053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3"/>
      <c r="P65" s="63"/>
      <c r="Q65" s="62"/>
      <c r="R65" s="62"/>
      <c r="S65" s="63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 ht="12.75" customHeight="1">
      <c r="A66" s="80">
        <v>0.06</v>
      </c>
      <c r="B66" s="80">
        <v>1381.8080959856256</v>
      </c>
      <c r="C66" s="80">
        <f t="shared" si="9"/>
        <v>3.235371586</v>
      </c>
      <c r="D66" s="82">
        <f t="shared" si="10"/>
        <v>91.54107689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3"/>
      <c r="P66" s="63"/>
      <c r="Q66" s="62"/>
      <c r="R66" s="62"/>
      <c r="S66" s="63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</row>
    <row r="67" ht="12.75" customHeight="1">
      <c r="A67" s="80">
        <v>0.01</v>
      </c>
      <c r="B67" s="80">
        <v>1098.4923092334602</v>
      </c>
      <c r="C67" s="80">
        <f t="shared" si="9"/>
        <v>2.57201475</v>
      </c>
      <c r="D67" s="82">
        <f t="shared" si="10"/>
        <v>94.11309164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3"/>
      <c r="P67" s="63"/>
      <c r="Q67" s="62"/>
      <c r="R67" s="62"/>
      <c r="S67" s="63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</row>
    <row r="68" ht="12.75" customHeight="1">
      <c r="A68" s="80">
        <v>0.022</v>
      </c>
      <c r="B68" s="80">
        <v>1013.8543052064183</v>
      </c>
      <c r="C68" s="80">
        <f t="shared" si="9"/>
        <v>2.373842953</v>
      </c>
      <c r="D68" s="82">
        <f t="shared" si="10"/>
        <v>96.48693459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3"/>
      <c r="P68" s="63"/>
      <c r="Q68" s="62"/>
      <c r="R68" s="62"/>
      <c r="S68" s="63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</row>
    <row r="69" ht="12.75" customHeight="1">
      <c r="A69" s="80">
        <v>0.0015</v>
      </c>
      <c r="B69" s="80">
        <v>551.1881724203531</v>
      </c>
      <c r="C69" s="80">
        <f t="shared" si="9"/>
        <v>1.290554424</v>
      </c>
      <c r="D69" s="82">
        <f t="shared" si="10"/>
        <v>97.77748901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3"/>
      <c r="P69" s="63"/>
      <c r="Q69" s="62"/>
      <c r="R69" s="62"/>
      <c r="S69" s="63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 ht="12.75" customHeight="1">
      <c r="A70" s="80">
        <v>0.11</v>
      </c>
      <c r="B70" s="80">
        <v>418.475605911064</v>
      </c>
      <c r="C70" s="80">
        <f t="shared" si="9"/>
        <v>0.979820634</v>
      </c>
      <c r="D70" s="82">
        <f t="shared" si="10"/>
        <v>98.75730965</v>
      </c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3"/>
      <c r="P70" s="63"/>
      <c r="Q70" s="62"/>
      <c r="R70" s="62"/>
      <c r="S70" s="63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 ht="12.75" customHeight="1">
      <c r="A71" s="80">
        <v>0.035</v>
      </c>
      <c r="B71" s="80">
        <v>301.6722498978534</v>
      </c>
      <c r="C71" s="80">
        <f t="shared" si="9"/>
        <v>0.7063367398</v>
      </c>
      <c r="D71" s="82">
        <f t="shared" si="10"/>
        <v>99.46364639</v>
      </c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3"/>
      <c r="P71" s="63"/>
      <c r="Q71" s="62"/>
      <c r="R71" s="62"/>
      <c r="S71" s="63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</row>
    <row r="72" ht="12.75" customHeight="1">
      <c r="A72" s="80">
        <v>0.025</v>
      </c>
      <c r="B72" s="80">
        <v>132.0814845710526</v>
      </c>
      <c r="C72" s="80">
        <f t="shared" si="9"/>
        <v>0.309256172</v>
      </c>
      <c r="D72" s="82">
        <f t="shared" si="10"/>
        <v>99.77290256</v>
      </c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3"/>
      <c r="P72" s="63"/>
      <c r="Q72" s="62"/>
      <c r="R72" s="62"/>
      <c r="S72" s="63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 ht="12.75" customHeight="1">
      <c r="A73" s="80">
        <v>0.15</v>
      </c>
      <c r="B73" s="80">
        <v>40.71021302249859</v>
      </c>
      <c r="C73" s="80">
        <f t="shared" si="9"/>
        <v>0.09531907277</v>
      </c>
      <c r="D73" s="82">
        <f t="shared" si="10"/>
        <v>99.86822163</v>
      </c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3"/>
      <c r="P73" s="63"/>
      <c r="Q73" s="62"/>
      <c r="R73" s="62"/>
      <c r="S73" s="63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 ht="12.75" customHeight="1">
      <c r="A74" s="80">
        <v>0.375</v>
      </c>
      <c r="B74" s="80">
        <v>22.971703396218818</v>
      </c>
      <c r="C74" s="80">
        <f t="shared" si="9"/>
        <v>0.0537860479</v>
      </c>
      <c r="D74" s="82">
        <f t="shared" si="10"/>
        <v>99.92200768</v>
      </c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3"/>
      <c r="P74" s="63"/>
      <c r="Q74" s="62"/>
      <c r="R74" s="62"/>
      <c r="S74" s="63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 ht="12.75" customHeight="1">
      <c r="A75" s="80">
        <v>0.118</v>
      </c>
      <c r="B75" s="80">
        <v>21.868410940754824</v>
      </c>
      <c r="C75" s="80">
        <f t="shared" si="9"/>
        <v>0.05120279407</v>
      </c>
      <c r="D75" s="82">
        <f t="shared" si="10"/>
        <v>99.97321048</v>
      </c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3"/>
      <c r="P75" s="63"/>
      <c r="Q75" s="62"/>
      <c r="R75" s="62"/>
      <c r="S75" s="63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 ht="12.75" customHeight="1">
      <c r="A76" s="80">
        <v>0.005</v>
      </c>
      <c r="B76" s="80">
        <v>11.44164783064765</v>
      </c>
      <c r="C76" s="80">
        <f t="shared" si="9"/>
        <v>0.02678952482</v>
      </c>
      <c r="D76" s="82">
        <f t="shared" si="10"/>
        <v>100</v>
      </c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3"/>
      <c r="P76" s="63"/>
      <c r="Q76" s="62"/>
      <c r="R76" s="62"/>
      <c r="S76" s="63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 ht="12.75" customHeight="1">
      <c r="A77" s="77" t="s">
        <v>116</v>
      </c>
      <c r="B77" s="80">
        <v>42709.40939486774</v>
      </c>
      <c r="C77" s="80">
        <f t="shared" si="9"/>
        <v>100</v>
      </c>
      <c r="D77" s="83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63"/>
      <c r="Q77" s="62"/>
      <c r="R77" s="62"/>
      <c r="S77" s="63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 ht="12.75" customHeight="1">
      <c r="A78" s="50"/>
      <c r="B78" s="50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3"/>
      <c r="P78" s="63"/>
      <c r="Q78" s="62"/>
      <c r="R78" s="62"/>
      <c r="S78" s="63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 ht="12.75" customHeight="1">
      <c r="A79" s="53"/>
      <c r="B79" s="50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3"/>
      <c r="P79" s="63"/>
      <c r="Q79" s="62"/>
      <c r="R79" s="62"/>
      <c r="S79" s="63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</row>
    <row r="80" ht="12.75" customHeight="1">
      <c r="A80" s="53" t="s">
        <v>59</v>
      </c>
      <c r="B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3"/>
      <c r="P80" s="63"/>
      <c r="Q80" s="62"/>
      <c r="R80" s="62"/>
      <c r="S80" s="63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</row>
    <row r="81" ht="12.75" customHeight="1">
      <c r="A81" s="84" t="s">
        <v>54</v>
      </c>
      <c r="B81" s="84" t="s">
        <v>61</v>
      </c>
      <c r="C81" s="85" t="s">
        <v>62</v>
      </c>
      <c r="D81" s="86" t="s">
        <v>57</v>
      </c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9"/>
      <c r="P81" s="79"/>
      <c r="Q81" s="78"/>
      <c r="R81" s="78"/>
      <c r="S81" s="79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</row>
    <row r="82" ht="12.75" customHeight="1">
      <c r="A82" s="87">
        <v>0.045</v>
      </c>
      <c r="B82" s="88">
        <v>1720.0</v>
      </c>
      <c r="C82" s="29">
        <f t="shared" ref="C82:C96" si="11">100*B82/$B$96</f>
        <v>20.3815618</v>
      </c>
      <c r="D82" s="62">
        <f t="shared" ref="D82:D95" si="12">sum($C$82:C82)</f>
        <v>20.3815618</v>
      </c>
      <c r="E82" s="66" t="s">
        <v>63</v>
      </c>
      <c r="F82" s="62"/>
      <c r="G82" s="62"/>
      <c r="H82" s="62"/>
      <c r="I82" s="62"/>
      <c r="J82" s="62"/>
      <c r="K82" s="62"/>
      <c r="L82" s="62"/>
      <c r="M82" s="62"/>
      <c r="N82" s="62"/>
      <c r="O82" s="63"/>
      <c r="P82" s="63"/>
      <c r="Q82" s="62"/>
      <c r="R82" s="62"/>
      <c r="S82" s="63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</row>
    <row r="83" ht="12.75" customHeight="1">
      <c r="A83" s="87">
        <v>0.015</v>
      </c>
      <c r="B83" s="88">
        <v>1594.0</v>
      </c>
      <c r="C83" s="29">
        <f t="shared" si="11"/>
        <v>18.8884939</v>
      </c>
      <c r="D83" s="62">
        <f t="shared" si="12"/>
        <v>39.27005569</v>
      </c>
      <c r="E83" s="66" t="s">
        <v>63</v>
      </c>
      <c r="F83" s="62"/>
      <c r="G83" s="62"/>
      <c r="H83" s="62"/>
      <c r="I83" s="62"/>
      <c r="J83" s="62"/>
      <c r="K83" s="62"/>
      <c r="L83" s="62"/>
      <c r="M83" s="62"/>
      <c r="N83" s="62"/>
      <c r="O83" s="63"/>
      <c r="P83" s="63"/>
      <c r="Q83" s="62"/>
      <c r="R83" s="62"/>
      <c r="S83" s="63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 ht="12.75" customHeight="1">
      <c r="A84" s="87">
        <v>0.01</v>
      </c>
      <c r="B84" s="88">
        <v>1098.0</v>
      </c>
      <c r="C84" s="29">
        <f t="shared" si="11"/>
        <v>13.01102026</v>
      </c>
      <c r="D84" s="62">
        <f t="shared" si="12"/>
        <v>52.28107596</v>
      </c>
      <c r="E84" s="66" t="s">
        <v>63</v>
      </c>
      <c r="F84" s="62"/>
      <c r="G84" s="62"/>
      <c r="H84" s="62"/>
      <c r="I84" s="62"/>
      <c r="J84" s="62"/>
      <c r="K84" s="62"/>
      <c r="L84" s="62"/>
      <c r="M84" s="62"/>
      <c r="N84" s="62"/>
      <c r="O84" s="63"/>
      <c r="P84" s="63"/>
      <c r="Q84" s="62"/>
      <c r="R84" s="62"/>
      <c r="S84" s="63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 ht="12.75" customHeight="1">
      <c r="A85" s="87">
        <v>0.022</v>
      </c>
      <c r="B85" s="88">
        <v>1014.0</v>
      </c>
      <c r="C85" s="29">
        <f t="shared" si="11"/>
        <v>12.01564166</v>
      </c>
      <c r="D85" s="62">
        <f t="shared" si="12"/>
        <v>64.29671762</v>
      </c>
      <c r="E85" s="66" t="s">
        <v>63</v>
      </c>
      <c r="F85" s="62"/>
      <c r="G85" s="62"/>
      <c r="H85" s="62"/>
      <c r="I85" s="62"/>
      <c r="J85" s="62"/>
      <c r="K85" s="62"/>
      <c r="L85" s="62"/>
      <c r="M85" s="62"/>
      <c r="N85" s="62"/>
      <c r="O85" s="63"/>
      <c r="P85" s="63"/>
      <c r="Q85" s="62"/>
      <c r="R85" s="62"/>
      <c r="S85" s="63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</row>
    <row r="86" ht="12.75" customHeight="1">
      <c r="A86" s="87">
        <v>0.03</v>
      </c>
      <c r="B86" s="88">
        <v>769.0</v>
      </c>
      <c r="C86" s="29">
        <f t="shared" si="11"/>
        <v>9.112454082</v>
      </c>
      <c r="D86" s="62">
        <f t="shared" si="12"/>
        <v>73.4091717</v>
      </c>
      <c r="E86" s="66" t="s">
        <v>63</v>
      </c>
      <c r="F86" s="62"/>
      <c r="G86" s="62"/>
      <c r="H86" s="62"/>
      <c r="I86" s="62"/>
      <c r="J86" s="62"/>
      <c r="K86" s="62"/>
      <c r="L86" s="62"/>
      <c r="M86" s="62"/>
      <c r="N86" s="62"/>
      <c r="O86" s="63"/>
      <c r="P86" s="63"/>
      <c r="Q86" s="62"/>
      <c r="R86" s="62"/>
      <c r="S86" s="63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</row>
    <row r="87" ht="12.75" customHeight="1">
      <c r="A87" s="87">
        <v>0.02</v>
      </c>
      <c r="B87" s="88">
        <v>744.0</v>
      </c>
      <c r="C87" s="29">
        <f t="shared" si="11"/>
        <v>8.816210451</v>
      </c>
      <c r="D87" s="62">
        <f t="shared" si="12"/>
        <v>82.22538215</v>
      </c>
      <c r="E87" s="66" t="s">
        <v>63</v>
      </c>
      <c r="F87" s="62"/>
      <c r="G87" s="62"/>
      <c r="H87" s="62"/>
      <c r="I87" s="62"/>
      <c r="J87" s="62"/>
      <c r="K87" s="62"/>
      <c r="L87" s="62"/>
      <c r="M87" s="62"/>
      <c r="N87" s="62"/>
      <c r="O87" s="63"/>
      <c r="P87" s="63"/>
      <c r="Q87" s="62"/>
      <c r="R87" s="62"/>
      <c r="S87" s="63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r="88" ht="12.75" customHeight="1">
      <c r="A88" s="87">
        <v>0.002</v>
      </c>
      <c r="B88" s="88">
        <v>551.0</v>
      </c>
      <c r="C88" s="29">
        <f t="shared" si="11"/>
        <v>6.529209622</v>
      </c>
      <c r="D88" s="62">
        <f t="shared" si="12"/>
        <v>88.75459178</v>
      </c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3"/>
      <c r="P88" s="63"/>
      <c r="Q88" s="62"/>
      <c r="R88" s="62"/>
      <c r="S88" s="63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</row>
    <row r="89" ht="12.75" customHeight="1">
      <c r="A89" s="87">
        <v>0.11</v>
      </c>
      <c r="B89" s="88">
        <v>418.0</v>
      </c>
      <c r="C89" s="29">
        <f t="shared" si="11"/>
        <v>4.953193506</v>
      </c>
      <c r="D89" s="62">
        <f t="shared" si="12"/>
        <v>93.70778528</v>
      </c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3"/>
      <c r="P89" s="63"/>
      <c r="Q89" s="62"/>
      <c r="R89" s="62"/>
      <c r="S89" s="63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</row>
    <row r="90" ht="12.75" customHeight="1">
      <c r="A90" s="87">
        <v>0.035</v>
      </c>
      <c r="B90" s="88">
        <v>302.0</v>
      </c>
      <c r="C90" s="29">
        <f t="shared" si="11"/>
        <v>3.57862306</v>
      </c>
      <c r="D90" s="62">
        <f t="shared" si="12"/>
        <v>97.28640834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3"/>
      <c r="P90" s="63"/>
      <c r="Q90" s="62"/>
      <c r="R90" s="62"/>
      <c r="S90" s="63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</row>
    <row r="91" ht="12.75" customHeight="1">
      <c r="A91" s="87">
        <v>0.025</v>
      </c>
      <c r="B91" s="88">
        <v>132.0</v>
      </c>
      <c r="C91" s="29">
        <f t="shared" si="11"/>
        <v>1.56416637</v>
      </c>
      <c r="D91" s="62">
        <f t="shared" si="12"/>
        <v>98.85057471</v>
      </c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3"/>
      <c r="P91" s="63"/>
      <c r="Q91" s="62"/>
      <c r="R91" s="62"/>
      <c r="S91" s="63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</row>
    <row r="92" ht="12.75" customHeight="1">
      <c r="A92" s="87">
        <v>0.15</v>
      </c>
      <c r="B92" s="88">
        <v>41.0</v>
      </c>
      <c r="C92" s="29">
        <f t="shared" si="11"/>
        <v>0.4858395544</v>
      </c>
      <c r="D92" s="62">
        <f t="shared" si="12"/>
        <v>99.33641427</v>
      </c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3"/>
      <c r="P92" s="63"/>
      <c r="Q92" s="62"/>
      <c r="R92" s="62"/>
      <c r="S92" s="63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</row>
    <row r="93" ht="12.75" customHeight="1">
      <c r="A93" s="87">
        <v>0.375</v>
      </c>
      <c r="B93" s="88">
        <v>23.0</v>
      </c>
      <c r="C93" s="29">
        <f t="shared" si="11"/>
        <v>0.2725441403</v>
      </c>
      <c r="D93" s="62">
        <f t="shared" si="12"/>
        <v>99.60895841</v>
      </c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3"/>
      <c r="P93" s="63"/>
      <c r="Q93" s="62"/>
      <c r="R93" s="62"/>
      <c r="S93" s="63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</row>
    <row r="94" ht="12.75" customHeight="1">
      <c r="A94" s="87">
        <v>0.118</v>
      </c>
      <c r="B94" s="88">
        <v>22.0</v>
      </c>
      <c r="C94" s="29">
        <f t="shared" si="11"/>
        <v>0.2606943951</v>
      </c>
      <c r="D94" s="62">
        <f t="shared" si="12"/>
        <v>99.8696528</v>
      </c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3"/>
      <c r="P94" s="63"/>
      <c r="Q94" s="62"/>
      <c r="R94" s="62"/>
      <c r="S94" s="63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</row>
    <row r="95" ht="12.75" customHeight="1">
      <c r="A95" s="87">
        <v>0.005</v>
      </c>
      <c r="B95" s="88">
        <v>11.0</v>
      </c>
      <c r="C95" s="29">
        <f t="shared" si="11"/>
        <v>0.1303471975</v>
      </c>
      <c r="D95" s="62">
        <f t="shared" si="12"/>
        <v>100</v>
      </c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3"/>
      <c r="P95" s="63"/>
      <c r="Q95" s="62"/>
      <c r="R95" s="62"/>
      <c r="S95" s="63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</row>
    <row r="96" ht="12.75" customHeight="1">
      <c r="A96" s="89" t="s">
        <v>64</v>
      </c>
      <c r="B96" s="90">
        <v>8439.0</v>
      </c>
      <c r="C96" s="29">
        <f t="shared" si="11"/>
        <v>100</v>
      </c>
      <c r="D96" s="62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2"/>
      <c r="P96" s="92"/>
      <c r="Q96" s="91"/>
      <c r="R96" s="91"/>
      <c r="S96" s="92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</row>
    <row r="97" ht="12.75" customHeight="1">
      <c r="A97" s="50"/>
      <c r="B97" s="50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3"/>
      <c r="P97" s="63"/>
      <c r="Q97" s="62"/>
      <c r="R97" s="62"/>
      <c r="S97" s="63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</row>
    <row r="98" ht="12.75" customHeight="1">
      <c r="A98" s="50"/>
      <c r="B98" s="50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3"/>
      <c r="P98" s="63"/>
      <c r="Q98" s="62"/>
      <c r="R98" s="62"/>
      <c r="S98" s="63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</row>
    <row r="99" ht="12.75" customHeight="1">
      <c r="A99" s="50"/>
      <c r="B99" s="50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3"/>
      <c r="P99" s="63"/>
      <c r="Q99" s="62"/>
      <c r="R99" s="62"/>
      <c r="S99" s="63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</row>
    <row r="100" ht="12.75" customHeight="1">
      <c r="A100" s="50"/>
      <c r="B100" s="50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3"/>
      <c r="P100" s="63"/>
      <c r="Q100" s="62"/>
      <c r="R100" s="62"/>
      <c r="S100" s="63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</row>
    <row r="101" ht="12.75" customHeight="1">
      <c r="A101" s="50"/>
      <c r="B101" s="50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3"/>
      <c r="P101" s="63"/>
      <c r="Q101" s="62"/>
      <c r="R101" s="62"/>
      <c r="S101" s="63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</row>
    <row r="102" ht="12.75" customHeight="1">
      <c r="A102" s="50"/>
      <c r="B102" s="50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3"/>
      <c r="P102" s="63"/>
      <c r="Q102" s="62"/>
      <c r="R102" s="62"/>
      <c r="S102" s="63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</row>
    <row r="103" ht="12.75" customHeight="1">
      <c r="A103" s="50"/>
      <c r="B103" s="50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3"/>
      <c r="P103" s="63"/>
      <c r="Q103" s="62"/>
      <c r="R103" s="62"/>
      <c r="S103" s="63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</row>
    <row r="104" ht="12.75" customHeight="1">
      <c r="A104" s="50"/>
      <c r="B104" s="50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3"/>
      <c r="P104" s="63"/>
      <c r="Q104" s="62"/>
      <c r="R104" s="62"/>
      <c r="S104" s="63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</row>
    <row r="105" ht="12.75" customHeight="1">
      <c r="A105" s="50"/>
      <c r="B105" s="50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3"/>
      <c r="P105" s="63"/>
      <c r="Q105" s="62"/>
      <c r="R105" s="62"/>
      <c r="S105" s="63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</row>
    <row r="106" ht="12.75" customHeight="1">
      <c r="A106" s="50"/>
      <c r="B106" s="50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3"/>
      <c r="P106" s="63"/>
      <c r="Q106" s="62"/>
      <c r="R106" s="62"/>
      <c r="S106" s="63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</row>
    <row r="107" ht="12.75" customHeight="1">
      <c r="A107" s="50"/>
      <c r="B107" s="50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3"/>
      <c r="P107" s="63"/>
      <c r="Q107" s="62"/>
      <c r="R107" s="62"/>
      <c r="S107" s="63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</row>
    <row r="108" ht="12.75" customHeight="1">
      <c r="A108" s="50"/>
      <c r="B108" s="50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3"/>
      <c r="P108" s="63"/>
      <c r="Q108" s="62"/>
      <c r="R108" s="62"/>
      <c r="S108" s="63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</row>
    <row r="109" ht="12.75" customHeight="1">
      <c r="A109" s="50"/>
      <c r="B109" s="50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3"/>
      <c r="P109" s="63"/>
      <c r="Q109" s="62"/>
      <c r="R109" s="62"/>
      <c r="S109" s="63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</row>
    <row r="110" ht="12.75" customHeight="1">
      <c r="A110" s="50"/>
      <c r="B110" s="50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3"/>
      <c r="P110" s="63"/>
      <c r="Q110" s="62"/>
      <c r="R110" s="62"/>
      <c r="S110" s="63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</row>
    <row r="111" ht="12.75" customHeight="1">
      <c r="A111" s="50"/>
      <c r="B111" s="50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3"/>
      <c r="P111" s="63"/>
      <c r="Q111" s="62"/>
      <c r="R111" s="62"/>
      <c r="S111" s="63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</row>
    <row r="112" ht="12.75" customHeight="1">
      <c r="A112" s="50"/>
      <c r="B112" s="50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3"/>
      <c r="P112" s="63"/>
      <c r="Q112" s="62"/>
      <c r="R112" s="62"/>
      <c r="S112" s="63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</row>
    <row r="113" ht="12.75" customHeight="1">
      <c r="A113" s="50"/>
      <c r="B113" s="50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3"/>
      <c r="P113" s="63"/>
      <c r="Q113" s="62"/>
      <c r="R113" s="62"/>
      <c r="S113" s="63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</row>
    <row r="114" ht="12.75" customHeight="1">
      <c r="A114" s="50"/>
      <c r="B114" s="50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3"/>
      <c r="P114" s="63"/>
      <c r="Q114" s="62"/>
      <c r="R114" s="62"/>
      <c r="S114" s="63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</row>
    <row r="115" ht="12.75" customHeight="1">
      <c r="A115" s="50"/>
      <c r="B115" s="50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3"/>
      <c r="P115" s="63"/>
      <c r="Q115" s="62"/>
      <c r="R115" s="62"/>
      <c r="S115" s="63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</row>
    <row r="116" ht="12.75" customHeight="1">
      <c r="A116" s="50"/>
      <c r="B116" s="50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3"/>
      <c r="P116" s="63"/>
      <c r="Q116" s="62"/>
      <c r="R116" s="62"/>
      <c r="S116" s="63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</row>
    <row r="117" ht="12.75" customHeight="1">
      <c r="A117" s="50"/>
      <c r="B117" s="50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3"/>
      <c r="P117" s="63"/>
      <c r="Q117" s="62"/>
      <c r="R117" s="62"/>
      <c r="S117" s="63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</row>
    <row r="118" ht="12.75" customHeight="1">
      <c r="A118" s="50"/>
      <c r="B118" s="50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3"/>
      <c r="P118" s="63"/>
      <c r="Q118" s="62"/>
      <c r="R118" s="62"/>
      <c r="S118" s="63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</row>
    <row r="119" ht="12.75" customHeight="1">
      <c r="A119" s="50"/>
      <c r="B119" s="50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3"/>
      <c r="P119" s="63"/>
      <c r="Q119" s="62"/>
      <c r="R119" s="62"/>
      <c r="S119" s="63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</row>
    <row r="120" ht="12.75" customHeight="1">
      <c r="A120" s="50"/>
      <c r="B120" s="50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3"/>
      <c r="P120" s="63"/>
      <c r="Q120" s="62"/>
      <c r="R120" s="62"/>
      <c r="S120" s="63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</row>
    <row r="121" ht="12.75" customHeight="1">
      <c r="A121" s="50"/>
      <c r="B121" s="50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3"/>
      <c r="P121" s="63"/>
      <c r="Q121" s="62"/>
      <c r="R121" s="62"/>
      <c r="S121" s="63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</row>
    <row r="122" ht="12.75" customHeight="1">
      <c r="A122" s="50"/>
      <c r="B122" s="50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3"/>
      <c r="P122" s="63"/>
      <c r="Q122" s="62"/>
      <c r="R122" s="62"/>
      <c r="S122" s="63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</row>
    <row r="123" ht="12.75" customHeight="1">
      <c r="A123" s="50"/>
      <c r="B123" s="50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3"/>
      <c r="P123" s="63"/>
      <c r="Q123" s="62"/>
      <c r="R123" s="62"/>
      <c r="S123" s="63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</row>
    <row r="124" ht="12.75" customHeight="1">
      <c r="A124" s="50"/>
      <c r="B124" s="50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3"/>
      <c r="P124" s="63"/>
      <c r="Q124" s="62"/>
      <c r="R124" s="62"/>
      <c r="S124" s="63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</row>
    <row r="125" ht="12.75" customHeight="1">
      <c r="A125" s="50"/>
      <c r="B125" s="50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3"/>
      <c r="P125" s="63"/>
      <c r="Q125" s="62"/>
      <c r="R125" s="62"/>
      <c r="S125" s="63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</row>
    <row r="126" ht="12.75" customHeight="1">
      <c r="A126" s="50"/>
      <c r="B126" s="50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3"/>
      <c r="P126" s="63"/>
      <c r="Q126" s="62"/>
      <c r="R126" s="62"/>
      <c r="S126" s="63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</row>
    <row r="127" ht="12.75" customHeight="1">
      <c r="A127" s="50"/>
      <c r="B127" s="50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3"/>
      <c r="P127" s="63"/>
      <c r="Q127" s="62"/>
      <c r="R127" s="62"/>
      <c r="S127" s="63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</row>
    <row r="128" ht="12.75" customHeight="1">
      <c r="A128" s="50"/>
      <c r="B128" s="50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3"/>
      <c r="P128" s="63"/>
      <c r="Q128" s="62"/>
      <c r="R128" s="62"/>
      <c r="S128" s="63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</row>
    <row r="129" ht="12.75" customHeight="1">
      <c r="A129" s="50"/>
      <c r="B129" s="50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3"/>
      <c r="P129" s="63"/>
      <c r="Q129" s="62"/>
      <c r="R129" s="62"/>
      <c r="S129" s="63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</row>
    <row r="130" ht="12.75" customHeight="1">
      <c r="A130" s="50"/>
      <c r="B130" s="50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3"/>
      <c r="P130" s="63"/>
      <c r="Q130" s="62"/>
      <c r="R130" s="62"/>
      <c r="S130" s="63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</row>
    <row r="131" ht="12.75" customHeight="1">
      <c r="A131" s="50"/>
      <c r="B131" s="50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3"/>
      <c r="P131" s="63"/>
      <c r="Q131" s="62"/>
      <c r="R131" s="62"/>
      <c r="S131" s="63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</row>
    <row r="132" ht="12.75" customHeight="1">
      <c r="A132" s="50"/>
      <c r="B132" s="50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3"/>
      <c r="P132" s="63"/>
      <c r="Q132" s="62"/>
      <c r="R132" s="62"/>
      <c r="S132" s="63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</row>
    <row r="133" ht="12.75" customHeight="1">
      <c r="A133" s="50"/>
      <c r="B133" s="50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3"/>
      <c r="P133" s="63"/>
      <c r="Q133" s="62"/>
      <c r="R133" s="62"/>
      <c r="S133" s="63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</row>
    <row r="134" ht="12.75" customHeight="1">
      <c r="A134" s="50"/>
      <c r="B134" s="50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3"/>
      <c r="P134" s="63"/>
      <c r="Q134" s="62"/>
      <c r="R134" s="62"/>
      <c r="S134" s="63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</row>
    <row r="135" ht="12.75" customHeight="1">
      <c r="A135" s="50"/>
      <c r="B135" s="50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3"/>
      <c r="P135" s="63"/>
      <c r="Q135" s="62"/>
      <c r="R135" s="62"/>
      <c r="S135" s="63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</row>
    <row r="136" ht="12.75" customHeight="1">
      <c r="A136" s="50"/>
      <c r="B136" s="50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3"/>
      <c r="P136" s="63"/>
      <c r="Q136" s="62"/>
      <c r="R136" s="62"/>
      <c r="S136" s="63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</row>
    <row r="137" ht="12.75" customHeight="1">
      <c r="A137" s="50"/>
      <c r="B137" s="50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3"/>
      <c r="P137" s="63"/>
      <c r="Q137" s="62"/>
      <c r="R137" s="62"/>
      <c r="S137" s="63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</row>
    <row r="138" ht="12.75" customHeight="1">
      <c r="A138" s="50"/>
      <c r="B138" s="50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3"/>
      <c r="P138" s="63"/>
      <c r="Q138" s="62"/>
      <c r="R138" s="62"/>
      <c r="S138" s="63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</row>
    <row r="139" ht="12.75" customHeight="1">
      <c r="A139" s="50"/>
      <c r="B139" s="50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3"/>
      <c r="P139" s="63"/>
      <c r="Q139" s="62"/>
      <c r="R139" s="62"/>
      <c r="S139" s="63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</row>
    <row r="140" ht="12.75" customHeight="1">
      <c r="A140" s="50"/>
      <c r="B140" s="50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3"/>
      <c r="P140" s="63"/>
      <c r="Q140" s="62"/>
      <c r="R140" s="62"/>
      <c r="S140" s="63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</row>
    <row r="141" ht="12.75" customHeight="1">
      <c r="A141" s="50"/>
      <c r="B141" s="50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3"/>
      <c r="P141" s="63"/>
      <c r="Q141" s="62"/>
      <c r="R141" s="62"/>
      <c r="S141" s="63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</row>
    <row r="142" ht="12.75" customHeight="1">
      <c r="A142" s="50"/>
      <c r="B142" s="50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3"/>
      <c r="P142" s="63"/>
      <c r="Q142" s="62"/>
      <c r="R142" s="62"/>
      <c r="S142" s="63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</row>
    <row r="143" ht="12.75" customHeight="1">
      <c r="A143" s="50"/>
      <c r="B143" s="50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3"/>
      <c r="P143" s="63"/>
      <c r="Q143" s="62"/>
      <c r="R143" s="62"/>
      <c r="S143" s="63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</row>
    <row r="144" ht="12.75" customHeight="1">
      <c r="A144" s="50"/>
      <c r="B144" s="50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3"/>
      <c r="P144" s="63"/>
      <c r="Q144" s="62"/>
      <c r="R144" s="62"/>
      <c r="S144" s="63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</row>
    <row r="145" ht="12.75" customHeight="1">
      <c r="A145" s="50"/>
      <c r="B145" s="50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3"/>
      <c r="P145" s="63"/>
      <c r="Q145" s="62"/>
      <c r="R145" s="62"/>
      <c r="S145" s="63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</row>
    <row r="146" ht="12.75" customHeight="1">
      <c r="A146" s="50"/>
      <c r="B146" s="50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3"/>
      <c r="P146" s="63"/>
      <c r="Q146" s="62"/>
      <c r="R146" s="62"/>
      <c r="S146" s="63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</row>
    <row r="147" ht="12.75" customHeight="1">
      <c r="A147" s="50"/>
      <c r="B147" s="50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3"/>
      <c r="P147" s="63"/>
      <c r="Q147" s="62"/>
      <c r="R147" s="62"/>
      <c r="S147" s="63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</row>
    <row r="148" ht="12.75" customHeight="1">
      <c r="A148" s="50"/>
      <c r="B148" s="50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3"/>
      <c r="P148" s="63"/>
      <c r="Q148" s="62"/>
      <c r="R148" s="62"/>
      <c r="S148" s="63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</row>
    <row r="149" ht="12.75" customHeight="1">
      <c r="A149" s="50"/>
      <c r="B149" s="50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3"/>
      <c r="P149" s="63"/>
      <c r="Q149" s="62"/>
      <c r="R149" s="62"/>
      <c r="S149" s="63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</row>
    <row r="150" ht="12.75" customHeight="1">
      <c r="A150" s="50"/>
      <c r="B150" s="50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3"/>
      <c r="P150" s="63"/>
      <c r="Q150" s="62"/>
      <c r="R150" s="62"/>
      <c r="S150" s="63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</row>
    <row r="151" ht="12.75" customHeight="1">
      <c r="A151" s="50"/>
      <c r="B151" s="50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3"/>
      <c r="P151" s="63"/>
      <c r="Q151" s="62"/>
      <c r="R151" s="62"/>
      <c r="S151" s="63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</row>
    <row r="152" ht="12.75" customHeight="1">
      <c r="A152" s="50"/>
      <c r="B152" s="50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3"/>
      <c r="P152" s="63"/>
      <c r="Q152" s="62"/>
      <c r="R152" s="62"/>
      <c r="S152" s="63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</row>
    <row r="153" ht="12.75" customHeight="1">
      <c r="A153" s="50"/>
      <c r="B153" s="50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3"/>
      <c r="P153" s="63"/>
      <c r="Q153" s="62"/>
      <c r="R153" s="62"/>
      <c r="S153" s="63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</row>
    <row r="154" ht="12.75" customHeight="1">
      <c r="A154" s="50"/>
      <c r="B154" s="50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3"/>
      <c r="P154" s="63"/>
      <c r="Q154" s="62"/>
      <c r="R154" s="62"/>
      <c r="S154" s="63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</row>
    <row r="155" ht="12.75" customHeight="1">
      <c r="A155" s="50"/>
      <c r="B155" s="50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3"/>
      <c r="P155" s="63"/>
      <c r="Q155" s="62"/>
      <c r="R155" s="62"/>
      <c r="S155" s="63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</row>
    <row r="156" ht="12.75" customHeight="1">
      <c r="A156" s="50"/>
      <c r="B156" s="50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3"/>
      <c r="P156" s="63"/>
      <c r="Q156" s="62"/>
      <c r="R156" s="62"/>
      <c r="S156" s="63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</row>
    <row r="157" ht="12.75" customHeight="1">
      <c r="A157" s="50"/>
      <c r="B157" s="50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3"/>
      <c r="P157" s="63"/>
      <c r="Q157" s="62"/>
      <c r="R157" s="62"/>
      <c r="S157" s="63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</row>
    <row r="158" ht="12.75" customHeight="1">
      <c r="A158" s="50"/>
      <c r="B158" s="50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3"/>
      <c r="P158" s="63"/>
      <c r="Q158" s="62"/>
      <c r="R158" s="62"/>
      <c r="S158" s="63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</row>
    <row r="159" ht="12.75" customHeight="1">
      <c r="A159" s="50"/>
      <c r="B159" s="50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3"/>
      <c r="P159" s="63"/>
      <c r="Q159" s="62"/>
      <c r="R159" s="62"/>
      <c r="S159" s="63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</row>
    <row r="160" ht="12.75" customHeight="1">
      <c r="A160" s="50"/>
      <c r="B160" s="50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3"/>
      <c r="P160" s="63"/>
      <c r="Q160" s="62"/>
      <c r="R160" s="62"/>
      <c r="S160" s="63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</row>
    <row r="161" ht="12.75" customHeight="1">
      <c r="A161" s="50"/>
      <c r="B161" s="50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3"/>
      <c r="P161" s="63"/>
      <c r="Q161" s="62"/>
      <c r="R161" s="62"/>
      <c r="S161" s="63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</row>
    <row r="162" ht="12.75" customHeight="1">
      <c r="A162" s="50"/>
      <c r="B162" s="50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3"/>
      <c r="P162" s="63"/>
      <c r="Q162" s="62"/>
      <c r="R162" s="62"/>
      <c r="S162" s="63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</row>
    <row r="163" ht="12.75" customHeight="1">
      <c r="A163" s="50"/>
      <c r="B163" s="50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3"/>
      <c r="P163" s="63"/>
      <c r="Q163" s="62"/>
      <c r="R163" s="62"/>
      <c r="S163" s="63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</row>
    <row r="164" ht="12.75" customHeight="1">
      <c r="A164" s="50"/>
      <c r="B164" s="50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3"/>
      <c r="P164" s="63"/>
      <c r="Q164" s="62"/>
      <c r="R164" s="62"/>
      <c r="S164" s="63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</row>
    <row r="165" ht="12.75" customHeight="1">
      <c r="A165" s="50"/>
      <c r="B165" s="50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3"/>
      <c r="P165" s="63"/>
      <c r="Q165" s="62"/>
      <c r="R165" s="62"/>
      <c r="S165" s="63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</row>
    <row r="166" ht="12.75" customHeight="1">
      <c r="A166" s="50"/>
      <c r="B166" s="50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3"/>
      <c r="P166" s="63"/>
      <c r="Q166" s="62"/>
      <c r="R166" s="62"/>
      <c r="S166" s="63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</row>
    <row r="167" ht="12.75" customHeight="1">
      <c r="A167" s="50"/>
      <c r="B167" s="50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3"/>
      <c r="P167" s="63"/>
      <c r="Q167" s="62"/>
      <c r="R167" s="62"/>
      <c r="S167" s="63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</row>
    <row r="168" ht="12.75" customHeight="1">
      <c r="A168" s="50"/>
      <c r="B168" s="50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3"/>
      <c r="P168" s="63"/>
      <c r="Q168" s="62"/>
      <c r="R168" s="62"/>
      <c r="S168" s="63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</row>
    <row r="169" ht="12.75" customHeight="1">
      <c r="A169" s="50"/>
      <c r="B169" s="50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3"/>
      <c r="P169" s="63"/>
      <c r="Q169" s="62"/>
      <c r="R169" s="62"/>
      <c r="S169" s="63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</row>
    <row r="170" ht="12.75" customHeight="1">
      <c r="A170" s="50"/>
      <c r="B170" s="50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3"/>
      <c r="P170" s="63"/>
      <c r="Q170" s="62"/>
      <c r="R170" s="62"/>
      <c r="S170" s="63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</row>
    <row r="171" ht="12.75" customHeight="1">
      <c r="A171" s="50"/>
      <c r="B171" s="50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3"/>
      <c r="P171" s="63"/>
      <c r="Q171" s="62"/>
      <c r="R171" s="62"/>
      <c r="S171" s="63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</row>
    <row r="172" ht="12.75" customHeight="1">
      <c r="A172" s="50"/>
      <c r="B172" s="50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3"/>
      <c r="P172" s="63"/>
      <c r="Q172" s="62"/>
      <c r="R172" s="62"/>
      <c r="S172" s="63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</row>
    <row r="173" ht="12.75" customHeight="1">
      <c r="A173" s="50"/>
      <c r="B173" s="50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3"/>
      <c r="P173" s="63"/>
      <c r="Q173" s="62"/>
      <c r="R173" s="62"/>
      <c r="S173" s="63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</row>
    <row r="174" ht="12.75" customHeight="1">
      <c r="A174" s="50"/>
      <c r="B174" s="50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3"/>
      <c r="P174" s="63"/>
      <c r="Q174" s="62"/>
      <c r="R174" s="62"/>
      <c r="S174" s="63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</row>
    <row r="175" ht="12.75" customHeight="1">
      <c r="A175" s="50"/>
      <c r="B175" s="50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3"/>
      <c r="P175" s="63"/>
      <c r="Q175" s="62"/>
      <c r="R175" s="62"/>
      <c r="S175" s="63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</row>
    <row r="176" ht="12.75" customHeight="1">
      <c r="A176" s="50"/>
      <c r="B176" s="50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3"/>
      <c r="P176" s="63"/>
      <c r="Q176" s="62"/>
      <c r="R176" s="62"/>
      <c r="S176" s="63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</row>
    <row r="177" ht="12.75" customHeight="1">
      <c r="A177" s="50"/>
      <c r="B177" s="50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3"/>
      <c r="P177" s="63"/>
      <c r="Q177" s="62"/>
      <c r="R177" s="62"/>
      <c r="S177" s="63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</row>
    <row r="178" ht="12.75" customHeight="1">
      <c r="A178" s="50"/>
      <c r="B178" s="50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3"/>
      <c r="P178" s="63"/>
      <c r="Q178" s="62"/>
      <c r="R178" s="62"/>
      <c r="S178" s="63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</row>
    <row r="179" ht="12.75" customHeight="1">
      <c r="A179" s="50"/>
      <c r="B179" s="50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3"/>
      <c r="P179" s="63"/>
      <c r="Q179" s="62"/>
      <c r="R179" s="62"/>
      <c r="S179" s="63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</row>
    <row r="180" ht="12.75" customHeight="1">
      <c r="A180" s="50"/>
      <c r="B180" s="50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3"/>
      <c r="P180" s="63"/>
      <c r="Q180" s="62"/>
      <c r="R180" s="62"/>
      <c r="S180" s="63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</row>
    <row r="181" ht="12.75" customHeight="1">
      <c r="A181" s="50"/>
      <c r="B181" s="50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3"/>
      <c r="P181" s="63"/>
      <c r="Q181" s="62"/>
      <c r="R181" s="62"/>
      <c r="S181" s="63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</row>
    <row r="182" ht="12.75" customHeight="1">
      <c r="A182" s="50"/>
      <c r="B182" s="50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3"/>
      <c r="P182" s="63"/>
      <c r="Q182" s="62"/>
      <c r="R182" s="62"/>
      <c r="S182" s="63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</row>
    <row r="183" ht="12.75" customHeight="1">
      <c r="A183" s="50"/>
      <c r="B183" s="50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3"/>
      <c r="P183" s="63"/>
      <c r="Q183" s="62"/>
      <c r="R183" s="62"/>
      <c r="S183" s="63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</row>
    <row r="184" ht="12.75" customHeight="1">
      <c r="A184" s="50"/>
      <c r="B184" s="50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3"/>
      <c r="P184" s="63"/>
      <c r="Q184" s="62"/>
      <c r="R184" s="62"/>
      <c r="S184" s="63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</row>
    <row r="185" ht="12.75" customHeight="1">
      <c r="A185" s="50"/>
      <c r="B185" s="50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3"/>
      <c r="P185" s="63"/>
      <c r="Q185" s="62"/>
      <c r="R185" s="62"/>
      <c r="S185" s="63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</row>
    <row r="186" ht="12.75" customHeight="1">
      <c r="A186" s="50"/>
      <c r="B186" s="50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3"/>
      <c r="P186" s="63"/>
      <c r="Q186" s="62"/>
      <c r="R186" s="62"/>
      <c r="S186" s="63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</row>
    <row r="187" ht="12.75" customHeight="1">
      <c r="A187" s="50"/>
      <c r="B187" s="50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3"/>
      <c r="P187" s="63"/>
      <c r="Q187" s="62"/>
      <c r="R187" s="62"/>
      <c r="S187" s="63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</row>
    <row r="188" ht="12.75" customHeight="1">
      <c r="A188" s="50"/>
      <c r="B188" s="50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3"/>
      <c r="P188" s="63"/>
      <c r="Q188" s="62"/>
      <c r="R188" s="62"/>
      <c r="S188" s="63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</row>
    <row r="189" ht="12.75" customHeight="1">
      <c r="A189" s="50"/>
      <c r="B189" s="50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3"/>
      <c r="P189" s="63"/>
      <c r="Q189" s="62"/>
      <c r="R189" s="62"/>
      <c r="S189" s="63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</row>
    <row r="190" ht="12.75" customHeight="1">
      <c r="A190" s="50"/>
      <c r="B190" s="50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3"/>
      <c r="P190" s="63"/>
      <c r="Q190" s="62"/>
      <c r="R190" s="62"/>
      <c r="S190" s="63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</row>
    <row r="191" ht="12.75" customHeight="1">
      <c r="A191" s="50"/>
      <c r="B191" s="50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3"/>
      <c r="P191" s="63"/>
      <c r="Q191" s="62"/>
      <c r="R191" s="62"/>
      <c r="S191" s="63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</row>
    <row r="192" ht="12.75" customHeight="1">
      <c r="A192" s="50"/>
      <c r="B192" s="50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3"/>
      <c r="P192" s="63"/>
      <c r="Q192" s="62"/>
      <c r="R192" s="62"/>
      <c r="S192" s="63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</row>
    <row r="193" ht="12.75" customHeight="1">
      <c r="A193" s="50"/>
      <c r="B193" s="50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3"/>
      <c r="P193" s="63"/>
      <c r="Q193" s="62"/>
      <c r="R193" s="62"/>
      <c r="S193" s="63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</row>
    <row r="194" ht="12.75" customHeight="1">
      <c r="A194" s="50"/>
      <c r="B194" s="50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3"/>
      <c r="P194" s="63"/>
      <c r="Q194" s="62"/>
      <c r="R194" s="62"/>
      <c r="S194" s="63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</row>
    <row r="195" ht="12.75" customHeight="1">
      <c r="A195" s="50"/>
      <c r="B195" s="50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3"/>
      <c r="P195" s="63"/>
      <c r="Q195" s="62"/>
      <c r="R195" s="62"/>
      <c r="S195" s="63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</row>
    <row r="196" ht="12.75" customHeight="1">
      <c r="A196" s="50"/>
      <c r="B196" s="50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3"/>
      <c r="P196" s="63"/>
      <c r="Q196" s="62"/>
      <c r="R196" s="62"/>
      <c r="S196" s="63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</row>
    <row r="197" ht="12.75" customHeight="1">
      <c r="A197" s="50"/>
      <c r="B197" s="50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3"/>
      <c r="P197" s="63"/>
      <c r="Q197" s="62"/>
      <c r="R197" s="62"/>
      <c r="S197" s="63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</row>
    <row r="198" ht="12.75" customHeight="1">
      <c r="A198" s="50"/>
      <c r="B198" s="50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3"/>
      <c r="P198" s="63"/>
      <c r="Q198" s="62"/>
      <c r="R198" s="62"/>
      <c r="S198" s="63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</row>
    <row r="199" ht="12.75" customHeight="1">
      <c r="A199" s="50"/>
      <c r="B199" s="50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3"/>
      <c r="P199" s="63"/>
      <c r="Q199" s="62"/>
      <c r="R199" s="62"/>
      <c r="S199" s="63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</row>
    <row r="200" ht="12.75" customHeight="1">
      <c r="A200" s="50"/>
      <c r="B200" s="50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3"/>
      <c r="P200" s="63"/>
      <c r="Q200" s="62"/>
      <c r="R200" s="62"/>
      <c r="S200" s="63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</row>
    <row r="201" ht="12.75" customHeight="1">
      <c r="A201" s="50"/>
      <c r="B201" s="50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3"/>
      <c r="P201" s="63"/>
      <c r="Q201" s="62"/>
      <c r="R201" s="62"/>
      <c r="S201" s="63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</row>
    <row r="202" ht="12.75" customHeight="1">
      <c r="A202" s="50"/>
      <c r="B202" s="50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3"/>
      <c r="P202" s="63"/>
      <c r="Q202" s="62"/>
      <c r="R202" s="62"/>
      <c r="S202" s="63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</row>
    <row r="203" ht="12.75" customHeight="1">
      <c r="A203" s="50"/>
      <c r="B203" s="50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3"/>
      <c r="P203" s="63"/>
      <c r="Q203" s="62"/>
      <c r="R203" s="62"/>
      <c r="S203" s="63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</row>
    <row r="204" ht="12.75" customHeight="1">
      <c r="A204" s="50"/>
      <c r="B204" s="50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3"/>
      <c r="P204" s="63"/>
      <c r="Q204" s="62"/>
      <c r="R204" s="62"/>
      <c r="S204" s="63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</row>
    <row r="205" ht="12.75" customHeight="1">
      <c r="A205" s="50"/>
      <c r="B205" s="50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3"/>
      <c r="P205" s="63"/>
      <c r="Q205" s="62"/>
      <c r="R205" s="62"/>
      <c r="S205" s="63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</row>
    <row r="206" ht="12.75" customHeight="1">
      <c r="A206" s="50"/>
      <c r="B206" s="50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3"/>
      <c r="P206" s="63"/>
      <c r="Q206" s="62"/>
      <c r="R206" s="62"/>
      <c r="S206" s="63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</row>
    <row r="207" ht="12.75" customHeight="1">
      <c r="A207" s="50"/>
      <c r="B207" s="50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3"/>
      <c r="P207" s="63"/>
      <c r="Q207" s="62"/>
      <c r="R207" s="62"/>
      <c r="S207" s="63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</row>
    <row r="208" ht="12.75" customHeight="1">
      <c r="A208" s="50"/>
      <c r="B208" s="50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3"/>
      <c r="P208" s="63"/>
      <c r="Q208" s="62"/>
      <c r="R208" s="62"/>
      <c r="S208" s="63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</row>
    <row r="209" ht="12.75" customHeight="1">
      <c r="A209" s="50"/>
      <c r="B209" s="50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3"/>
      <c r="P209" s="63"/>
      <c r="Q209" s="62"/>
      <c r="R209" s="62"/>
      <c r="S209" s="63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</row>
    <row r="210" ht="12.75" customHeight="1">
      <c r="A210" s="50"/>
      <c r="B210" s="50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3"/>
      <c r="P210" s="63"/>
      <c r="Q210" s="62"/>
      <c r="R210" s="62"/>
      <c r="S210" s="63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</row>
    <row r="211" ht="12.75" customHeight="1">
      <c r="A211" s="50"/>
      <c r="B211" s="50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3"/>
      <c r="P211" s="63"/>
      <c r="Q211" s="62"/>
      <c r="R211" s="62"/>
      <c r="S211" s="63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</row>
    <row r="212" ht="12.75" customHeight="1">
      <c r="A212" s="50"/>
      <c r="B212" s="50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3"/>
      <c r="P212" s="63"/>
      <c r="Q212" s="62"/>
      <c r="R212" s="62"/>
      <c r="S212" s="63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</row>
    <row r="213" ht="12.75" customHeight="1">
      <c r="A213" s="50"/>
      <c r="B213" s="50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3"/>
      <c r="P213" s="63"/>
      <c r="Q213" s="62"/>
      <c r="R213" s="62"/>
      <c r="S213" s="63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</row>
    <row r="214" ht="12.75" customHeight="1">
      <c r="A214" s="50"/>
      <c r="B214" s="50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3"/>
      <c r="P214" s="63"/>
      <c r="Q214" s="62"/>
      <c r="R214" s="62"/>
      <c r="S214" s="63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</row>
    <row r="215" ht="12.75" customHeight="1">
      <c r="A215" s="50"/>
      <c r="B215" s="50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3"/>
      <c r="P215" s="63"/>
      <c r="Q215" s="62"/>
      <c r="R215" s="62"/>
      <c r="S215" s="63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</row>
    <row r="216" ht="12.75" customHeight="1">
      <c r="A216" s="50"/>
      <c r="B216" s="50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3"/>
      <c r="P216" s="63"/>
      <c r="Q216" s="62"/>
      <c r="R216" s="62"/>
      <c r="S216" s="63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</row>
    <row r="217" ht="12.75" customHeight="1">
      <c r="A217" s="50"/>
      <c r="B217" s="50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3"/>
      <c r="P217" s="63"/>
      <c r="Q217" s="62"/>
      <c r="R217" s="62"/>
      <c r="S217" s="63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</row>
    <row r="218" ht="12.75" customHeight="1">
      <c r="A218" s="50"/>
      <c r="B218" s="50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3"/>
      <c r="P218" s="63"/>
      <c r="Q218" s="62"/>
      <c r="R218" s="62"/>
      <c r="S218" s="63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</row>
    <row r="219" ht="12.75" customHeight="1">
      <c r="A219" s="50"/>
      <c r="B219" s="50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3"/>
      <c r="P219" s="63"/>
      <c r="Q219" s="62"/>
      <c r="R219" s="62"/>
      <c r="S219" s="63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</row>
    <row r="220" ht="12.75" customHeight="1">
      <c r="A220" s="50"/>
      <c r="B220" s="50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3"/>
      <c r="P220" s="63"/>
      <c r="Q220" s="62"/>
      <c r="R220" s="62"/>
      <c r="S220" s="63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</row>
    <row r="221" ht="12.75" customHeight="1">
      <c r="A221" s="50"/>
      <c r="B221" s="50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3"/>
      <c r="P221" s="63"/>
      <c r="Q221" s="62"/>
      <c r="R221" s="62"/>
      <c r="S221" s="63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</row>
    <row r="222" ht="12.75" customHeight="1">
      <c r="A222" s="50"/>
      <c r="B222" s="50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3"/>
      <c r="P222" s="63"/>
      <c r="Q222" s="62"/>
      <c r="R222" s="62"/>
      <c r="S222" s="63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</row>
    <row r="223" ht="12.75" customHeight="1">
      <c r="A223" s="50"/>
      <c r="B223" s="50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3"/>
      <c r="P223" s="63"/>
      <c r="Q223" s="62"/>
      <c r="R223" s="62"/>
      <c r="S223" s="63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</row>
    <row r="224" ht="12.75" customHeight="1">
      <c r="A224" s="50"/>
      <c r="B224" s="50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3"/>
      <c r="P224" s="63"/>
      <c r="Q224" s="62"/>
      <c r="R224" s="62"/>
      <c r="S224" s="63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</row>
    <row r="225" ht="12.75" customHeight="1">
      <c r="A225" s="50"/>
      <c r="B225" s="50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3"/>
      <c r="P225" s="63"/>
      <c r="Q225" s="62"/>
      <c r="R225" s="62"/>
      <c r="S225" s="63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</row>
    <row r="226" ht="12.75" customHeight="1">
      <c r="A226" s="50"/>
      <c r="B226" s="50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3"/>
      <c r="P226" s="63"/>
      <c r="Q226" s="62"/>
      <c r="R226" s="62"/>
      <c r="S226" s="63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</row>
    <row r="227" ht="12.75" customHeight="1">
      <c r="A227" s="50"/>
      <c r="B227" s="50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3"/>
      <c r="P227" s="63"/>
      <c r="Q227" s="62"/>
      <c r="R227" s="62"/>
      <c r="S227" s="63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</row>
    <row r="228" ht="12.75" customHeight="1">
      <c r="A228" s="50"/>
      <c r="B228" s="50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3"/>
      <c r="P228" s="63"/>
      <c r="Q228" s="62"/>
      <c r="R228" s="62"/>
      <c r="S228" s="63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</row>
    <row r="229" ht="12.75" customHeight="1">
      <c r="A229" s="50"/>
      <c r="B229" s="50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3"/>
      <c r="P229" s="63"/>
      <c r="Q229" s="62"/>
      <c r="R229" s="62"/>
      <c r="S229" s="63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</row>
    <row r="230" ht="12.75" customHeight="1">
      <c r="A230" s="50"/>
      <c r="B230" s="50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3"/>
      <c r="P230" s="63"/>
      <c r="Q230" s="62"/>
      <c r="R230" s="62"/>
      <c r="S230" s="63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</row>
    <row r="231" ht="12.75" customHeight="1">
      <c r="A231" s="50"/>
      <c r="B231" s="50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3"/>
      <c r="P231" s="63"/>
      <c r="Q231" s="62"/>
      <c r="R231" s="62"/>
      <c r="S231" s="63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</row>
    <row r="232" ht="12.75" customHeight="1">
      <c r="A232" s="50"/>
      <c r="B232" s="50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3"/>
      <c r="P232" s="63"/>
      <c r="Q232" s="62"/>
      <c r="R232" s="62"/>
      <c r="S232" s="63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</row>
    <row r="233" ht="12.75" customHeight="1">
      <c r="A233" s="50"/>
      <c r="B233" s="50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3"/>
      <c r="P233" s="63"/>
      <c r="Q233" s="62"/>
      <c r="R233" s="62"/>
      <c r="S233" s="63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</row>
    <row r="234" ht="12.75" customHeight="1">
      <c r="A234" s="50"/>
      <c r="B234" s="50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3"/>
      <c r="P234" s="63"/>
      <c r="Q234" s="62"/>
      <c r="R234" s="62"/>
      <c r="S234" s="63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</row>
    <row r="235" ht="12.75" customHeight="1">
      <c r="A235" s="50"/>
      <c r="B235" s="50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3"/>
      <c r="P235" s="63"/>
      <c r="Q235" s="62"/>
      <c r="R235" s="62"/>
      <c r="S235" s="63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</row>
    <row r="236" ht="12.75" customHeight="1">
      <c r="A236" s="50"/>
      <c r="B236" s="50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3"/>
      <c r="P236" s="63"/>
      <c r="Q236" s="62"/>
      <c r="R236" s="62"/>
      <c r="S236" s="63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</row>
    <row r="237" ht="12.75" customHeight="1">
      <c r="A237" s="50"/>
      <c r="B237" s="50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3"/>
      <c r="P237" s="63"/>
      <c r="Q237" s="62"/>
      <c r="R237" s="62"/>
      <c r="S237" s="63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</row>
    <row r="238" ht="12.75" customHeight="1">
      <c r="A238" s="50"/>
      <c r="B238" s="50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3"/>
      <c r="P238" s="63"/>
      <c r="Q238" s="62"/>
      <c r="R238" s="62"/>
      <c r="S238" s="63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</row>
    <row r="239" ht="12.75" customHeight="1">
      <c r="A239" s="50"/>
      <c r="B239" s="50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3"/>
      <c r="P239" s="63"/>
      <c r="Q239" s="62"/>
      <c r="R239" s="62"/>
      <c r="S239" s="63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</row>
    <row r="240" ht="12.75" customHeight="1">
      <c r="A240" s="50"/>
      <c r="B240" s="50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3"/>
      <c r="P240" s="63"/>
      <c r="Q240" s="62"/>
      <c r="R240" s="62"/>
      <c r="S240" s="63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</row>
    <row r="241" ht="12.75" customHeight="1">
      <c r="A241" s="50"/>
      <c r="B241" s="50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3"/>
      <c r="P241" s="63"/>
      <c r="Q241" s="62"/>
      <c r="R241" s="62"/>
      <c r="S241" s="63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</row>
    <row r="242" ht="12.75" customHeight="1">
      <c r="A242" s="50"/>
      <c r="B242" s="50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3"/>
      <c r="P242" s="63"/>
      <c r="Q242" s="62"/>
      <c r="R242" s="62"/>
      <c r="S242" s="63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</row>
    <row r="243" ht="12.75" customHeight="1">
      <c r="A243" s="50"/>
      <c r="B243" s="50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3"/>
      <c r="P243" s="63"/>
      <c r="Q243" s="62"/>
      <c r="R243" s="62"/>
      <c r="S243" s="63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</row>
    <row r="244" ht="12.75" customHeight="1">
      <c r="A244" s="50"/>
      <c r="B244" s="50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3"/>
      <c r="P244" s="63"/>
      <c r="Q244" s="62"/>
      <c r="R244" s="62"/>
      <c r="S244" s="63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</row>
    <row r="245" ht="12.75" customHeight="1">
      <c r="A245" s="50"/>
      <c r="B245" s="50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3"/>
      <c r="P245" s="63"/>
      <c r="Q245" s="62"/>
      <c r="R245" s="62"/>
      <c r="S245" s="63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</row>
    <row r="246" ht="12.75" customHeight="1">
      <c r="A246" s="50"/>
      <c r="B246" s="50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3"/>
      <c r="P246" s="63"/>
      <c r="Q246" s="62"/>
      <c r="R246" s="62"/>
      <c r="S246" s="63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</row>
    <row r="247" ht="12.75" customHeight="1">
      <c r="A247" s="50"/>
      <c r="B247" s="50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3"/>
      <c r="P247" s="63"/>
      <c r="Q247" s="62"/>
      <c r="R247" s="62"/>
      <c r="S247" s="63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</row>
    <row r="248" ht="12.75" customHeight="1">
      <c r="A248" s="50"/>
      <c r="B248" s="50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3"/>
      <c r="P248" s="63"/>
      <c r="Q248" s="62"/>
      <c r="R248" s="62"/>
      <c r="S248" s="63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</row>
    <row r="249" ht="12.75" customHeight="1">
      <c r="A249" s="50"/>
      <c r="B249" s="50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3"/>
      <c r="P249" s="63"/>
      <c r="Q249" s="62"/>
      <c r="R249" s="62"/>
      <c r="S249" s="63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</row>
    <row r="250" ht="12.75" customHeight="1">
      <c r="A250" s="50"/>
      <c r="B250" s="50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3"/>
      <c r="P250" s="63"/>
      <c r="Q250" s="62"/>
      <c r="R250" s="62"/>
      <c r="S250" s="63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</row>
    <row r="251" ht="12.75" customHeight="1">
      <c r="A251" s="50"/>
      <c r="B251" s="50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3"/>
      <c r="P251" s="63"/>
      <c r="Q251" s="62"/>
      <c r="R251" s="62"/>
      <c r="S251" s="63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</row>
    <row r="252" ht="12.75" customHeight="1">
      <c r="A252" s="50"/>
      <c r="B252" s="50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3"/>
      <c r="P252" s="63"/>
      <c r="Q252" s="62"/>
      <c r="R252" s="62"/>
      <c r="S252" s="63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</row>
    <row r="253" ht="12.75" customHeight="1">
      <c r="A253" s="50"/>
      <c r="B253" s="50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3"/>
      <c r="P253" s="63"/>
      <c r="Q253" s="62"/>
      <c r="R253" s="62"/>
      <c r="S253" s="63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</row>
    <row r="254" ht="12.75" customHeight="1">
      <c r="A254" s="50"/>
      <c r="B254" s="50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3"/>
      <c r="P254" s="63"/>
      <c r="Q254" s="62"/>
      <c r="R254" s="62"/>
      <c r="S254" s="63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</row>
    <row r="255" ht="12.75" customHeight="1">
      <c r="A255" s="50"/>
      <c r="B255" s="50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3"/>
      <c r="P255" s="63"/>
      <c r="Q255" s="62"/>
      <c r="R255" s="62"/>
      <c r="S255" s="63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</row>
    <row r="256" ht="12.75" customHeight="1">
      <c r="A256" s="50"/>
      <c r="B256" s="50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3"/>
      <c r="P256" s="63"/>
      <c r="Q256" s="62"/>
      <c r="R256" s="62"/>
      <c r="S256" s="63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</row>
    <row r="257" ht="12.75" customHeight="1">
      <c r="A257" s="50"/>
      <c r="B257" s="50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3"/>
      <c r="P257" s="63"/>
      <c r="Q257" s="62"/>
      <c r="R257" s="62"/>
      <c r="S257" s="63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</row>
    <row r="258" ht="12.75" customHeight="1">
      <c r="A258" s="50"/>
      <c r="B258" s="50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3"/>
      <c r="P258" s="63"/>
      <c r="Q258" s="62"/>
      <c r="R258" s="62"/>
      <c r="S258" s="63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</row>
    <row r="259" ht="12.75" customHeight="1">
      <c r="A259" s="50"/>
      <c r="B259" s="50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3"/>
      <c r="P259" s="63"/>
      <c r="Q259" s="62"/>
      <c r="R259" s="62"/>
      <c r="S259" s="63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</row>
    <row r="260" ht="12.75" customHeight="1">
      <c r="A260" s="50"/>
      <c r="B260" s="50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3"/>
      <c r="P260" s="63"/>
      <c r="Q260" s="62"/>
      <c r="R260" s="62"/>
      <c r="S260" s="63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</row>
    <row r="261" ht="12.75" customHeight="1">
      <c r="A261" s="50"/>
      <c r="B261" s="50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3"/>
      <c r="P261" s="63"/>
      <c r="Q261" s="62"/>
      <c r="R261" s="62"/>
      <c r="S261" s="63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</row>
    <row r="262" ht="12.75" customHeight="1">
      <c r="A262" s="50"/>
      <c r="B262" s="50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3"/>
      <c r="P262" s="63"/>
      <c r="Q262" s="62"/>
      <c r="R262" s="62"/>
      <c r="S262" s="63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</row>
    <row r="263" ht="12.75" customHeight="1">
      <c r="A263" s="50"/>
      <c r="B263" s="50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3"/>
      <c r="P263" s="63"/>
      <c r="Q263" s="62"/>
      <c r="R263" s="62"/>
      <c r="S263" s="63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</row>
    <row r="264" ht="12.75" customHeight="1">
      <c r="A264" s="50"/>
      <c r="B264" s="50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3"/>
      <c r="P264" s="63"/>
      <c r="Q264" s="62"/>
      <c r="R264" s="62"/>
      <c r="S264" s="63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</row>
    <row r="265" ht="12.75" customHeight="1">
      <c r="A265" s="50"/>
      <c r="B265" s="50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3"/>
      <c r="P265" s="63"/>
      <c r="Q265" s="62"/>
      <c r="R265" s="62"/>
      <c r="S265" s="63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</row>
    <row r="266" ht="12.75" customHeight="1">
      <c r="A266" s="50"/>
      <c r="B266" s="50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3"/>
      <c r="P266" s="63"/>
      <c r="Q266" s="62"/>
      <c r="R266" s="62"/>
      <c r="S266" s="63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</row>
    <row r="267" ht="12.75" customHeight="1">
      <c r="A267" s="50"/>
      <c r="B267" s="50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3"/>
      <c r="P267" s="63"/>
      <c r="Q267" s="62"/>
      <c r="R267" s="62"/>
      <c r="S267" s="63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</row>
    <row r="268" ht="12.75" customHeight="1">
      <c r="A268" s="50"/>
      <c r="B268" s="50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3"/>
      <c r="P268" s="63"/>
      <c r="Q268" s="62"/>
      <c r="R268" s="62"/>
      <c r="S268" s="63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</row>
    <row r="269" ht="12.75" customHeight="1">
      <c r="A269" s="50"/>
      <c r="B269" s="50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3"/>
      <c r="P269" s="63"/>
      <c r="Q269" s="62"/>
      <c r="R269" s="62"/>
      <c r="S269" s="63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</row>
    <row r="270" ht="12.75" customHeight="1">
      <c r="A270" s="50"/>
      <c r="B270" s="50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3"/>
      <c r="P270" s="63"/>
      <c r="Q270" s="62"/>
      <c r="R270" s="62"/>
      <c r="S270" s="63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</row>
    <row r="271" ht="12.75" customHeight="1">
      <c r="A271" s="50"/>
      <c r="B271" s="50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3"/>
      <c r="P271" s="63"/>
      <c r="Q271" s="62"/>
      <c r="R271" s="62"/>
      <c r="S271" s="63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</row>
    <row r="272" ht="12.75" customHeight="1">
      <c r="A272" s="50"/>
      <c r="B272" s="50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3"/>
      <c r="P272" s="63"/>
      <c r="Q272" s="62"/>
      <c r="R272" s="62"/>
      <c r="S272" s="63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</row>
    <row r="273" ht="12.75" customHeight="1">
      <c r="A273" s="50"/>
      <c r="B273" s="50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3"/>
      <c r="P273" s="63"/>
      <c r="Q273" s="62"/>
      <c r="R273" s="62"/>
      <c r="S273" s="63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</row>
    <row r="274" ht="12.75" customHeight="1">
      <c r="A274" s="50"/>
      <c r="B274" s="50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3"/>
      <c r="P274" s="63"/>
      <c r="Q274" s="62"/>
      <c r="R274" s="62"/>
      <c r="S274" s="63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</row>
    <row r="275" ht="12.75" customHeight="1">
      <c r="A275" s="50"/>
      <c r="B275" s="50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3"/>
      <c r="P275" s="63"/>
      <c r="Q275" s="62"/>
      <c r="R275" s="62"/>
      <c r="S275" s="63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</row>
    <row r="276" ht="12.75" customHeight="1">
      <c r="A276" s="50"/>
      <c r="B276" s="50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3"/>
      <c r="P276" s="63"/>
      <c r="Q276" s="62"/>
      <c r="R276" s="62"/>
      <c r="S276" s="63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</row>
    <row r="277" ht="12.75" customHeight="1">
      <c r="A277" s="50"/>
      <c r="B277" s="50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3"/>
      <c r="P277" s="63"/>
      <c r="Q277" s="62"/>
      <c r="R277" s="62"/>
      <c r="S277" s="63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</row>
    <row r="278" ht="12.75" customHeight="1">
      <c r="A278" s="50"/>
      <c r="B278" s="50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3"/>
      <c r="P278" s="63"/>
      <c r="Q278" s="62"/>
      <c r="R278" s="62"/>
      <c r="S278" s="63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</row>
    <row r="279" ht="12.75" customHeight="1">
      <c r="A279" s="50"/>
      <c r="B279" s="50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3"/>
      <c r="P279" s="63"/>
      <c r="Q279" s="62"/>
      <c r="R279" s="62"/>
      <c r="S279" s="63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</row>
    <row r="280" ht="12.75" customHeight="1">
      <c r="A280" s="50"/>
      <c r="B280" s="50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3"/>
      <c r="P280" s="63"/>
      <c r="Q280" s="62"/>
      <c r="R280" s="62"/>
      <c r="S280" s="63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</row>
    <row r="281" ht="12.75" customHeight="1">
      <c r="A281" s="50"/>
      <c r="B281" s="50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3"/>
      <c r="P281" s="63"/>
      <c r="Q281" s="62"/>
      <c r="R281" s="62"/>
      <c r="S281" s="63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</row>
    <row r="282" ht="12.75" customHeight="1">
      <c r="A282" s="50"/>
      <c r="B282" s="50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3"/>
      <c r="P282" s="63"/>
      <c r="Q282" s="62"/>
      <c r="R282" s="62"/>
      <c r="S282" s="63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</row>
    <row r="283" ht="12.75" customHeight="1">
      <c r="A283" s="50"/>
      <c r="B283" s="50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3"/>
      <c r="P283" s="63"/>
      <c r="Q283" s="62"/>
      <c r="R283" s="62"/>
      <c r="S283" s="63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</row>
    <row r="284" ht="12.75" customHeight="1">
      <c r="A284" s="50"/>
      <c r="B284" s="50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3"/>
      <c r="P284" s="63"/>
      <c r="Q284" s="62"/>
      <c r="R284" s="62"/>
      <c r="S284" s="63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</row>
    <row r="285" ht="12.75" customHeight="1">
      <c r="A285" s="50"/>
      <c r="B285" s="50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3"/>
      <c r="P285" s="63"/>
      <c r="Q285" s="62"/>
      <c r="R285" s="62"/>
      <c r="S285" s="63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</row>
    <row r="286" ht="12.75" customHeight="1">
      <c r="A286" s="50"/>
      <c r="B286" s="50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3"/>
      <c r="P286" s="63"/>
      <c r="Q286" s="62"/>
      <c r="R286" s="62"/>
      <c r="S286" s="63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</row>
    <row r="287" ht="12.75" customHeight="1">
      <c r="A287" s="50"/>
      <c r="B287" s="50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3"/>
      <c r="P287" s="63"/>
      <c r="Q287" s="62"/>
      <c r="R287" s="62"/>
      <c r="S287" s="63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</row>
    <row r="288" ht="12.75" customHeight="1">
      <c r="A288" s="50"/>
      <c r="B288" s="50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3"/>
      <c r="P288" s="63"/>
      <c r="Q288" s="62"/>
      <c r="R288" s="62"/>
      <c r="S288" s="63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</row>
    <row r="289" ht="12.75" customHeight="1">
      <c r="A289" s="50"/>
      <c r="B289" s="50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3"/>
      <c r="P289" s="63"/>
      <c r="Q289" s="62"/>
      <c r="R289" s="62"/>
      <c r="S289" s="63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</row>
    <row r="290" ht="12.75" customHeight="1">
      <c r="A290" s="50"/>
      <c r="B290" s="50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3"/>
      <c r="P290" s="63"/>
      <c r="Q290" s="62"/>
      <c r="R290" s="62"/>
      <c r="S290" s="63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</row>
    <row r="291" ht="12.75" customHeight="1">
      <c r="A291" s="50"/>
      <c r="B291" s="50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3"/>
      <c r="P291" s="63"/>
      <c r="Q291" s="62"/>
      <c r="R291" s="62"/>
      <c r="S291" s="63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</row>
    <row r="292" ht="12.75" customHeight="1">
      <c r="A292" s="50"/>
      <c r="B292" s="50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3"/>
      <c r="P292" s="63"/>
      <c r="Q292" s="62"/>
      <c r="R292" s="62"/>
      <c r="S292" s="63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</row>
    <row r="293" ht="12.75" customHeight="1">
      <c r="A293" s="50"/>
      <c r="B293" s="50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3"/>
      <c r="P293" s="63"/>
      <c r="Q293" s="62"/>
      <c r="R293" s="62"/>
      <c r="S293" s="63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</row>
    <row r="294" ht="12.75" customHeight="1">
      <c r="A294" s="50"/>
      <c r="B294" s="50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3"/>
      <c r="P294" s="63"/>
      <c r="Q294" s="62"/>
      <c r="R294" s="62"/>
      <c r="S294" s="63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</row>
    <row r="295" ht="12.75" customHeight="1">
      <c r="A295" s="50"/>
      <c r="B295" s="50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3"/>
      <c r="P295" s="63"/>
      <c r="Q295" s="62"/>
      <c r="R295" s="62"/>
      <c r="S295" s="63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</row>
    <row r="296" ht="12.75" customHeight="1">
      <c r="A296" s="50"/>
      <c r="B296" s="50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3"/>
      <c r="P296" s="63"/>
      <c r="Q296" s="62"/>
      <c r="R296" s="62"/>
      <c r="S296" s="63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</row>
    <row r="297" ht="12.75" customHeight="1">
      <c r="A297" s="50"/>
      <c r="B297" s="50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3"/>
      <c r="P297" s="63"/>
      <c r="Q297" s="62"/>
      <c r="R297" s="62"/>
      <c r="S297" s="63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</row>
    <row r="298" ht="12.75" customHeight="1">
      <c r="A298" s="50"/>
      <c r="B298" s="50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3"/>
      <c r="P298" s="63"/>
      <c r="Q298" s="62"/>
      <c r="R298" s="62"/>
      <c r="S298" s="63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</row>
    <row r="299" ht="12.75" customHeight="1">
      <c r="A299" s="50"/>
      <c r="B299" s="50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3"/>
      <c r="P299" s="63"/>
      <c r="Q299" s="62"/>
      <c r="R299" s="62"/>
      <c r="S299" s="63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</row>
    <row r="300" ht="12.75" customHeight="1">
      <c r="A300" s="50"/>
      <c r="B300" s="50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3"/>
      <c r="P300" s="63"/>
      <c r="Q300" s="62"/>
      <c r="R300" s="62"/>
      <c r="S300" s="63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</row>
    <row r="301" ht="12.75" customHeight="1">
      <c r="A301" s="50"/>
      <c r="B301" s="50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3"/>
      <c r="P301" s="63"/>
      <c r="Q301" s="62"/>
      <c r="R301" s="62"/>
      <c r="S301" s="63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</row>
    <row r="302" ht="12.75" customHeight="1">
      <c r="A302" s="50"/>
      <c r="B302" s="50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3"/>
      <c r="P302" s="63"/>
      <c r="Q302" s="62"/>
      <c r="R302" s="62"/>
      <c r="S302" s="63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</row>
    <row r="303" ht="12.75" customHeight="1">
      <c r="A303" s="50"/>
      <c r="B303" s="50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3"/>
      <c r="P303" s="63"/>
      <c r="Q303" s="62"/>
      <c r="R303" s="62"/>
      <c r="S303" s="63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</row>
    <row r="304" ht="12.75" customHeight="1">
      <c r="A304" s="50"/>
      <c r="B304" s="50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3"/>
      <c r="P304" s="63"/>
      <c r="Q304" s="62"/>
      <c r="R304" s="62"/>
      <c r="S304" s="63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</row>
    <row r="305" ht="12.75" customHeight="1">
      <c r="A305" s="50"/>
      <c r="B305" s="50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3"/>
      <c r="P305" s="63"/>
      <c r="Q305" s="62"/>
      <c r="R305" s="62"/>
      <c r="S305" s="63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</row>
    <row r="306" ht="12.75" customHeight="1">
      <c r="A306" s="50"/>
      <c r="B306" s="50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3"/>
      <c r="P306" s="63"/>
      <c r="Q306" s="62"/>
      <c r="R306" s="62"/>
      <c r="S306" s="63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</row>
    <row r="307" ht="12.75" customHeight="1">
      <c r="A307" s="50"/>
      <c r="B307" s="50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3"/>
      <c r="P307" s="63"/>
      <c r="Q307" s="62"/>
      <c r="R307" s="62"/>
      <c r="S307" s="63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</row>
    <row r="308" ht="12.75" customHeight="1">
      <c r="A308" s="50"/>
      <c r="B308" s="50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3"/>
      <c r="P308" s="63"/>
      <c r="Q308" s="62"/>
      <c r="R308" s="62"/>
      <c r="S308" s="63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</row>
    <row r="309" ht="12.75" customHeight="1">
      <c r="A309" s="50"/>
      <c r="B309" s="50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3"/>
      <c r="P309" s="63"/>
      <c r="Q309" s="62"/>
      <c r="R309" s="62"/>
      <c r="S309" s="63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</row>
    <row r="310" ht="12.75" customHeight="1">
      <c r="A310" s="50"/>
      <c r="B310" s="50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3"/>
      <c r="P310" s="63"/>
      <c r="Q310" s="62"/>
      <c r="R310" s="62"/>
      <c r="S310" s="63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</row>
    <row r="311" ht="12.75" customHeight="1">
      <c r="A311" s="50"/>
      <c r="B311" s="50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3"/>
      <c r="P311" s="63"/>
      <c r="Q311" s="62"/>
      <c r="R311" s="62"/>
      <c r="S311" s="63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</row>
    <row r="312" ht="12.75" customHeight="1">
      <c r="A312" s="50"/>
      <c r="B312" s="50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3"/>
      <c r="P312" s="63"/>
      <c r="Q312" s="62"/>
      <c r="R312" s="62"/>
      <c r="S312" s="63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</row>
    <row r="313" ht="12.75" customHeight="1">
      <c r="A313" s="50"/>
      <c r="B313" s="50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3"/>
      <c r="P313" s="63"/>
      <c r="Q313" s="62"/>
      <c r="R313" s="62"/>
      <c r="S313" s="63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</row>
    <row r="314" ht="12.75" customHeight="1">
      <c r="A314" s="50"/>
      <c r="B314" s="50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3"/>
      <c r="P314" s="63"/>
      <c r="Q314" s="62"/>
      <c r="R314" s="62"/>
      <c r="S314" s="63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</row>
    <row r="315" ht="12.75" customHeight="1">
      <c r="A315" s="50"/>
      <c r="B315" s="50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3"/>
      <c r="P315" s="63"/>
      <c r="Q315" s="62"/>
      <c r="R315" s="62"/>
      <c r="S315" s="63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</row>
    <row r="316" ht="12.75" customHeight="1">
      <c r="A316" s="50"/>
      <c r="B316" s="50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3"/>
      <c r="P316" s="63"/>
      <c r="Q316" s="62"/>
      <c r="R316" s="62"/>
      <c r="S316" s="63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</row>
    <row r="317" ht="12.75" customHeight="1">
      <c r="A317" s="50"/>
      <c r="B317" s="50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3"/>
      <c r="P317" s="63"/>
      <c r="Q317" s="62"/>
      <c r="R317" s="62"/>
      <c r="S317" s="63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</row>
    <row r="318" ht="12.75" customHeight="1">
      <c r="A318" s="50"/>
      <c r="B318" s="50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3"/>
      <c r="P318" s="63"/>
      <c r="Q318" s="62"/>
      <c r="R318" s="62"/>
      <c r="S318" s="63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</row>
    <row r="319" ht="12.75" customHeight="1">
      <c r="A319" s="50"/>
      <c r="B319" s="50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3"/>
      <c r="P319" s="63"/>
      <c r="Q319" s="62"/>
      <c r="R319" s="62"/>
      <c r="S319" s="63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</row>
    <row r="320" ht="12.75" customHeight="1">
      <c r="A320" s="50"/>
      <c r="B320" s="50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3"/>
      <c r="P320" s="63"/>
      <c r="Q320" s="62"/>
      <c r="R320" s="62"/>
      <c r="S320" s="63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</row>
    <row r="321" ht="12.75" customHeight="1">
      <c r="A321" s="50"/>
      <c r="B321" s="50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3"/>
      <c r="P321" s="63"/>
      <c r="Q321" s="62"/>
      <c r="R321" s="62"/>
      <c r="S321" s="63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</row>
    <row r="322" ht="12.75" customHeight="1">
      <c r="A322" s="50"/>
      <c r="B322" s="50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3"/>
      <c r="P322" s="63"/>
      <c r="Q322" s="62"/>
      <c r="R322" s="62"/>
      <c r="S322" s="63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</row>
    <row r="323" ht="12.75" customHeight="1">
      <c r="A323" s="50"/>
      <c r="B323" s="50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3"/>
      <c r="P323" s="63"/>
      <c r="Q323" s="62"/>
      <c r="R323" s="62"/>
      <c r="S323" s="63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</row>
    <row r="324" ht="12.75" customHeight="1">
      <c r="A324" s="50"/>
      <c r="B324" s="50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3"/>
      <c r="P324" s="63"/>
      <c r="Q324" s="62"/>
      <c r="R324" s="62"/>
      <c r="S324" s="63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</row>
    <row r="325" ht="12.75" customHeight="1">
      <c r="A325" s="50"/>
      <c r="B325" s="50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3"/>
      <c r="P325" s="63"/>
      <c r="Q325" s="62"/>
      <c r="R325" s="62"/>
      <c r="S325" s="63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</row>
    <row r="326" ht="12.75" customHeight="1">
      <c r="A326" s="50"/>
      <c r="B326" s="50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3"/>
      <c r="P326" s="63"/>
      <c r="Q326" s="62"/>
      <c r="R326" s="62"/>
      <c r="S326" s="63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</row>
    <row r="327" ht="12.75" customHeight="1">
      <c r="A327" s="50"/>
      <c r="B327" s="50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3"/>
      <c r="P327" s="63"/>
      <c r="Q327" s="62"/>
      <c r="R327" s="62"/>
      <c r="S327" s="63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</row>
    <row r="328" ht="12.75" customHeight="1">
      <c r="A328" s="50"/>
      <c r="B328" s="50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3"/>
      <c r="P328" s="63"/>
      <c r="Q328" s="62"/>
      <c r="R328" s="62"/>
      <c r="S328" s="63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</row>
    <row r="329" ht="12.75" customHeight="1">
      <c r="A329" s="50"/>
      <c r="B329" s="50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3"/>
      <c r="P329" s="63"/>
      <c r="Q329" s="62"/>
      <c r="R329" s="62"/>
      <c r="S329" s="63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</row>
    <row r="330" ht="12.75" customHeight="1">
      <c r="A330" s="50"/>
      <c r="B330" s="50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3"/>
      <c r="P330" s="63"/>
      <c r="Q330" s="62"/>
      <c r="R330" s="62"/>
      <c r="S330" s="63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</row>
    <row r="331" ht="12.75" customHeight="1">
      <c r="A331" s="50"/>
      <c r="B331" s="50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3"/>
      <c r="P331" s="63"/>
      <c r="Q331" s="62"/>
      <c r="R331" s="62"/>
      <c r="S331" s="63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</row>
    <row r="332" ht="12.75" customHeight="1">
      <c r="A332" s="50"/>
      <c r="B332" s="50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3"/>
      <c r="P332" s="63"/>
      <c r="Q332" s="62"/>
      <c r="R332" s="62"/>
      <c r="S332" s="63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</row>
    <row r="333" ht="12.75" customHeight="1">
      <c r="A333" s="50"/>
      <c r="B333" s="50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3"/>
      <c r="P333" s="63"/>
      <c r="Q333" s="62"/>
      <c r="R333" s="62"/>
      <c r="S333" s="63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</row>
    <row r="334" ht="12.75" customHeight="1">
      <c r="A334" s="50"/>
      <c r="B334" s="50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3"/>
      <c r="P334" s="63"/>
      <c r="Q334" s="62"/>
      <c r="R334" s="62"/>
      <c r="S334" s="63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</row>
    <row r="335" ht="12.75" customHeight="1">
      <c r="A335" s="50"/>
      <c r="B335" s="50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3"/>
      <c r="P335" s="63"/>
      <c r="Q335" s="62"/>
      <c r="R335" s="62"/>
      <c r="S335" s="63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</row>
    <row r="336" ht="12.75" customHeight="1">
      <c r="A336" s="50"/>
      <c r="B336" s="50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3"/>
      <c r="P336" s="63"/>
      <c r="Q336" s="62"/>
      <c r="R336" s="62"/>
      <c r="S336" s="63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</row>
    <row r="337" ht="12.75" customHeight="1">
      <c r="A337" s="50"/>
      <c r="B337" s="50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3"/>
      <c r="P337" s="63"/>
      <c r="Q337" s="62"/>
      <c r="R337" s="62"/>
      <c r="S337" s="63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</row>
    <row r="338" ht="12.75" customHeight="1">
      <c r="A338" s="50"/>
      <c r="B338" s="50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3"/>
      <c r="P338" s="63"/>
      <c r="Q338" s="62"/>
      <c r="R338" s="62"/>
      <c r="S338" s="63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</row>
    <row r="339" ht="12.75" customHeight="1">
      <c r="A339" s="50"/>
      <c r="B339" s="50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3"/>
      <c r="P339" s="63"/>
      <c r="Q339" s="62"/>
      <c r="R339" s="62"/>
      <c r="S339" s="63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</row>
    <row r="340" ht="12.75" customHeight="1">
      <c r="A340" s="50"/>
      <c r="B340" s="50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3"/>
      <c r="P340" s="63"/>
      <c r="Q340" s="62"/>
      <c r="R340" s="62"/>
      <c r="S340" s="63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</row>
    <row r="341" ht="12.75" customHeight="1">
      <c r="A341" s="50"/>
      <c r="B341" s="50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3"/>
      <c r="P341" s="63"/>
      <c r="Q341" s="62"/>
      <c r="R341" s="62"/>
      <c r="S341" s="63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</row>
    <row r="342" ht="12.75" customHeight="1">
      <c r="A342" s="50"/>
      <c r="B342" s="50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3"/>
      <c r="P342" s="63"/>
      <c r="Q342" s="62"/>
      <c r="R342" s="62"/>
      <c r="S342" s="63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</row>
    <row r="343" ht="12.75" customHeight="1">
      <c r="A343" s="50"/>
      <c r="B343" s="50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3"/>
      <c r="P343" s="63"/>
      <c r="Q343" s="62"/>
      <c r="R343" s="62"/>
      <c r="S343" s="63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</row>
    <row r="344" ht="12.75" customHeight="1">
      <c r="A344" s="50"/>
      <c r="B344" s="50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3"/>
      <c r="P344" s="63"/>
      <c r="Q344" s="62"/>
      <c r="R344" s="62"/>
      <c r="S344" s="63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</row>
    <row r="345" ht="12.75" customHeight="1">
      <c r="A345" s="50"/>
      <c r="B345" s="50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3"/>
      <c r="P345" s="63"/>
      <c r="Q345" s="62"/>
      <c r="R345" s="62"/>
      <c r="S345" s="63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</row>
    <row r="346" ht="12.75" customHeight="1">
      <c r="A346" s="50"/>
      <c r="B346" s="50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3"/>
      <c r="P346" s="63"/>
      <c r="Q346" s="62"/>
      <c r="R346" s="62"/>
      <c r="S346" s="63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</row>
    <row r="347" ht="12.75" customHeight="1">
      <c r="A347" s="50"/>
      <c r="B347" s="50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3"/>
      <c r="P347" s="63"/>
      <c r="Q347" s="62"/>
      <c r="R347" s="62"/>
      <c r="S347" s="63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</row>
    <row r="348" ht="12.75" customHeight="1">
      <c r="A348" s="50"/>
      <c r="B348" s="50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3"/>
      <c r="P348" s="63"/>
      <c r="Q348" s="62"/>
      <c r="R348" s="62"/>
      <c r="S348" s="63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</row>
    <row r="349" ht="12.75" customHeight="1">
      <c r="A349" s="50"/>
      <c r="B349" s="50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3"/>
      <c r="P349" s="63"/>
      <c r="Q349" s="62"/>
      <c r="R349" s="62"/>
      <c r="S349" s="63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</row>
    <row r="350" ht="12.75" customHeight="1">
      <c r="A350" s="50"/>
      <c r="B350" s="50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3"/>
      <c r="P350" s="63"/>
      <c r="Q350" s="62"/>
      <c r="R350" s="62"/>
      <c r="S350" s="63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</row>
    <row r="351" ht="12.75" customHeight="1">
      <c r="A351" s="50"/>
      <c r="B351" s="50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3"/>
      <c r="P351" s="63"/>
      <c r="Q351" s="62"/>
      <c r="R351" s="62"/>
      <c r="S351" s="63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</row>
    <row r="352" ht="12.75" customHeight="1">
      <c r="A352" s="50"/>
      <c r="B352" s="50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3"/>
      <c r="P352" s="63"/>
      <c r="Q352" s="62"/>
      <c r="R352" s="62"/>
      <c r="S352" s="63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</row>
    <row r="353" ht="12.75" customHeight="1">
      <c r="A353" s="50"/>
      <c r="B353" s="50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3"/>
      <c r="P353" s="63"/>
      <c r="Q353" s="62"/>
      <c r="R353" s="62"/>
      <c r="S353" s="63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</row>
    <row r="354" ht="12.75" customHeight="1">
      <c r="A354" s="50"/>
      <c r="B354" s="50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3"/>
      <c r="P354" s="63"/>
      <c r="Q354" s="62"/>
      <c r="R354" s="62"/>
      <c r="S354" s="63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</row>
    <row r="355" ht="12.75" customHeight="1">
      <c r="A355" s="50"/>
      <c r="B355" s="50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3"/>
      <c r="P355" s="63"/>
      <c r="Q355" s="62"/>
      <c r="R355" s="62"/>
      <c r="S355" s="63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</row>
    <row r="356" ht="12.75" customHeight="1">
      <c r="A356" s="50"/>
      <c r="B356" s="50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3"/>
      <c r="P356" s="63"/>
      <c r="Q356" s="62"/>
      <c r="R356" s="62"/>
      <c r="S356" s="63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</row>
    <row r="357" ht="12.75" customHeight="1">
      <c r="A357" s="50"/>
      <c r="B357" s="50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3"/>
      <c r="P357" s="63"/>
      <c r="Q357" s="62"/>
      <c r="R357" s="62"/>
      <c r="S357" s="63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</row>
    <row r="358" ht="12.75" customHeight="1">
      <c r="A358" s="50"/>
      <c r="B358" s="50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3"/>
      <c r="P358" s="63"/>
      <c r="Q358" s="62"/>
      <c r="R358" s="62"/>
      <c r="S358" s="63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</row>
    <row r="359" ht="12.75" customHeight="1">
      <c r="A359" s="50"/>
      <c r="B359" s="50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3"/>
      <c r="P359" s="63"/>
      <c r="Q359" s="62"/>
      <c r="R359" s="62"/>
      <c r="S359" s="63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</row>
    <row r="360" ht="12.75" customHeight="1">
      <c r="A360" s="50"/>
      <c r="B360" s="50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3"/>
      <c r="P360" s="63"/>
      <c r="Q360" s="62"/>
      <c r="R360" s="62"/>
      <c r="S360" s="63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</row>
    <row r="361" ht="12.75" customHeight="1">
      <c r="A361" s="50"/>
      <c r="B361" s="50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3"/>
      <c r="P361" s="63"/>
      <c r="Q361" s="62"/>
      <c r="R361" s="62"/>
      <c r="S361" s="63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</row>
    <row r="362" ht="12.75" customHeight="1">
      <c r="A362" s="50"/>
      <c r="B362" s="50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3"/>
      <c r="P362" s="63"/>
      <c r="Q362" s="62"/>
      <c r="R362" s="62"/>
      <c r="S362" s="63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</row>
    <row r="363" ht="12.75" customHeight="1">
      <c r="A363" s="50"/>
      <c r="B363" s="50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3"/>
      <c r="P363" s="63"/>
      <c r="Q363" s="62"/>
      <c r="R363" s="62"/>
      <c r="S363" s="63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</row>
    <row r="364" ht="12.75" customHeight="1">
      <c r="A364" s="50"/>
      <c r="B364" s="50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3"/>
      <c r="P364" s="63"/>
      <c r="Q364" s="62"/>
      <c r="R364" s="62"/>
      <c r="S364" s="63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</row>
    <row r="365" ht="12.75" customHeight="1">
      <c r="A365" s="50"/>
      <c r="B365" s="50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3"/>
      <c r="P365" s="63"/>
      <c r="Q365" s="62"/>
      <c r="R365" s="62"/>
      <c r="S365" s="63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</row>
    <row r="366" ht="12.75" customHeight="1">
      <c r="A366" s="50"/>
      <c r="B366" s="50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3"/>
      <c r="P366" s="63"/>
      <c r="Q366" s="62"/>
      <c r="R366" s="62"/>
      <c r="S366" s="63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</row>
    <row r="367" ht="12.75" customHeight="1">
      <c r="A367" s="50"/>
      <c r="B367" s="50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3"/>
      <c r="P367" s="63"/>
      <c r="Q367" s="62"/>
      <c r="R367" s="62"/>
      <c r="S367" s="63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</row>
    <row r="368" ht="12.75" customHeight="1">
      <c r="A368" s="50"/>
      <c r="B368" s="50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3"/>
      <c r="P368" s="63"/>
      <c r="Q368" s="62"/>
      <c r="R368" s="62"/>
      <c r="S368" s="63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</row>
    <row r="369" ht="12.75" customHeight="1">
      <c r="A369" s="50"/>
      <c r="B369" s="50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3"/>
      <c r="P369" s="63"/>
      <c r="Q369" s="62"/>
      <c r="R369" s="62"/>
      <c r="S369" s="63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</row>
    <row r="370" ht="12.75" customHeight="1">
      <c r="A370" s="50"/>
      <c r="B370" s="50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3"/>
      <c r="P370" s="63"/>
      <c r="Q370" s="62"/>
      <c r="R370" s="62"/>
      <c r="S370" s="63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</row>
    <row r="371" ht="12.75" customHeight="1">
      <c r="A371" s="50"/>
      <c r="B371" s="50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3"/>
      <c r="P371" s="63"/>
      <c r="Q371" s="62"/>
      <c r="R371" s="62"/>
      <c r="S371" s="63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</row>
    <row r="372" ht="12.75" customHeight="1">
      <c r="A372" s="50"/>
      <c r="B372" s="50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3"/>
      <c r="P372" s="63"/>
      <c r="Q372" s="62"/>
      <c r="R372" s="62"/>
      <c r="S372" s="63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</row>
    <row r="373" ht="12.75" customHeight="1">
      <c r="A373" s="50"/>
      <c r="B373" s="50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3"/>
      <c r="P373" s="63"/>
      <c r="Q373" s="62"/>
      <c r="R373" s="62"/>
      <c r="S373" s="63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</row>
    <row r="374" ht="12.75" customHeight="1">
      <c r="A374" s="50"/>
      <c r="B374" s="50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3"/>
      <c r="P374" s="63"/>
      <c r="Q374" s="62"/>
      <c r="R374" s="62"/>
      <c r="S374" s="63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</row>
    <row r="375" ht="12.75" customHeight="1">
      <c r="A375" s="50"/>
      <c r="B375" s="50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3"/>
      <c r="P375" s="63"/>
      <c r="Q375" s="62"/>
      <c r="R375" s="62"/>
      <c r="S375" s="63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</row>
    <row r="376" ht="12.75" customHeight="1">
      <c r="A376" s="50"/>
      <c r="B376" s="50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3"/>
      <c r="P376" s="63"/>
      <c r="Q376" s="62"/>
      <c r="R376" s="62"/>
      <c r="S376" s="63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</row>
    <row r="377" ht="12.75" customHeight="1">
      <c r="A377" s="50"/>
      <c r="B377" s="50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3"/>
      <c r="P377" s="63"/>
      <c r="Q377" s="62"/>
      <c r="R377" s="62"/>
      <c r="S377" s="63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</row>
    <row r="378" ht="12.75" customHeight="1">
      <c r="A378" s="50"/>
      <c r="B378" s="50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3"/>
      <c r="P378" s="63"/>
      <c r="Q378" s="62"/>
      <c r="R378" s="62"/>
      <c r="S378" s="63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</row>
    <row r="379" ht="12.75" customHeight="1">
      <c r="A379" s="50"/>
      <c r="B379" s="50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3"/>
      <c r="P379" s="63"/>
      <c r="Q379" s="62"/>
      <c r="R379" s="62"/>
      <c r="S379" s="63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</row>
    <row r="380" ht="12.75" customHeight="1">
      <c r="A380" s="50"/>
      <c r="B380" s="50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3"/>
      <c r="P380" s="63"/>
      <c r="Q380" s="62"/>
      <c r="R380" s="62"/>
      <c r="S380" s="63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</row>
    <row r="381" ht="12.75" customHeight="1">
      <c r="A381" s="50"/>
      <c r="B381" s="50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3"/>
      <c r="P381" s="63"/>
      <c r="Q381" s="62"/>
      <c r="R381" s="62"/>
      <c r="S381" s="63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</row>
    <row r="382" ht="12.75" customHeight="1">
      <c r="A382" s="50"/>
      <c r="B382" s="50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3"/>
      <c r="P382" s="63"/>
      <c r="Q382" s="62"/>
      <c r="R382" s="62"/>
      <c r="S382" s="63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</row>
    <row r="383" ht="12.75" customHeight="1">
      <c r="A383" s="50"/>
      <c r="B383" s="50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3"/>
      <c r="P383" s="63"/>
      <c r="Q383" s="62"/>
      <c r="R383" s="62"/>
      <c r="S383" s="63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</row>
    <row r="384" ht="12.75" customHeight="1">
      <c r="A384" s="50"/>
      <c r="B384" s="50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3"/>
      <c r="P384" s="63"/>
      <c r="Q384" s="62"/>
      <c r="R384" s="62"/>
      <c r="S384" s="63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</row>
    <row r="385" ht="12.75" customHeight="1">
      <c r="A385" s="50"/>
      <c r="B385" s="50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3"/>
      <c r="P385" s="63"/>
      <c r="Q385" s="62"/>
      <c r="R385" s="62"/>
      <c r="S385" s="63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</row>
    <row r="386" ht="12.75" customHeight="1">
      <c r="A386" s="50"/>
      <c r="B386" s="50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3"/>
      <c r="P386" s="63"/>
      <c r="Q386" s="62"/>
      <c r="R386" s="62"/>
      <c r="S386" s="63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</row>
    <row r="387" ht="12.75" customHeight="1">
      <c r="A387" s="50"/>
      <c r="B387" s="50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3"/>
      <c r="P387" s="63"/>
      <c r="Q387" s="62"/>
      <c r="R387" s="62"/>
      <c r="S387" s="63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</row>
    <row r="388" ht="12.75" customHeight="1">
      <c r="A388" s="50"/>
      <c r="B388" s="50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3"/>
      <c r="P388" s="63"/>
      <c r="Q388" s="62"/>
      <c r="R388" s="62"/>
      <c r="S388" s="63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</row>
    <row r="389" ht="12.75" customHeight="1">
      <c r="A389" s="50"/>
      <c r="B389" s="50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3"/>
      <c r="P389" s="63"/>
      <c r="Q389" s="62"/>
      <c r="R389" s="62"/>
      <c r="S389" s="63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</row>
    <row r="390" ht="12.75" customHeight="1">
      <c r="A390" s="50"/>
      <c r="B390" s="50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3"/>
      <c r="P390" s="63"/>
      <c r="Q390" s="62"/>
      <c r="R390" s="62"/>
      <c r="S390" s="63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</row>
    <row r="391" ht="12.75" customHeight="1">
      <c r="A391" s="50"/>
      <c r="B391" s="50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3"/>
      <c r="P391" s="63"/>
      <c r="Q391" s="62"/>
      <c r="R391" s="62"/>
      <c r="S391" s="63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</row>
    <row r="392" ht="12.75" customHeight="1">
      <c r="A392" s="50"/>
      <c r="B392" s="50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3"/>
      <c r="P392" s="63"/>
      <c r="Q392" s="62"/>
      <c r="R392" s="62"/>
      <c r="S392" s="63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</row>
    <row r="393" ht="12.75" customHeight="1">
      <c r="A393" s="50"/>
      <c r="B393" s="50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3"/>
      <c r="P393" s="63"/>
      <c r="Q393" s="62"/>
      <c r="R393" s="62"/>
      <c r="S393" s="63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</row>
    <row r="394" ht="12.75" customHeight="1">
      <c r="A394" s="50"/>
      <c r="B394" s="50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3"/>
      <c r="P394" s="63"/>
      <c r="Q394" s="62"/>
      <c r="R394" s="62"/>
      <c r="S394" s="63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</row>
    <row r="395" ht="12.75" customHeight="1">
      <c r="A395" s="50"/>
      <c r="B395" s="50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3"/>
      <c r="P395" s="63"/>
      <c r="Q395" s="62"/>
      <c r="R395" s="62"/>
      <c r="S395" s="63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</row>
    <row r="396" ht="12.75" customHeight="1">
      <c r="A396" s="50"/>
      <c r="B396" s="50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3"/>
      <c r="P396" s="63"/>
      <c r="Q396" s="62"/>
      <c r="R396" s="62"/>
      <c r="S396" s="63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</row>
    <row r="397" ht="12.75" customHeight="1">
      <c r="A397" s="50"/>
      <c r="B397" s="50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3"/>
      <c r="P397" s="63"/>
      <c r="Q397" s="62"/>
      <c r="R397" s="62"/>
      <c r="S397" s="63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</row>
    <row r="398" ht="12.75" customHeight="1">
      <c r="A398" s="50"/>
      <c r="B398" s="50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3"/>
      <c r="P398" s="63"/>
      <c r="Q398" s="62"/>
      <c r="R398" s="62"/>
      <c r="S398" s="63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</row>
    <row r="399" ht="12.75" customHeight="1">
      <c r="A399" s="50"/>
      <c r="B399" s="50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3"/>
      <c r="P399" s="63"/>
      <c r="Q399" s="62"/>
      <c r="R399" s="62"/>
      <c r="S399" s="63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</row>
    <row r="400" ht="12.75" customHeight="1">
      <c r="A400" s="50"/>
      <c r="B400" s="50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3"/>
      <c r="P400" s="63"/>
      <c r="Q400" s="62"/>
      <c r="R400" s="62"/>
      <c r="S400" s="63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</row>
    <row r="401" ht="12.75" customHeight="1">
      <c r="A401" s="50"/>
      <c r="B401" s="50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3"/>
      <c r="P401" s="63"/>
      <c r="Q401" s="62"/>
      <c r="R401" s="62"/>
      <c r="S401" s="63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</row>
    <row r="402" ht="12.75" customHeight="1">
      <c r="A402" s="50"/>
      <c r="B402" s="50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3"/>
      <c r="P402" s="63"/>
      <c r="Q402" s="62"/>
      <c r="R402" s="62"/>
      <c r="S402" s="63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</row>
    <row r="403" ht="12.75" customHeight="1">
      <c r="A403" s="50"/>
      <c r="B403" s="50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3"/>
      <c r="P403" s="63"/>
      <c r="Q403" s="62"/>
      <c r="R403" s="62"/>
      <c r="S403" s="63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</row>
    <row r="404" ht="12.75" customHeight="1">
      <c r="A404" s="50"/>
      <c r="B404" s="50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3"/>
      <c r="P404" s="63"/>
      <c r="Q404" s="62"/>
      <c r="R404" s="62"/>
      <c r="S404" s="63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</row>
    <row r="405" ht="12.75" customHeight="1">
      <c r="A405" s="50"/>
      <c r="B405" s="50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3"/>
      <c r="P405" s="63"/>
      <c r="Q405" s="62"/>
      <c r="R405" s="62"/>
      <c r="S405" s="63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</row>
    <row r="406" ht="12.75" customHeight="1">
      <c r="A406" s="50"/>
      <c r="B406" s="50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3"/>
      <c r="P406" s="63"/>
      <c r="Q406" s="62"/>
      <c r="R406" s="62"/>
      <c r="S406" s="63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</row>
    <row r="407" ht="12.75" customHeight="1">
      <c r="A407" s="50"/>
      <c r="B407" s="50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3"/>
      <c r="P407" s="63"/>
      <c r="Q407" s="62"/>
      <c r="R407" s="62"/>
      <c r="S407" s="63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</row>
    <row r="408" ht="12.75" customHeight="1">
      <c r="A408" s="50"/>
      <c r="B408" s="50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3"/>
      <c r="P408" s="63"/>
      <c r="Q408" s="62"/>
      <c r="R408" s="62"/>
      <c r="S408" s="63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</row>
    <row r="409" ht="12.75" customHeight="1">
      <c r="A409" s="50"/>
      <c r="B409" s="50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3"/>
      <c r="P409" s="63"/>
      <c r="Q409" s="62"/>
      <c r="R409" s="62"/>
      <c r="S409" s="63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</row>
    <row r="410" ht="12.75" customHeight="1">
      <c r="A410" s="50"/>
      <c r="B410" s="50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3"/>
      <c r="P410" s="63"/>
      <c r="Q410" s="62"/>
      <c r="R410" s="62"/>
      <c r="S410" s="63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</row>
    <row r="411" ht="12.75" customHeight="1">
      <c r="A411" s="50"/>
      <c r="B411" s="50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3"/>
      <c r="P411" s="63"/>
      <c r="Q411" s="62"/>
      <c r="R411" s="62"/>
      <c r="S411" s="63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</row>
    <row r="412" ht="12.75" customHeight="1">
      <c r="A412" s="50"/>
      <c r="B412" s="50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3"/>
      <c r="P412" s="63"/>
      <c r="Q412" s="62"/>
      <c r="R412" s="62"/>
      <c r="S412" s="63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</row>
    <row r="413" ht="12.75" customHeight="1">
      <c r="A413" s="50"/>
      <c r="B413" s="50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3"/>
      <c r="P413" s="63"/>
      <c r="Q413" s="62"/>
      <c r="R413" s="62"/>
      <c r="S413" s="63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</row>
    <row r="414" ht="12.75" customHeight="1">
      <c r="A414" s="50"/>
      <c r="B414" s="50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3"/>
      <c r="P414" s="63"/>
      <c r="Q414" s="62"/>
      <c r="R414" s="62"/>
      <c r="S414" s="63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</row>
    <row r="415" ht="12.75" customHeight="1">
      <c r="A415" s="50"/>
      <c r="B415" s="50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3"/>
      <c r="P415" s="63"/>
      <c r="Q415" s="62"/>
      <c r="R415" s="62"/>
      <c r="S415" s="63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</row>
    <row r="416" ht="12.75" customHeight="1">
      <c r="A416" s="50"/>
      <c r="B416" s="50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3"/>
      <c r="P416" s="63"/>
      <c r="Q416" s="62"/>
      <c r="R416" s="62"/>
      <c r="S416" s="63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</row>
    <row r="417" ht="12.75" customHeight="1">
      <c r="A417" s="50"/>
      <c r="B417" s="50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3"/>
      <c r="P417" s="63"/>
      <c r="Q417" s="62"/>
      <c r="R417" s="62"/>
      <c r="S417" s="63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</row>
    <row r="418" ht="12.75" customHeight="1">
      <c r="A418" s="50"/>
      <c r="B418" s="50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3"/>
      <c r="P418" s="63"/>
      <c r="Q418" s="62"/>
      <c r="R418" s="62"/>
      <c r="S418" s="63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</row>
    <row r="419" ht="12.75" customHeight="1">
      <c r="A419" s="50"/>
      <c r="B419" s="50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3"/>
      <c r="P419" s="63"/>
      <c r="Q419" s="62"/>
      <c r="R419" s="62"/>
      <c r="S419" s="63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</row>
    <row r="420" ht="12.75" customHeight="1">
      <c r="A420" s="50"/>
      <c r="B420" s="50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3"/>
      <c r="P420" s="63"/>
      <c r="Q420" s="62"/>
      <c r="R420" s="62"/>
      <c r="S420" s="63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</row>
    <row r="421" ht="12.75" customHeight="1">
      <c r="A421" s="50"/>
      <c r="B421" s="50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3"/>
      <c r="P421" s="63"/>
      <c r="Q421" s="62"/>
      <c r="R421" s="62"/>
      <c r="S421" s="63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</row>
    <row r="422" ht="12.75" customHeight="1">
      <c r="A422" s="50"/>
      <c r="B422" s="50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3"/>
      <c r="P422" s="63"/>
      <c r="Q422" s="62"/>
      <c r="R422" s="62"/>
      <c r="S422" s="63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</row>
    <row r="423" ht="12.75" customHeight="1">
      <c r="A423" s="50"/>
      <c r="B423" s="50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3"/>
      <c r="P423" s="63"/>
      <c r="Q423" s="62"/>
      <c r="R423" s="62"/>
      <c r="S423" s="63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</row>
    <row r="424" ht="12.75" customHeight="1">
      <c r="A424" s="50"/>
      <c r="B424" s="50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3"/>
      <c r="P424" s="63"/>
      <c r="Q424" s="62"/>
      <c r="R424" s="62"/>
      <c r="S424" s="63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</row>
    <row r="425" ht="12.75" customHeight="1">
      <c r="A425" s="50"/>
      <c r="B425" s="50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3"/>
      <c r="P425" s="63"/>
      <c r="Q425" s="62"/>
      <c r="R425" s="62"/>
      <c r="S425" s="63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</row>
    <row r="426" ht="12.75" customHeight="1">
      <c r="A426" s="50"/>
      <c r="B426" s="50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3"/>
      <c r="P426" s="63"/>
      <c r="Q426" s="62"/>
      <c r="R426" s="62"/>
      <c r="S426" s="63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</row>
    <row r="427" ht="12.75" customHeight="1">
      <c r="A427" s="50"/>
      <c r="B427" s="50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3"/>
      <c r="P427" s="63"/>
      <c r="Q427" s="62"/>
      <c r="R427" s="62"/>
      <c r="S427" s="63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</row>
    <row r="428" ht="12.75" customHeight="1">
      <c r="A428" s="50"/>
      <c r="B428" s="50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3"/>
      <c r="P428" s="63"/>
      <c r="Q428" s="62"/>
      <c r="R428" s="62"/>
      <c r="S428" s="63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</row>
    <row r="429" ht="12.75" customHeight="1">
      <c r="A429" s="50"/>
      <c r="B429" s="50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3"/>
      <c r="P429" s="63"/>
      <c r="Q429" s="62"/>
      <c r="R429" s="62"/>
      <c r="S429" s="63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</row>
    <row r="430" ht="12.75" customHeight="1">
      <c r="A430" s="50"/>
      <c r="B430" s="50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3"/>
      <c r="P430" s="63"/>
      <c r="Q430" s="62"/>
      <c r="R430" s="62"/>
      <c r="S430" s="63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</row>
    <row r="431" ht="12.75" customHeight="1">
      <c r="A431" s="50"/>
      <c r="B431" s="50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3"/>
      <c r="P431" s="63"/>
      <c r="Q431" s="62"/>
      <c r="R431" s="62"/>
      <c r="S431" s="63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</row>
    <row r="432" ht="12.75" customHeight="1">
      <c r="A432" s="50"/>
      <c r="B432" s="50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3"/>
      <c r="P432" s="63"/>
      <c r="Q432" s="62"/>
      <c r="R432" s="62"/>
      <c r="S432" s="63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</row>
    <row r="433" ht="12.75" customHeight="1">
      <c r="A433" s="50"/>
      <c r="B433" s="50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3"/>
      <c r="P433" s="63"/>
      <c r="Q433" s="62"/>
      <c r="R433" s="62"/>
      <c r="S433" s="63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</row>
    <row r="434" ht="12.75" customHeight="1">
      <c r="A434" s="50"/>
      <c r="B434" s="50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3"/>
      <c r="P434" s="63"/>
      <c r="Q434" s="62"/>
      <c r="R434" s="62"/>
      <c r="S434" s="63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</row>
    <row r="435" ht="12.75" customHeight="1">
      <c r="A435" s="50"/>
      <c r="B435" s="50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3"/>
      <c r="P435" s="63"/>
      <c r="Q435" s="62"/>
      <c r="R435" s="62"/>
      <c r="S435" s="63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</row>
    <row r="436" ht="12.75" customHeight="1">
      <c r="A436" s="50"/>
      <c r="B436" s="50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3"/>
      <c r="P436" s="63"/>
      <c r="Q436" s="62"/>
      <c r="R436" s="62"/>
      <c r="S436" s="63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</row>
    <row r="437" ht="12.75" customHeight="1">
      <c r="A437" s="50"/>
      <c r="B437" s="50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3"/>
      <c r="P437" s="63"/>
      <c r="Q437" s="62"/>
      <c r="R437" s="62"/>
      <c r="S437" s="63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</row>
    <row r="438" ht="12.75" customHeight="1">
      <c r="A438" s="50"/>
      <c r="B438" s="50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3"/>
      <c r="P438" s="63"/>
      <c r="Q438" s="62"/>
      <c r="R438" s="62"/>
      <c r="S438" s="63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</row>
    <row r="439" ht="12.75" customHeight="1">
      <c r="A439" s="50"/>
      <c r="B439" s="50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3"/>
      <c r="P439" s="63"/>
      <c r="Q439" s="62"/>
      <c r="R439" s="62"/>
      <c r="S439" s="63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</row>
    <row r="440" ht="12.75" customHeight="1">
      <c r="A440" s="50"/>
      <c r="B440" s="50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3"/>
      <c r="P440" s="63"/>
      <c r="Q440" s="62"/>
      <c r="R440" s="62"/>
      <c r="S440" s="63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</row>
    <row r="441" ht="12.75" customHeight="1">
      <c r="A441" s="50"/>
      <c r="B441" s="50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3"/>
      <c r="P441" s="63"/>
      <c r="Q441" s="62"/>
      <c r="R441" s="62"/>
      <c r="S441" s="63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</row>
    <row r="442" ht="12.75" customHeight="1">
      <c r="A442" s="50"/>
      <c r="B442" s="50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3"/>
      <c r="P442" s="63"/>
      <c r="Q442" s="62"/>
      <c r="R442" s="62"/>
      <c r="S442" s="63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</row>
    <row r="443" ht="12.75" customHeight="1">
      <c r="A443" s="50"/>
      <c r="B443" s="50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3"/>
      <c r="P443" s="63"/>
      <c r="Q443" s="62"/>
      <c r="R443" s="62"/>
      <c r="S443" s="63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</row>
    <row r="444" ht="12.75" customHeight="1">
      <c r="A444" s="50"/>
      <c r="B444" s="50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3"/>
      <c r="P444" s="63"/>
      <c r="Q444" s="62"/>
      <c r="R444" s="62"/>
      <c r="S444" s="63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</row>
    <row r="445" ht="12.75" customHeight="1">
      <c r="A445" s="50"/>
      <c r="B445" s="50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3"/>
      <c r="P445" s="63"/>
      <c r="Q445" s="62"/>
      <c r="R445" s="62"/>
      <c r="S445" s="63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</row>
    <row r="446" ht="12.75" customHeight="1">
      <c r="A446" s="50"/>
      <c r="B446" s="50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3"/>
      <c r="P446" s="63"/>
      <c r="Q446" s="62"/>
      <c r="R446" s="62"/>
      <c r="S446" s="63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</row>
    <row r="447" ht="12.75" customHeight="1">
      <c r="A447" s="50"/>
      <c r="B447" s="50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3"/>
      <c r="P447" s="63"/>
      <c r="Q447" s="62"/>
      <c r="R447" s="62"/>
      <c r="S447" s="63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</row>
    <row r="448" ht="12.75" customHeight="1">
      <c r="A448" s="50"/>
      <c r="B448" s="50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3"/>
      <c r="P448" s="63"/>
      <c r="Q448" s="62"/>
      <c r="R448" s="62"/>
      <c r="S448" s="63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</row>
    <row r="449" ht="12.75" customHeight="1">
      <c r="A449" s="50"/>
      <c r="B449" s="50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3"/>
      <c r="P449" s="63"/>
      <c r="Q449" s="62"/>
      <c r="R449" s="62"/>
      <c r="S449" s="63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</row>
    <row r="450" ht="12.75" customHeight="1">
      <c r="A450" s="50"/>
      <c r="B450" s="50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3"/>
      <c r="P450" s="63"/>
      <c r="Q450" s="62"/>
      <c r="R450" s="62"/>
      <c r="S450" s="63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</row>
    <row r="451" ht="12.75" customHeight="1">
      <c r="A451" s="50"/>
      <c r="B451" s="50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3"/>
      <c r="P451" s="63"/>
      <c r="Q451" s="62"/>
      <c r="R451" s="62"/>
      <c r="S451" s="63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</row>
    <row r="452" ht="12.75" customHeight="1">
      <c r="A452" s="50"/>
      <c r="B452" s="50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3"/>
      <c r="P452" s="63"/>
      <c r="Q452" s="62"/>
      <c r="R452" s="62"/>
      <c r="S452" s="63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</row>
    <row r="453" ht="12.75" customHeight="1">
      <c r="A453" s="50"/>
      <c r="B453" s="50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3"/>
      <c r="P453" s="63"/>
      <c r="Q453" s="62"/>
      <c r="R453" s="62"/>
      <c r="S453" s="63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</row>
    <row r="454" ht="12.75" customHeight="1">
      <c r="A454" s="50"/>
      <c r="B454" s="50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3"/>
      <c r="P454" s="63"/>
      <c r="Q454" s="62"/>
      <c r="R454" s="62"/>
      <c r="S454" s="63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</row>
    <row r="455" ht="12.75" customHeight="1">
      <c r="A455" s="50"/>
      <c r="B455" s="50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3"/>
      <c r="P455" s="63"/>
      <c r="Q455" s="62"/>
      <c r="R455" s="62"/>
      <c r="S455" s="63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</row>
    <row r="456" ht="12.75" customHeight="1">
      <c r="A456" s="50"/>
      <c r="B456" s="50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3"/>
      <c r="P456" s="63"/>
      <c r="Q456" s="62"/>
      <c r="R456" s="62"/>
      <c r="S456" s="63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</row>
    <row r="457" ht="12.75" customHeight="1">
      <c r="A457" s="50"/>
      <c r="B457" s="50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3"/>
      <c r="P457" s="63"/>
      <c r="Q457" s="62"/>
      <c r="R457" s="62"/>
      <c r="S457" s="63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</row>
    <row r="458" ht="12.75" customHeight="1">
      <c r="A458" s="50"/>
      <c r="B458" s="50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3"/>
      <c r="P458" s="63"/>
      <c r="Q458" s="62"/>
      <c r="R458" s="62"/>
      <c r="S458" s="63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</row>
    <row r="459" ht="12.75" customHeight="1">
      <c r="A459" s="50"/>
      <c r="B459" s="50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3"/>
      <c r="P459" s="63"/>
      <c r="Q459" s="62"/>
      <c r="R459" s="62"/>
      <c r="S459" s="63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</row>
    <row r="460" ht="12.75" customHeight="1">
      <c r="A460" s="50"/>
      <c r="B460" s="50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3"/>
      <c r="P460" s="63"/>
      <c r="Q460" s="62"/>
      <c r="R460" s="62"/>
      <c r="S460" s="63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</row>
    <row r="461" ht="12.75" customHeight="1">
      <c r="A461" s="50"/>
      <c r="B461" s="50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3"/>
      <c r="P461" s="63"/>
      <c r="Q461" s="62"/>
      <c r="R461" s="62"/>
      <c r="S461" s="63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</row>
    <row r="462" ht="12.75" customHeight="1">
      <c r="A462" s="50"/>
      <c r="B462" s="50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3"/>
      <c r="P462" s="63"/>
      <c r="Q462" s="62"/>
      <c r="R462" s="62"/>
      <c r="S462" s="63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</row>
    <row r="463" ht="12.75" customHeight="1">
      <c r="A463" s="50"/>
      <c r="B463" s="50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3"/>
      <c r="P463" s="63"/>
      <c r="Q463" s="62"/>
      <c r="R463" s="62"/>
      <c r="S463" s="63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</row>
    <row r="464" ht="12.75" customHeight="1">
      <c r="A464" s="50"/>
      <c r="B464" s="50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3"/>
      <c r="P464" s="63"/>
      <c r="Q464" s="62"/>
      <c r="R464" s="62"/>
      <c r="S464" s="63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</row>
    <row r="465" ht="12.75" customHeight="1">
      <c r="A465" s="50"/>
      <c r="B465" s="50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3"/>
      <c r="P465" s="63"/>
      <c r="Q465" s="62"/>
      <c r="R465" s="62"/>
      <c r="S465" s="63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</row>
    <row r="466" ht="12.75" customHeight="1">
      <c r="A466" s="50"/>
      <c r="B466" s="50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3"/>
      <c r="P466" s="63"/>
      <c r="Q466" s="62"/>
      <c r="R466" s="62"/>
      <c r="S466" s="63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</row>
    <row r="467" ht="12.75" customHeight="1">
      <c r="A467" s="50"/>
      <c r="B467" s="50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3"/>
      <c r="P467" s="63"/>
      <c r="Q467" s="62"/>
      <c r="R467" s="62"/>
      <c r="S467" s="63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</row>
    <row r="468" ht="12.75" customHeight="1">
      <c r="A468" s="50"/>
      <c r="B468" s="50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3"/>
      <c r="P468" s="63"/>
      <c r="Q468" s="62"/>
      <c r="R468" s="62"/>
      <c r="S468" s="63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</row>
    <row r="469" ht="12.75" customHeight="1">
      <c r="A469" s="50"/>
      <c r="B469" s="50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3"/>
      <c r="P469" s="63"/>
      <c r="Q469" s="62"/>
      <c r="R469" s="62"/>
      <c r="S469" s="63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</row>
    <row r="470" ht="12.75" customHeight="1">
      <c r="A470" s="50"/>
      <c r="B470" s="50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3"/>
      <c r="P470" s="63"/>
      <c r="Q470" s="62"/>
      <c r="R470" s="62"/>
      <c r="S470" s="63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</row>
    <row r="471" ht="12.75" customHeight="1">
      <c r="A471" s="50"/>
      <c r="B471" s="50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3"/>
      <c r="P471" s="63"/>
      <c r="Q471" s="62"/>
      <c r="R471" s="62"/>
      <c r="S471" s="63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</row>
    <row r="472" ht="12.75" customHeight="1">
      <c r="A472" s="50"/>
      <c r="B472" s="50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3"/>
      <c r="P472" s="63"/>
      <c r="Q472" s="62"/>
      <c r="R472" s="62"/>
      <c r="S472" s="63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</row>
    <row r="473" ht="12.75" customHeight="1">
      <c r="A473" s="50"/>
      <c r="B473" s="50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3"/>
      <c r="P473" s="63"/>
      <c r="Q473" s="62"/>
      <c r="R473" s="62"/>
      <c r="S473" s="63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</row>
    <row r="474" ht="12.75" customHeight="1">
      <c r="A474" s="50"/>
      <c r="B474" s="50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3"/>
      <c r="P474" s="63"/>
      <c r="Q474" s="62"/>
      <c r="R474" s="62"/>
      <c r="S474" s="63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</row>
    <row r="475" ht="12.75" customHeight="1">
      <c r="A475" s="50"/>
      <c r="B475" s="50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3"/>
      <c r="P475" s="63"/>
      <c r="Q475" s="62"/>
      <c r="R475" s="62"/>
      <c r="S475" s="63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</row>
    <row r="476" ht="12.75" customHeight="1">
      <c r="A476" s="50"/>
      <c r="B476" s="50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3"/>
      <c r="P476" s="63"/>
      <c r="Q476" s="62"/>
      <c r="R476" s="62"/>
      <c r="S476" s="63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</row>
    <row r="477" ht="12.75" customHeight="1">
      <c r="A477" s="50"/>
      <c r="B477" s="50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3"/>
      <c r="P477" s="63"/>
      <c r="Q477" s="62"/>
      <c r="R477" s="62"/>
      <c r="S477" s="63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</row>
    <row r="478" ht="12.75" customHeight="1">
      <c r="A478" s="50"/>
      <c r="B478" s="50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3"/>
      <c r="P478" s="63"/>
      <c r="Q478" s="62"/>
      <c r="R478" s="62"/>
      <c r="S478" s="63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</row>
    <row r="479" ht="12.75" customHeight="1">
      <c r="A479" s="50"/>
      <c r="B479" s="50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3"/>
      <c r="P479" s="63"/>
      <c r="Q479" s="62"/>
      <c r="R479" s="62"/>
      <c r="S479" s="63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</row>
    <row r="480" ht="12.75" customHeight="1">
      <c r="A480" s="50"/>
      <c r="B480" s="50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3"/>
      <c r="P480" s="63"/>
      <c r="Q480" s="62"/>
      <c r="R480" s="62"/>
      <c r="S480" s="63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</row>
    <row r="481" ht="12.75" customHeight="1">
      <c r="A481" s="50"/>
      <c r="B481" s="50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3"/>
      <c r="P481" s="63"/>
      <c r="Q481" s="62"/>
      <c r="R481" s="62"/>
      <c r="S481" s="63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</row>
    <row r="482" ht="12.75" customHeight="1">
      <c r="A482" s="50"/>
      <c r="B482" s="50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3"/>
      <c r="P482" s="63"/>
      <c r="Q482" s="62"/>
      <c r="R482" s="62"/>
      <c r="S482" s="63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</row>
    <row r="483" ht="12.75" customHeight="1">
      <c r="A483" s="50"/>
      <c r="B483" s="50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3"/>
      <c r="P483" s="63"/>
      <c r="Q483" s="62"/>
      <c r="R483" s="62"/>
      <c r="S483" s="63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</row>
    <row r="484" ht="12.75" customHeight="1">
      <c r="A484" s="50"/>
      <c r="B484" s="50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3"/>
      <c r="P484" s="63"/>
      <c r="Q484" s="62"/>
      <c r="R484" s="62"/>
      <c r="S484" s="63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</row>
    <row r="485" ht="12.75" customHeight="1">
      <c r="A485" s="50"/>
      <c r="B485" s="50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3"/>
      <c r="P485" s="63"/>
      <c r="Q485" s="62"/>
      <c r="R485" s="62"/>
      <c r="S485" s="63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</row>
    <row r="486" ht="12.75" customHeight="1">
      <c r="A486" s="50"/>
      <c r="B486" s="50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3"/>
      <c r="P486" s="63"/>
      <c r="Q486" s="62"/>
      <c r="R486" s="62"/>
      <c r="S486" s="63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</row>
    <row r="487" ht="12.75" customHeight="1">
      <c r="A487" s="50"/>
      <c r="B487" s="50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3"/>
      <c r="P487" s="63"/>
      <c r="Q487" s="62"/>
      <c r="R487" s="62"/>
      <c r="S487" s="63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</row>
    <row r="488" ht="12.75" customHeight="1">
      <c r="A488" s="50"/>
      <c r="B488" s="50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3"/>
      <c r="P488" s="63"/>
      <c r="Q488" s="62"/>
      <c r="R488" s="62"/>
      <c r="S488" s="63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</row>
    <row r="489" ht="12.75" customHeight="1">
      <c r="A489" s="50"/>
      <c r="B489" s="50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3"/>
      <c r="P489" s="63"/>
      <c r="Q489" s="62"/>
      <c r="R489" s="62"/>
      <c r="S489" s="63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</row>
    <row r="490" ht="12.75" customHeight="1">
      <c r="A490" s="50"/>
      <c r="B490" s="50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3"/>
      <c r="P490" s="63"/>
      <c r="Q490" s="62"/>
      <c r="R490" s="62"/>
      <c r="S490" s="63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</row>
    <row r="491" ht="12.75" customHeight="1">
      <c r="A491" s="50"/>
      <c r="B491" s="50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3"/>
      <c r="P491" s="63"/>
      <c r="Q491" s="62"/>
      <c r="R491" s="62"/>
      <c r="S491" s="63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</row>
    <row r="492" ht="12.75" customHeight="1">
      <c r="A492" s="50"/>
      <c r="B492" s="50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3"/>
      <c r="P492" s="63"/>
      <c r="Q492" s="62"/>
      <c r="R492" s="62"/>
      <c r="S492" s="63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</row>
    <row r="493" ht="12.75" customHeight="1">
      <c r="A493" s="50"/>
      <c r="B493" s="50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3"/>
      <c r="P493" s="63"/>
      <c r="Q493" s="62"/>
      <c r="R493" s="62"/>
      <c r="S493" s="63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</row>
    <row r="494" ht="12.75" customHeight="1">
      <c r="A494" s="50"/>
      <c r="B494" s="50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3"/>
      <c r="P494" s="63"/>
      <c r="Q494" s="62"/>
      <c r="R494" s="62"/>
      <c r="S494" s="63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</row>
    <row r="495" ht="12.75" customHeight="1">
      <c r="A495" s="50"/>
      <c r="B495" s="50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3"/>
      <c r="P495" s="63"/>
      <c r="Q495" s="62"/>
      <c r="R495" s="62"/>
      <c r="S495" s="63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</row>
    <row r="496" ht="12.75" customHeight="1">
      <c r="A496" s="50"/>
      <c r="B496" s="50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3"/>
      <c r="P496" s="63"/>
      <c r="Q496" s="62"/>
      <c r="R496" s="62"/>
      <c r="S496" s="63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</row>
    <row r="497" ht="12.75" customHeight="1">
      <c r="A497" s="50"/>
      <c r="B497" s="50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3"/>
      <c r="P497" s="63"/>
      <c r="Q497" s="62"/>
      <c r="R497" s="62"/>
      <c r="S497" s="63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</row>
    <row r="498" ht="12.75" customHeight="1">
      <c r="A498" s="50"/>
      <c r="B498" s="50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3"/>
      <c r="P498" s="63"/>
      <c r="Q498" s="62"/>
      <c r="R498" s="62"/>
      <c r="S498" s="63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</row>
    <row r="499" ht="12.75" customHeight="1">
      <c r="A499" s="50"/>
      <c r="B499" s="50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3"/>
      <c r="P499" s="63"/>
      <c r="Q499" s="62"/>
      <c r="R499" s="62"/>
      <c r="S499" s="63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</row>
    <row r="500" ht="12.75" customHeight="1">
      <c r="A500" s="50"/>
      <c r="B500" s="50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3"/>
      <c r="P500" s="63"/>
      <c r="Q500" s="62"/>
      <c r="R500" s="62"/>
      <c r="S500" s="63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</row>
    <row r="501" ht="12.75" customHeight="1">
      <c r="A501" s="50"/>
      <c r="B501" s="50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3"/>
      <c r="P501" s="63"/>
      <c r="Q501" s="62"/>
      <c r="R501" s="62"/>
      <c r="S501" s="63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</row>
    <row r="502" ht="12.75" customHeight="1">
      <c r="A502" s="50"/>
      <c r="B502" s="50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3"/>
      <c r="P502" s="63"/>
      <c r="Q502" s="62"/>
      <c r="R502" s="62"/>
      <c r="S502" s="63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</row>
    <row r="503" ht="12.75" customHeight="1">
      <c r="A503" s="50"/>
      <c r="B503" s="50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3"/>
      <c r="P503" s="63"/>
      <c r="Q503" s="62"/>
      <c r="R503" s="62"/>
      <c r="S503" s="63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</row>
    <row r="504" ht="12.75" customHeight="1">
      <c r="A504" s="50"/>
      <c r="B504" s="50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3"/>
      <c r="P504" s="63"/>
      <c r="Q504" s="62"/>
      <c r="R504" s="62"/>
      <c r="S504" s="63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</row>
    <row r="505" ht="12.75" customHeight="1">
      <c r="A505" s="50"/>
      <c r="B505" s="50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3"/>
      <c r="P505" s="63"/>
      <c r="Q505" s="62"/>
      <c r="R505" s="62"/>
      <c r="S505" s="63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</row>
    <row r="506" ht="12.75" customHeight="1">
      <c r="A506" s="50"/>
      <c r="B506" s="50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3"/>
      <c r="P506" s="63"/>
      <c r="Q506" s="62"/>
      <c r="R506" s="62"/>
      <c r="S506" s="63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</row>
    <row r="507" ht="12.75" customHeight="1">
      <c r="A507" s="50"/>
      <c r="B507" s="50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3"/>
      <c r="P507" s="63"/>
      <c r="Q507" s="62"/>
      <c r="R507" s="62"/>
      <c r="S507" s="63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</row>
    <row r="508" ht="12.75" customHeight="1">
      <c r="A508" s="50"/>
      <c r="B508" s="50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3"/>
      <c r="P508" s="63"/>
      <c r="Q508" s="62"/>
      <c r="R508" s="62"/>
      <c r="S508" s="63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</row>
    <row r="509" ht="12.75" customHeight="1">
      <c r="A509" s="50"/>
      <c r="B509" s="50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3"/>
      <c r="P509" s="63"/>
      <c r="Q509" s="62"/>
      <c r="R509" s="62"/>
      <c r="S509" s="63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</row>
    <row r="510" ht="12.75" customHeight="1">
      <c r="A510" s="50"/>
      <c r="B510" s="50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3"/>
      <c r="P510" s="63"/>
      <c r="Q510" s="62"/>
      <c r="R510" s="62"/>
      <c r="S510" s="63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</row>
    <row r="511" ht="12.75" customHeight="1">
      <c r="A511" s="50"/>
      <c r="B511" s="50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3"/>
      <c r="P511" s="63"/>
      <c r="Q511" s="62"/>
      <c r="R511" s="62"/>
      <c r="S511" s="63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</row>
    <row r="512" ht="12.75" customHeight="1">
      <c r="A512" s="50"/>
      <c r="B512" s="50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3"/>
      <c r="P512" s="63"/>
      <c r="Q512" s="62"/>
      <c r="R512" s="62"/>
      <c r="S512" s="63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</row>
    <row r="513" ht="12.75" customHeight="1">
      <c r="A513" s="50"/>
      <c r="B513" s="50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3"/>
      <c r="P513" s="63"/>
      <c r="Q513" s="62"/>
      <c r="R513" s="62"/>
      <c r="S513" s="63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</row>
    <row r="514" ht="12.75" customHeight="1">
      <c r="A514" s="50"/>
      <c r="B514" s="50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3"/>
      <c r="P514" s="63"/>
      <c r="Q514" s="62"/>
      <c r="R514" s="62"/>
      <c r="S514" s="63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</row>
    <row r="515" ht="12.75" customHeight="1">
      <c r="A515" s="50"/>
      <c r="B515" s="50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3"/>
      <c r="P515" s="63"/>
      <c r="Q515" s="62"/>
      <c r="R515" s="62"/>
      <c r="S515" s="63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</row>
    <row r="516" ht="12.75" customHeight="1">
      <c r="A516" s="50"/>
      <c r="B516" s="50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3"/>
      <c r="P516" s="63"/>
      <c r="Q516" s="62"/>
      <c r="R516" s="62"/>
      <c r="S516" s="63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</row>
    <row r="517" ht="12.75" customHeight="1">
      <c r="A517" s="50"/>
      <c r="B517" s="50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3"/>
      <c r="P517" s="63"/>
      <c r="Q517" s="62"/>
      <c r="R517" s="62"/>
      <c r="S517" s="63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</row>
    <row r="518" ht="12.75" customHeight="1">
      <c r="A518" s="50"/>
      <c r="B518" s="50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3"/>
      <c r="P518" s="63"/>
      <c r="Q518" s="62"/>
      <c r="R518" s="62"/>
      <c r="S518" s="63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</row>
    <row r="519" ht="12.75" customHeight="1">
      <c r="A519" s="50"/>
      <c r="B519" s="50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3"/>
      <c r="P519" s="63"/>
      <c r="Q519" s="62"/>
      <c r="R519" s="62"/>
      <c r="S519" s="63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</row>
    <row r="520" ht="12.75" customHeight="1">
      <c r="A520" s="50"/>
      <c r="B520" s="50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3"/>
      <c r="P520" s="63"/>
      <c r="Q520" s="62"/>
      <c r="R520" s="62"/>
      <c r="S520" s="63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</row>
    <row r="521" ht="12.75" customHeight="1">
      <c r="A521" s="50"/>
      <c r="B521" s="50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3"/>
      <c r="P521" s="63"/>
      <c r="Q521" s="62"/>
      <c r="R521" s="62"/>
      <c r="S521" s="63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</row>
    <row r="522" ht="12.75" customHeight="1">
      <c r="A522" s="50"/>
      <c r="B522" s="50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3"/>
      <c r="P522" s="63"/>
      <c r="Q522" s="62"/>
      <c r="R522" s="62"/>
      <c r="S522" s="63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</row>
    <row r="523" ht="12.75" customHeight="1">
      <c r="A523" s="50"/>
      <c r="B523" s="50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3"/>
      <c r="P523" s="63"/>
      <c r="Q523" s="62"/>
      <c r="R523" s="62"/>
      <c r="S523" s="63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</row>
    <row r="524" ht="12.75" customHeight="1">
      <c r="A524" s="50"/>
      <c r="B524" s="50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3"/>
      <c r="P524" s="63"/>
      <c r="Q524" s="62"/>
      <c r="R524" s="62"/>
      <c r="S524" s="63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</row>
    <row r="525" ht="12.75" customHeight="1">
      <c r="A525" s="50"/>
      <c r="B525" s="50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3"/>
      <c r="P525" s="63"/>
      <c r="Q525" s="62"/>
      <c r="R525" s="62"/>
      <c r="S525" s="63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</row>
    <row r="526" ht="12.75" customHeight="1">
      <c r="A526" s="50"/>
      <c r="B526" s="50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3"/>
      <c r="P526" s="63"/>
      <c r="Q526" s="62"/>
      <c r="R526" s="62"/>
      <c r="S526" s="63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</row>
    <row r="527" ht="12.75" customHeight="1">
      <c r="A527" s="50"/>
      <c r="B527" s="50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3"/>
      <c r="P527" s="63"/>
      <c r="Q527" s="62"/>
      <c r="R527" s="62"/>
      <c r="S527" s="63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</row>
    <row r="528" ht="12.75" customHeight="1">
      <c r="A528" s="50"/>
      <c r="B528" s="50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3"/>
      <c r="P528" s="63"/>
      <c r="Q528" s="62"/>
      <c r="R528" s="62"/>
      <c r="S528" s="63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</row>
    <row r="529" ht="12.75" customHeight="1">
      <c r="A529" s="50"/>
      <c r="B529" s="50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3"/>
      <c r="P529" s="63"/>
      <c r="Q529" s="62"/>
      <c r="R529" s="62"/>
      <c r="S529" s="63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</row>
    <row r="530" ht="12.75" customHeight="1">
      <c r="A530" s="50"/>
      <c r="B530" s="50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3"/>
      <c r="P530" s="63"/>
      <c r="Q530" s="62"/>
      <c r="R530" s="62"/>
      <c r="S530" s="63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</row>
    <row r="531" ht="12.75" customHeight="1">
      <c r="A531" s="50"/>
      <c r="B531" s="50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3"/>
      <c r="P531" s="63"/>
      <c r="Q531" s="62"/>
      <c r="R531" s="62"/>
      <c r="S531" s="63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</row>
    <row r="532" ht="12.75" customHeight="1">
      <c r="A532" s="50"/>
      <c r="B532" s="50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3"/>
      <c r="P532" s="63"/>
      <c r="Q532" s="62"/>
      <c r="R532" s="62"/>
      <c r="S532" s="63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</row>
    <row r="533" ht="12.75" customHeight="1">
      <c r="A533" s="50"/>
      <c r="B533" s="50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3"/>
      <c r="P533" s="63"/>
      <c r="Q533" s="62"/>
      <c r="R533" s="62"/>
      <c r="S533" s="63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</row>
    <row r="534" ht="12.75" customHeight="1">
      <c r="A534" s="50"/>
      <c r="B534" s="50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63"/>
      <c r="Q534" s="62"/>
      <c r="R534" s="62"/>
      <c r="S534" s="63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</row>
    <row r="535" ht="12.75" customHeight="1">
      <c r="A535" s="50"/>
      <c r="B535" s="50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3"/>
      <c r="P535" s="63"/>
      <c r="Q535" s="62"/>
      <c r="R535" s="62"/>
      <c r="S535" s="63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</row>
    <row r="536" ht="12.75" customHeight="1">
      <c r="A536" s="50"/>
      <c r="B536" s="50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3"/>
      <c r="P536" s="63"/>
      <c r="Q536" s="62"/>
      <c r="R536" s="62"/>
      <c r="S536" s="63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</row>
    <row r="537" ht="12.75" customHeight="1">
      <c r="A537" s="50"/>
      <c r="B537" s="50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63"/>
      <c r="Q537" s="62"/>
      <c r="R537" s="62"/>
      <c r="S537" s="63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</row>
    <row r="538" ht="12.75" customHeight="1">
      <c r="A538" s="50"/>
      <c r="B538" s="50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3"/>
      <c r="P538" s="63"/>
      <c r="Q538" s="62"/>
      <c r="R538" s="62"/>
      <c r="S538" s="63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</row>
    <row r="539" ht="12.75" customHeight="1">
      <c r="A539" s="50"/>
      <c r="B539" s="50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3"/>
      <c r="P539" s="63"/>
      <c r="Q539" s="62"/>
      <c r="R539" s="62"/>
      <c r="S539" s="63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</row>
    <row r="540" ht="12.75" customHeight="1">
      <c r="A540" s="50"/>
      <c r="B540" s="50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3"/>
      <c r="P540" s="63"/>
      <c r="Q540" s="62"/>
      <c r="R540" s="62"/>
      <c r="S540" s="63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</row>
    <row r="541" ht="12.75" customHeight="1">
      <c r="A541" s="50"/>
      <c r="B541" s="50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3"/>
      <c r="P541" s="63"/>
      <c r="Q541" s="62"/>
      <c r="R541" s="62"/>
      <c r="S541" s="63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</row>
    <row r="542" ht="12.75" customHeight="1">
      <c r="A542" s="50"/>
      <c r="B542" s="50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3"/>
      <c r="P542" s="63"/>
      <c r="Q542" s="62"/>
      <c r="R542" s="62"/>
      <c r="S542" s="63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</row>
    <row r="543" ht="12.75" customHeight="1">
      <c r="A543" s="50"/>
      <c r="B543" s="50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3"/>
      <c r="P543" s="63"/>
      <c r="Q543" s="62"/>
      <c r="R543" s="62"/>
      <c r="S543" s="63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</row>
    <row r="544" ht="12.75" customHeight="1">
      <c r="A544" s="50"/>
      <c r="B544" s="50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3"/>
      <c r="P544" s="63"/>
      <c r="Q544" s="62"/>
      <c r="R544" s="62"/>
      <c r="S544" s="63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</row>
    <row r="545" ht="12.75" customHeight="1">
      <c r="A545" s="50"/>
      <c r="B545" s="50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3"/>
      <c r="P545" s="63"/>
      <c r="Q545" s="62"/>
      <c r="R545" s="62"/>
      <c r="S545" s="63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</row>
    <row r="546" ht="12.75" customHeight="1">
      <c r="A546" s="50"/>
      <c r="B546" s="50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3"/>
      <c r="P546" s="63"/>
      <c r="Q546" s="62"/>
      <c r="R546" s="62"/>
      <c r="S546" s="63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</row>
    <row r="547" ht="12.75" customHeight="1">
      <c r="A547" s="50"/>
      <c r="B547" s="50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3"/>
      <c r="P547" s="63"/>
      <c r="Q547" s="62"/>
      <c r="R547" s="62"/>
      <c r="S547" s="63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</row>
    <row r="548" ht="12.75" customHeight="1">
      <c r="A548" s="50"/>
      <c r="B548" s="50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3"/>
      <c r="P548" s="63"/>
      <c r="Q548" s="62"/>
      <c r="R548" s="62"/>
      <c r="S548" s="63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</row>
    <row r="549" ht="12.75" customHeight="1">
      <c r="A549" s="50"/>
      <c r="B549" s="50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3"/>
      <c r="P549" s="63"/>
      <c r="Q549" s="62"/>
      <c r="R549" s="62"/>
      <c r="S549" s="63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</row>
    <row r="550" ht="12.75" customHeight="1">
      <c r="A550" s="50"/>
      <c r="B550" s="50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3"/>
      <c r="P550" s="63"/>
      <c r="Q550" s="62"/>
      <c r="R550" s="62"/>
      <c r="S550" s="63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</row>
    <row r="551" ht="12.75" customHeight="1">
      <c r="A551" s="50"/>
      <c r="B551" s="50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3"/>
      <c r="P551" s="63"/>
      <c r="Q551" s="62"/>
      <c r="R551" s="62"/>
      <c r="S551" s="63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</row>
    <row r="552" ht="12.75" customHeight="1">
      <c r="A552" s="50"/>
      <c r="B552" s="50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3"/>
      <c r="P552" s="63"/>
      <c r="Q552" s="62"/>
      <c r="R552" s="62"/>
      <c r="S552" s="63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</row>
    <row r="553" ht="12.75" customHeight="1">
      <c r="A553" s="50"/>
      <c r="B553" s="50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3"/>
      <c r="P553" s="63"/>
      <c r="Q553" s="62"/>
      <c r="R553" s="62"/>
      <c r="S553" s="63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</row>
    <row r="554" ht="12.75" customHeight="1">
      <c r="A554" s="50"/>
      <c r="B554" s="50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3"/>
      <c r="P554" s="63"/>
      <c r="Q554" s="62"/>
      <c r="R554" s="62"/>
      <c r="S554" s="63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</row>
    <row r="555" ht="12.75" customHeight="1">
      <c r="A555" s="50"/>
      <c r="B555" s="50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3"/>
      <c r="P555" s="63"/>
      <c r="Q555" s="62"/>
      <c r="R555" s="62"/>
      <c r="S555" s="63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</row>
    <row r="556" ht="12.75" customHeight="1">
      <c r="A556" s="50"/>
      <c r="B556" s="50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3"/>
      <c r="P556" s="63"/>
      <c r="Q556" s="62"/>
      <c r="R556" s="62"/>
      <c r="S556" s="63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</row>
    <row r="557" ht="12.75" customHeight="1">
      <c r="A557" s="50"/>
      <c r="B557" s="50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3"/>
      <c r="P557" s="63"/>
      <c r="Q557" s="62"/>
      <c r="R557" s="62"/>
      <c r="S557" s="63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</row>
    <row r="558" ht="12.75" customHeight="1">
      <c r="A558" s="50"/>
      <c r="B558" s="50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3"/>
      <c r="P558" s="63"/>
      <c r="Q558" s="62"/>
      <c r="R558" s="62"/>
      <c r="S558" s="63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</row>
    <row r="559" ht="12.75" customHeight="1">
      <c r="A559" s="50"/>
      <c r="B559" s="50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3"/>
      <c r="P559" s="63"/>
      <c r="Q559" s="62"/>
      <c r="R559" s="62"/>
      <c r="S559" s="63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</row>
    <row r="560" ht="12.75" customHeight="1">
      <c r="A560" s="50"/>
      <c r="B560" s="50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3"/>
      <c r="P560" s="63"/>
      <c r="Q560" s="62"/>
      <c r="R560" s="62"/>
      <c r="S560" s="63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</row>
    <row r="561" ht="12.75" customHeight="1">
      <c r="A561" s="50"/>
      <c r="B561" s="50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3"/>
      <c r="P561" s="63"/>
      <c r="Q561" s="62"/>
      <c r="R561" s="62"/>
      <c r="S561" s="63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</row>
    <row r="562" ht="12.75" customHeight="1">
      <c r="A562" s="50"/>
      <c r="B562" s="50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3"/>
      <c r="P562" s="63"/>
      <c r="Q562" s="62"/>
      <c r="R562" s="62"/>
      <c r="S562" s="63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</row>
    <row r="563" ht="12.75" customHeight="1">
      <c r="A563" s="50"/>
      <c r="B563" s="50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3"/>
      <c r="P563" s="63"/>
      <c r="Q563" s="62"/>
      <c r="R563" s="62"/>
      <c r="S563" s="63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</row>
    <row r="564" ht="12.75" customHeight="1">
      <c r="A564" s="50"/>
      <c r="B564" s="50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3"/>
      <c r="P564" s="63"/>
      <c r="Q564" s="62"/>
      <c r="R564" s="62"/>
      <c r="S564" s="63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</row>
    <row r="565" ht="12.75" customHeight="1">
      <c r="A565" s="50"/>
      <c r="B565" s="50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3"/>
      <c r="P565" s="63"/>
      <c r="Q565" s="62"/>
      <c r="R565" s="62"/>
      <c r="S565" s="63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</row>
    <row r="566" ht="12.75" customHeight="1">
      <c r="A566" s="50"/>
      <c r="B566" s="50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3"/>
      <c r="P566" s="63"/>
      <c r="Q566" s="62"/>
      <c r="R566" s="62"/>
      <c r="S566" s="63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</row>
    <row r="567" ht="12.75" customHeight="1">
      <c r="A567" s="50"/>
      <c r="B567" s="50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3"/>
      <c r="P567" s="63"/>
      <c r="Q567" s="62"/>
      <c r="R567" s="62"/>
      <c r="S567" s="63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</row>
    <row r="568" ht="12.75" customHeight="1">
      <c r="A568" s="50"/>
      <c r="B568" s="50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3"/>
      <c r="P568" s="63"/>
      <c r="Q568" s="62"/>
      <c r="R568" s="62"/>
      <c r="S568" s="63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</row>
    <row r="569" ht="12.75" customHeight="1">
      <c r="A569" s="50"/>
      <c r="B569" s="50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3"/>
      <c r="P569" s="63"/>
      <c r="Q569" s="62"/>
      <c r="R569" s="62"/>
      <c r="S569" s="63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</row>
    <row r="570" ht="12.75" customHeight="1">
      <c r="A570" s="50"/>
      <c r="B570" s="50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3"/>
      <c r="P570" s="63"/>
      <c r="Q570" s="62"/>
      <c r="R570" s="62"/>
      <c r="S570" s="63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</row>
    <row r="571" ht="12.75" customHeight="1">
      <c r="A571" s="50"/>
      <c r="B571" s="50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3"/>
      <c r="P571" s="63"/>
      <c r="Q571" s="62"/>
      <c r="R571" s="62"/>
      <c r="S571" s="63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</row>
    <row r="572" ht="12.75" customHeight="1">
      <c r="A572" s="50"/>
      <c r="B572" s="50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3"/>
      <c r="P572" s="63"/>
      <c r="Q572" s="62"/>
      <c r="R572" s="62"/>
      <c r="S572" s="63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</row>
    <row r="573" ht="12.75" customHeight="1">
      <c r="A573" s="50"/>
      <c r="B573" s="50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3"/>
      <c r="P573" s="63"/>
      <c r="Q573" s="62"/>
      <c r="R573" s="62"/>
      <c r="S573" s="63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</row>
    <row r="574" ht="12.75" customHeight="1">
      <c r="A574" s="50"/>
      <c r="B574" s="50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3"/>
      <c r="P574" s="63"/>
      <c r="Q574" s="62"/>
      <c r="R574" s="62"/>
      <c r="S574" s="63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</row>
    <row r="575" ht="12.75" customHeight="1">
      <c r="A575" s="50"/>
      <c r="B575" s="50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3"/>
      <c r="P575" s="63"/>
      <c r="Q575" s="62"/>
      <c r="R575" s="62"/>
      <c r="S575" s="63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</row>
    <row r="576" ht="12.75" customHeight="1">
      <c r="A576" s="50"/>
      <c r="B576" s="50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3"/>
      <c r="P576" s="63"/>
      <c r="Q576" s="62"/>
      <c r="R576" s="62"/>
      <c r="S576" s="63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</row>
    <row r="577" ht="12.75" customHeight="1">
      <c r="A577" s="50"/>
      <c r="B577" s="50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3"/>
      <c r="P577" s="63"/>
      <c r="Q577" s="62"/>
      <c r="R577" s="62"/>
      <c r="S577" s="63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</row>
    <row r="578" ht="12.75" customHeight="1">
      <c r="A578" s="50"/>
      <c r="B578" s="50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3"/>
      <c r="P578" s="63"/>
      <c r="Q578" s="62"/>
      <c r="R578" s="62"/>
      <c r="S578" s="63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</row>
    <row r="579" ht="12.75" customHeight="1">
      <c r="A579" s="50"/>
      <c r="B579" s="50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3"/>
      <c r="P579" s="63"/>
      <c r="Q579" s="62"/>
      <c r="R579" s="62"/>
      <c r="S579" s="63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</row>
    <row r="580" ht="12.75" customHeight="1">
      <c r="A580" s="50"/>
      <c r="B580" s="50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3"/>
      <c r="P580" s="63"/>
      <c r="Q580" s="62"/>
      <c r="R580" s="62"/>
      <c r="S580" s="63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</row>
    <row r="581" ht="12.75" customHeight="1">
      <c r="A581" s="50"/>
      <c r="B581" s="50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3"/>
      <c r="P581" s="63"/>
      <c r="Q581" s="62"/>
      <c r="R581" s="62"/>
      <c r="S581" s="63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</row>
    <row r="582" ht="12.75" customHeight="1">
      <c r="A582" s="50"/>
      <c r="B582" s="50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3"/>
      <c r="P582" s="63"/>
      <c r="Q582" s="62"/>
      <c r="R582" s="62"/>
      <c r="S582" s="63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</row>
    <row r="583" ht="12.75" customHeight="1">
      <c r="A583" s="50"/>
      <c r="B583" s="50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3"/>
      <c r="P583" s="63"/>
      <c r="Q583" s="62"/>
      <c r="R583" s="62"/>
      <c r="S583" s="63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</row>
    <row r="584" ht="12.75" customHeight="1">
      <c r="A584" s="50"/>
      <c r="B584" s="50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3"/>
      <c r="P584" s="63"/>
      <c r="Q584" s="62"/>
      <c r="R584" s="62"/>
      <c r="S584" s="63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</row>
    <row r="585" ht="12.75" customHeight="1">
      <c r="A585" s="50"/>
      <c r="B585" s="50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3"/>
      <c r="P585" s="63"/>
      <c r="Q585" s="62"/>
      <c r="R585" s="62"/>
      <c r="S585" s="63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</row>
    <row r="586" ht="12.75" customHeight="1">
      <c r="A586" s="50"/>
      <c r="B586" s="50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3"/>
      <c r="P586" s="63"/>
      <c r="Q586" s="62"/>
      <c r="R586" s="62"/>
      <c r="S586" s="63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</row>
    <row r="587" ht="12.75" customHeight="1">
      <c r="A587" s="50"/>
      <c r="B587" s="50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3"/>
      <c r="P587" s="63"/>
      <c r="Q587" s="62"/>
      <c r="R587" s="62"/>
      <c r="S587" s="63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</row>
    <row r="588" ht="12.75" customHeight="1">
      <c r="A588" s="50"/>
      <c r="B588" s="50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3"/>
      <c r="P588" s="63"/>
      <c r="Q588" s="62"/>
      <c r="R588" s="62"/>
      <c r="S588" s="63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</row>
    <row r="589" ht="12.75" customHeight="1">
      <c r="A589" s="50"/>
      <c r="B589" s="50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3"/>
      <c r="P589" s="63"/>
      <c r="Q589" s="62"/>
      <c r="R589" s="62"/>
      <c r="S589" s="63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</row>
    <row r="590" ht="12.75" customHeight="1">
      <c r="A590" s="50"/>
      <c r="B590" s="50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3"/>
      <c r="P590" s="63"/>
      <c r="Q590" s="62"/>
      <c r="R590" s="62"/>
      <c r="S590" s="63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</row>
    <row r="591" ht="12.75" customHeight="1">
      <c r="A591" s="50"/>
      <c r="B591" s="50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3"/>
      <c r="P591" s="63"/>
      <c r="Q591" s="62"/>
      <c r="R591" s="62"/>
      <c r="S591" s="63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</row>
    <row r="592" ht="12.75" customHeight="1">
      <c r="A592" s="50"/>
      <c r="B592" s="50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3"/>
      <c r="P592" s="63"/>
      <c r="Q592" s="62"/>
      <c r="R592" s="62"/>
      <c r="S592" s="63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</row>
    <row r="593" ht="12.75" customHeight="1">
      <c r="A593" s="50"/>
      <c r="B593" s="50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3"/>
      <c r="P593" s="63"/>
      <c r="Q593" s="62"/>
      <c r="R593" s="62"/>
      <c r="S593" s="63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</row>
    <row r="594" ht="12.75" customHeight="1">
      <c r="A594" s="50"/>
      <c r="B594" s="50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3"/>
      <c r="P594" s="63"/>
      <c r="Q594" s="62"/>
      <c r="R594" s="62"/>
      <c r="S594" s="63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</row>
    <row r="595" ht="12.75" customHeight="1">
      <c r="A595" s="50"/>
      <c r="B595" s="50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3"/>
      <c r="P595" s="63"/>
      <c r="Q595" s="62"/>
      <c r="R595" s="62"/>
      <c r="S595" s="63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</row>
    <row r="596" ht="12.75" customHeight="1">
      <c r="A596" s="50"/>
      <c r="B596" s="50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3"/>
      <c r="P596" s="63"/>
      <c r="Q596" s="62"/>
      <c r="R596" s="62"/>
      <c r="S596" s="63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</row>
    <row r="597" ht="12.75" customHeight="1">
      <c r="A597" s="50"/>
      <c r="B597" s="50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3"/>
      <c r="P597" s="63"/>
      <c r="Q597" s="62"/>
      <c r="R597" s="62"/>
      <c r="S597" s="63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</row>
    <row r="598" ht="12.75" customHeight="1">
      <c r="A598" s="50"/>
      <c r="B598" s="50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3"/>
      <c r="P598" s="63"/>
      <c r="Q598" s="62"/>
      <c r="R598" s="62"/>
      <c r="S598" s="63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</row>
    <row r="599" ht="12.75" customHeight="1">
      <c r="A599" s="50"/>
      <c r="B599" s="50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3"/>
      <c r="P599" s="63"/>
      <c r="Q599" s="62"/>
      <c r="R599" s="62"/>
      <c r="S599" s="63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</row>
    <row r="600" ht="12.75" customHeight="1">
      <c r="A600" s="50"/>
      <c r="B600" s="50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3"/>
      <c r="P600" s="63"/>
      <c r="Q600" s="62"/>
      <c r="R600" s="62"/>
      <c r="S600" s="63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</row>
    <row r="601" ht="12.75" customHeight="1">
      <c r="A601" s="50"/>
      <c r="B601" s="50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3"/>
      <c r="P601" s="63"/>
      <c r="Q601" s="62"/>
      <c r="R601" s="62"/>
      <c r="S601" s="63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</row>
    <row r="602" ht="12.75" customHeight="1">
      <c r="A602" s="50"/>
      <c r="B602" s="50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3"/>
      <c r="P602" s="63"/>
      <c r="Q602" s="62"/>
      <c r="R602" s="62"/>
      <c r="S602" s="63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</row>
    <row r="603" ht="12.75" customHeight="1">
      <c r="A603" s="50"/>
      <c r="B603" s="50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3"/>
      <c r="P603" s="63"/>
      <c r="Q603" s="62"/>
      <c r="R603" s="62"/>
      <c r="S603" s="63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</row>
    <row r="604" ht="12.75" customHeight="1">
      <c r="A604" s="50"/>
      <c r="B604" s="50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3"/>
      <c r="P604" s="63"/>
      <c r="Q604" s="62"/>
      <c r="R604" s="62"/>
      <c r="S604" s="63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</row>
    <row r="605" ht="12.75" customHeight="1">
      <c r="A605" s="50"/>
      <c r="B605" s="50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3"/>
      <c r="P605" s="63"/>
      <c r="Q605" s="62"/>
      <c r="R605" s="62"/>
      <c r="S605" s="63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</row>
    <row r="606" ht="12.75" customHeight="1">
      <c r="A606" s="50"/>
      <c r="B606" s="50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3"/>
      <c r="P606" s="63"/>
      <c r="Q606" s="62"/>
      <c r="R606" s="62"/>
      <c r="S606" s="63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</row>
    <row r="607" ht="12.75" customHeight="1">
      <c r="A607" s="50"/>
      <c r="B607" s="50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3"/>
      <c r="P607" s="63"/>
      <c r="Q607" s="62"/>
      <c r="R607" s="62"/>
      <c r="S607" s="63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</row>
    <row r="608" ht="12.75" customHeight="1">
      <c r="A608" s="50"/>
      <c r="B608" s="50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3"/>
      <c r="P608" s="63"/>
      <c r="Q608" s="62"/>
      <c r="R608" s="62"/>
      <c r="S608" s="63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</row>
    <row r="609" ht="12.75" customHeight="1">
      <c r="A609" s="50"/>
      <c r="B609" s="50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3"/>
      <c r="P609" s="63"/>
      <c r="Q609" s="62"/>
      <c r="R609" s="62"/>
      <c r="S609" s="63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</row>
    <row r="610" ht="12.75" customHeight="1">
      <c r="A610" s="50"/>
      <c r="B610" s="50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3"/>
      <c r="P610" s="63"/>
      <c r="Q610" s="62"/>
      <c r="R610" s="62"/>
      <c r="S610" s="63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</row>
    <row r="611" ht="12.75" customHeight="1">
      <c r="A611" s="50"/>
      <c r="B611" s="50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3"/>
      <c r="P611" s="63"/>
      <c r="Q611" s="62"/>
      <c r="R611" s="62"/>
      <c r="S611" s="63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</row>
    <row r="612" ht="12.75" customHeight="1">
      <c r="A612" s="50"/>
      <c r="B612" s="50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3"/>
      <c r="P612" s="63"/>
      <c r="Q612" s="62"/>
      <c r="R612" s="62"/>
      <c r="S612" s="63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</row>
    <row r="613" ht="12.75" customHeight="1">
      <c r="A613" s="50"/>
      <c r="B613" s="50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3"/>
      <c r="P613" s="63"/>
      <c r="Q613" s="62"/>
      <c r="R613" s="62"/>
      <c r="S613" s="63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</row>
    <row r="614" ht="12.75" customHeight="1">
      <c r="A614" s="50"/>
      <c r="B614" s="50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3"/>
      <c r="P614" s="63"/>
      <c r="Q614" s="62"/>
      <c r="R614" s="62"/>
      <c r="S614" s="63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</row>
    <row r="615" ht="12.75" customHeight="1">
      <c r="A615" s="50"/>
      <c r="B615" s="50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3"/>
      <c r="P615" s="63"/>
      <c r="Q615" s="62"/>
      <c r="R615" s="62"/>
      <c r="S615" s="63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</row>
    <row r="616" ht="12.75" customHeight="1">
      <c r="A616" s="50"/>
      <c r="B616" s="50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3"/>
      <c r="P616" s="63"/>
      <c r="Q616" s="62"/>
      <c r="R616" s="62"/>
      <c r="S616" s="63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</row>
    <row r="617" ht="12.75" customHeight="1">
      <c r="A617" s="50"/>
      <c r="B617" s="50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3"/>
      <c r="P617" s="63"/>
      <c r="Q617" s="62"/>
      <c r="R617" s="62"/>
      <c r="S617" s="63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</row>
    <row r="618" ht="12.75" customHeight="1">
      <c r="A618" s="50"/>
      <c r="B618" s="50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3"/>
      <c r="P618" s="63"/>
      <c r="Q618" s="62"/>
      <c r="R618" s="62"/>
      <c r="S618" s="63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</row>
    <row r="619" ht="12.75" customHeight="1">
      <c r="A619" s="50"/>
      <c r="B619" s="50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3"/>
      <c r="P619" s="63"/>
      <c r="Q619" s="62"/>
      <c r="R619" s="62"/>
      <c r="S619" s="63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</row>
    <row r="620" ht="12.75" customHeight="1">
      <c r="A620" s="50"/>
      <c r="B620" s="50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3"/>
      <c r="P620" s="63"/>
      <c r="Q620" s="62"/>
      <c r="R620" s="62"/>
      <c r="S620" s="63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</row>
    <row r="621" ht="12.75" customHeight="1">
      <c r="A621" s="50"/>
      <c r="B621" s="50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3"/>
      <c r="P621" s="63"/>
      <c r="Q621" s="62"/>
      <c r="R621" s="62"/>
      <c r="S621" s="63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</row>
    <row r="622" ht="12.75" customHeight="1">
      <c r="A622" s="50"/>
      <c r="B622" s="50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3"/>
      <c r="P622" s="63"/>
      <c r="Q622" s="62"/>
      <c r="R622" s="62"/>
      <c r="S622" s="63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</row>
    <row r="623" ht="12.75" customHeight="1">
      <c r="A623" s="50"/>
      <c r="B623" s="50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3"/>
      <c r="P623" s="63"/>
      <c r="Q623" s="62"/>
      <c r="R623" s="62"/>
      <c r="S623" s="63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</row>
    <row r="624" ht="12.75" customHeight="1">
      <c r="A624" s="50"/>
      <c r="B624" s="50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3"/>
      <c r="P624" s="63"/>
      <c r="Q624" s="62"/>
      <c r="R624" s="62"/>
      <c r="S624" s="63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</row>
    <row r="625" ht="12.75" customHeight="1">
      <c r="A625" s="50"/>
      <c r="B625" s="50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3"/>
      <c r="P625" s="63"/>
      <c r="Q625" s="62"/>
      <c r="R625" s="62"/>
      <c r="S625" s="63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</row>
    <row r="626" ht="12.75" customHeight="1">
      <c r="A626" s="50"/>
      <c r="B626" s="50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3"/>
      <c r="P626" s="63"/>
      <c r="Q626" s="62"/>
      <c r="R626" s="62"/>
      <c r="S626" s="63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</row>
    <row r="627" ht="12.75" customHeight="1">
      <c r="A627" s="50"/>
      <c r="B627" s="50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3"/>
      <c r="P627" s="63"/>
      <c r="Q627" s="62"/>
      <c r="R627" s="62"/>
      <c r="S627" s="63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</row>
    <row r="628" ht="12.75" customHeight="1">
      <c r="A628" s="50"/>
      <c r="B628" s="50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3"/>
      <c r="P628" s="63"/>
      <c r="Q628" s="62"/>
      <c r="R628" s="62"/>
      <c r="S628" s="63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</row>
    <row r="629" ht="12.75" customHeight="1">
      <c r="A629" s="50"/>
      <c r="B629" s="50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3"/>
      <c r="P629" s="63"/>
      <c r="Q629" s="62"/>
      <c r="R629" s="62"/>
      <c r="S629" s="63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</row>
    <row r="630" ht="12.75" customHeight="1">
      <c r="A630" s="50"/>
      <c r="B630" s="50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3"/>
      <c r="P630" s="63"/>
      <c r="Q630" s="62"/>
      <c r="R630" s="62"/>
      <c r="S630" s="63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</row>
    <row r="631" ht="12.75" customHeight="1">
      <c r="A631" s="50"/>
      <c r="B631" s="50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3"/>
      <c r="P631" s="63"/>
      <c r="Q631" s="62"/>
      <c r="R631" s="62"/>
      <c r="S631" s="63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</row>
    <row r="632" ht="12.75" customHeight="1">
      <c r="A632" s="50"/>
      <c r="B632" s="50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3"/>
      <c r="P632" s="63"/>
      <c r="Q632" s="62"/>
      <c r="R632" s="62"/>
      <c r="S632" s="63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</row>
    <row r="633" ht="12.75" customHeight="1">
      <c r="A633" s="50"/>
      <c r="B633" s="50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3"/>
      <c r="P633" s="63"/>
      <c r="Q633" s="62"/>
      <c r="R633" s="62"/>
      <c r="S633" s="63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</row>
    <row r="634" ht="12.75" customHeight="1">
      <c r="A634" s="50"/>
      <c r="B634" s="50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3"/>
      <c r="P634" s="63"/>
      <c r="Q634" s="62"/>
      <c r="R634" s="62"/>
      <c r="S634" s="63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</row>
    <row r="635" ht="12.75" customHeight="1">
      <c r="A635" s="50"/>
      <c r="B635" s="50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3"/>
      <c r="P635" s="63"/>
      <c r="Q635" s="62"/>
      <c r="R635" s="62"/>
      <c r="S635" s="63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</row>
    <row r="636" ht="12.75" customHeight="1">
      <c r="A636" s="50"/>
      <c r="B636" s="50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3"/>
      <c r="P636" s="63"/>
      <c r="Q636" s="62"/>
      <c r="R636" s="62"/>
      <c r="S636" s="63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</row>
    <row r="637" ht="12.75" customHeight="1">
      <c r="A637" s="50"/>
      <c r="B637" s="50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3"/>
      <c r="P637" s="63"/>
      <c r="Q637" s="62"/>
      <c r="R637" s="62"/>
      <c r="S637" s="63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</row>
    <row r="638" ht="12.75" customHeight="1">
      <c r="A638" s="50"/>
      <c r="B638" s="50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3"/>
      <c r="P638" s="63"/>
      <c r="Q638" s="62"/>
      <c r="R638" s="62"/>
      <c r="S638" s="63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</row>
    <row r="639" ht="12.75" customHeight="1">
      <c r="A639" s="50"/>
      <c r="B639" s="50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3"/>
      <c r="P639" s="63"/>
      <c r="Q639" s="62"/>
      <c r="R639" s="62"/>
      <c r="S639" s="63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</row>
    <row r="640" ht="12.75" customHeight="1">
      <c r="A640" s="50"/>
      <c r="B640" s="50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3"/>
      <c r="P640" s="63"/>
      <c r="Q640" s="62"/>
      <c r="R640" s="62"/>
      <c r="S640" s="63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</row>
    <row r="641" ht="12.75" customHeight="1">
      <c r="A641" s="50"/>
      <c r="B641" s="50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3"/>
      <c r="P641" s="63"/>
      <c r="Q641" s="62"/>
      <c r="R641" s="62"/>
      <c r="S641" s="63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</row>
    <row r="642" ht="12.75" customHeight="1">
      <c r="A642" s="50"/>
      <c r="B642" s="50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3"/>
      <c r="P642" s="63"/>
      <c r="Q642" s="62"/>
      <c r="R642" s="62"/>
      <c r="S642" s="63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</row>
    <row r="643" ht="12.75" customHeight="1">
      <c r="A643" s="50"/>
      <c r="B643" s="50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3"/>
      <c r="P643" s="63"/>
      <c r="Q643" s="62"/>
      <c r="R643" s="62"/>
      <c r="S643" s="63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</row>
    <row r="644" ht="12.75" customHeight="1">
      <c r="A644" s="50"/>
      <c r="B644" s="50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3"/>
      <c r="P644" s="63"/>
      <c r="Q644" s="62"/>
      <c r="R644" s="62"/>
      <c r="S644" s="63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</row>
    <row r="645" ht="12.75" customHeight="1">
      <c r="A645" s="50"/>
      <c r="B645" s="50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3"/>
      <c r="P645" s="63"/>
      <c r="Q645" s="62"/>
      <c r="R645" s="62"/>
      <c r="S645" s="63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</row>
    <row r="646" ht="12.75" customHeight="1">
      <c r="A646" s="50"/>
      <c r="B646" s="50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3"/>
      <c r="P646" s="63"/>
      <c r="Q646" s="62"/>
      <c r="R646" s="62"/>
      <c r="S646" s="63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</row>
    <row r="647" ht="12.75" customHeight="1">
      <c r="A647" s="50"/>
      <c r="B647" s="50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3"/>
      <c r="P647" s="63"/>
      <c r="Q647" s="62"/>
      <c r="R647" s="62"/>
      <c r="S647" s="63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</row>
    <row r="648" ht="12.75" customHeight="1">
      <c r="A648" s="50"/>
      <c r="B648" s="50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3"/>
      <c r="P648" s="63"/>
      <c r="Q648" s="62"/>
      <c r="R648" s="62"/>
      <c r="S648" s="63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</row>
    <row r="649" ht="12.75" customHeight="1">
      <c r="A649" s="50"/>
      <c r="B649" s="50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3"/>
      <c r="P649" s="63"/>
      <c r="Q649" s="62"/>
      <c r="R649" s="62"/>
      <c r="S649" s="63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</row>
    <row r="650" ht="12.75" customHeight="1">
      <c r="A650" s="50"/>
      <c r="B650" s="50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3"/>
      <c r="P650" s="63"/>
      <c r="Q650" s="62"/>
      <c r="R650" s="62"/>
      <c r="S650" s="63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</row>
    <row r="651" ht="12.75" customHeight="1">
      <c r="A651" s="50"/>
      <c r="B651" s="50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3"/>
      <c r="P651" s="63"/>
      <c r="Q651" s="62"/>
      <c r="R651" s="62"/>
      <c r="S651" s="63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</row>
    <row r="652" ht="12.75" customHeight="1">
      <c r="A652" s="50"/>
      <c r="B652" s="50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3"/>
      <c r="P652" s="63"/>
      <c r="Q652" s="62"/>
      <c r="R652" s="62"/>
      <c r="S652" s="63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</row>
    <row r="653" ht="12.75" customHeight="1">
      <c r="A653" s="50"/>
      <c r="B653" s="50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3"/>
      <c r="P653" s="63"/>
      <c r="Q653" s="62"/>
      <c r="R653" s="62"/>
      <c r="S653" s="63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</row>
    <row r="654" ht="12.75" customHeight="1">
      <c r="A654" s="50"/>
      <c r="B654" s="50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3"/>
      <c r="P654" s="63"/>
      <c r="Q654" s="62"/>
      <c r="R654" s="62"/>
      <c r="S654" s="63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</row>
    <row r="655" ht="12.75" customHeight="1">
      <c r="A655" s="50"/>
      <c r="B655" s="50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3"/>
      <c r="P655" s="63"/>
      <c r="Q655" s="62"/>
      <c r="R655" s="62"/>
      <c r="S655" s="63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</row>
    <row r="656" ht="12.75" customHeight="1">
      <c r="A656" s="50"/>
      <c r="B656" s="50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3"/>
      <c r="P656" s="63"/>
      <c r="Q656" s="62"/>
      <c r="R656" s="62"/>
      <c r="S656" s="63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</row>
    <row r="657" ht="12.75" customHeight="1">
      <c r="A657" s="50"/>
      <c r="B657" s="50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3"/>
      <c r="P657" s="63"/>
      <c r="Q657" s="62"/>
      <c r="R657" s="62"/>
      <c r="S657" s="63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</row>
    <row r="658" ht="12.75" customHeight="1">
      <c r="A658" s="50"/>
      <c r="B658" s="50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3"/>
      <c r="P658" s="63"/>
      <c r="Q658" s="62"/>
      <c r="R658" s="62"/>
      <c r="S658" s="63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</row>
    <row r="659" ht="12.75" customHeight="1">
      <c r="A659" s="50"/>
      <c r="B659" s="50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3"/>
      <c r="P659" s="63"/>
      <c r="Q659" s="62"/>
      <c r="R659" s="62"/>
      <c r="S659" s="63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</row>
    <row r="660" ht="12.75" customHeight="1">
      <c r="A660" s="50"/>
      <c r="B660" s="50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3"/>
      <c r="P660" s="63"/>
      <c r="Q660" s="62"/>
      <c r="R660" s="62"/>
      <c r="S660" s="63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</row>
    <row r="661" ht="12.75" customHeight="1">
      <c r="A661" s="50"/>
      <c r="B661" s="50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3"/>
      <c r="P661" s="63"/>
      <c r="Q661" s="62"/>
      <c r="R661" s="62"/>
      <c r="S661" s="63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</row>
    <row r="662" ht="12.75" customHeight="1">
      <c r="A662" s="50"/>
      <c r="B662" s="50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3"/>
      <c r="P662" s="63"/>
      <c r="Q662" s="62"/>
      <c r="R662" s="62"/>
      <c r="S662" s="63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</row>
    <row r="663" ht="12.75" customHeight="1">
      <c r="A663" s="50"/>
      <c r="B663" s="50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3"/>
      <c r="P663" s="63"/>
      <c r="Q663" s="62"/>
      <c r="R663" s="62"/>
      <c r="S663" s="63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</row>
    <row r="664" ht="12.75" customHeight="1">
      <c r="A664" s="50"/>
      <c r="B664" s="50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3"/>
      <c r="P664" s="63"/>
      <c r="Q664" s="62"/>
      <c r="R664" s="62"/>
      <c r="S664" s="63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</row>
    <row r="665" ht="12.75" customHeight="1">
      <c r="A665" s="50"/>
      <c r="B665" s="50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3"/>
      <c r="P665" s="63"/>
      <c r="Q665" s="62"/>
      <c r="R665" s="62"/>
      <c r="S665" s="63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</row>
    <row r="666" ht="12.75" customHeight="1">
      <c r="A666" s="50"/>
      <c r="B666" s="50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3"/>
      <c r="P666" s="63"/>
      <c r="Q666" s="62"/>
      <c r="R666" s="62"/>
      <c r="S666" s="63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</row>
    <row r="667" ht="12.75" customHeight="1">
      <c r="A667" s="50"/>
      <c r="B667" s="50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3"/>
      <c r="P667" s="63"/>
      <c r="Q667" s="62"/>
      <c r="R667" s="62"/>
      <c r="S667" s="63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</row>
    <row r="668" ht="12.75" customHeight="1">
      <c r="A668" s="50"/>
      <c r="B668" s="50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3"/>
      <c r="P668" s="63"/>
      <c r="Q668" s="62"/>
      <c r="R668" s="62"/>
      <c r="S668" s="63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</row>
    <row r="669" ht="12.75" customHeight="1">
      <c r="A669" s="50"/>
      <c r="B669" s="50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3"/>
      <c r="P669" s="63"/>
      <c r="Q669" s="62"/>
      <c r="R669" s="62"/>
      <c r="S669" s="63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</row>
    <row r="670" ht="12.75" customHeight="1">
      <c r="A670" s="50"/>
      <c r="B670" s="50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3"/>
      <c r="P670" s="63"/>
      <c r="Q670" s="62"/>
      <c r="R670" s="62"/>
      <c r="S670" s="63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</row>
    <row r="671" ht="12.75" customHeight="1">
      <c r="A671" s="50"/>
      <c r="B671" s="50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3"/>
      <c r="P671" s="63"/>
      <c r="Q671" s="62"/>
      <c r="R671" s="62"/>
      <c r="S671" s="63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</row>
    <row r="672" ht="12.75" customHeight="1">
      <c r="A672" s="50"/>
      <c r="B672" s="50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3"/>
      <c r="P672" s="63"/>
      <c r="Q672" s="62"/>
      <c r="R672" s="62"/>
      <c r="S672" s="63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</row>
    <row r="673" ht="12.75" customHeight="1">
      <c r="A673" s="50"/>
      <c r="B673" s="50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3"/>
      <c r="P673" s="63"/>
      <c r="Q673" s="62"/>
      <c r="R673" s="62"/>
      <c r="S673" s="63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</row>
    <row r="674" ht="12.75" customHeight="1">
      <c r="A674" s="50"/>
      <c r="B674" s="50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3"/>
      <c r="P674" s="63"/>
      <c r="Q674" s="62"/>
      <c r="R674" s="62"/>
      <c r="S674" s="63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</row>
    <row r="675" ht="12.75" customHeight="1">
      <c r="A675" s="50"/>
      <c r="B675" s="50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3"/>
      <c r="P675" s="63"/>
      <c r="Q675" s="62"/>
      <c r="R675" s="62"/>
      <c r="S675" s="63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</row>
    <row r="676" ht="12.75" customHeight="1">
      <c r="A676" s="50"/>
      <c r="B676" s="50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3"/>
      <c r="P676" s="63"/>
      <c r="Q676" s="62"/>
      <c r="R676" s="62"/>
      <c r="S676" s="63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</row>
    <row r="677" ht="12.75" customHeight="1">
      <c r="A677" s="50"/>
      <c r="B677" s="50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3"/>
      <c r="P677" s="63"/>
      <c r="Q677" s="62"/>
      <c r="R677" s="62"/>
      <c r="S677" s="63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</row>
    <row r="678" ht="12.75" customHeight="1">
      <c r="A678" s="50"/>
      <c r="B678" s="50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3"/>
      <c r="P678" s="63"/>
      <c r="Q678" s="62"/>
      <c r="R678" s="62"/>
      <c r="S678" s="63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</row>
    <row r="679" ht="12.75" customHeight="1">
      <c r="A679" s="50"/>
      <c r="B679" s="50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3"/>
      <c r="P679" s="63"/>
      <c r="Q679" s="62"/>
      <c r="R679" s="62"/>
      <c r="S679" s="63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</row>
    <row r="680" ht="12.75" customHeight="1">
      <c r="A680" s="50"/>
      <c r="B680" s="50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3"/>
      <c r="P680" s="63"/>
      <c r="Q680" s="62"/>
      <c r="R680" s="62"/>
      <c r="S680" s="63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</row>
    <row r="681" ht="12.75" customHeight="1">
      <c r="A681" s="50"/>
      <c r="B681" s="50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3"/>
      <c r="P681" s="63"/>
      <c r="Q681" s="62"/>
      <c r="R681" s="62"/>
      <c r="S681" s="63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</row>
    <row r="682" ht="12.75" customHeight="1">
      <c r="A682" s="50"/>
      <c r="B682" s="50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3"/>
      <c r="P682" s="63"/>
      <c r="Q682" s="62"/>
      <c r="R682" s="62"/>
      <c r="S682" s="63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</row>
    <row r="683" ht="12.75" customHeight="1">
      <c r="A683" s="50"/>
      <c r="B683" s="50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3"/>
      <c r="P683" s="63"/>
      <c r="Q683" s="62"/>
      <c r="R683" s="62"/>
      <c r="S683" s="63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</row>
    <row r="684" ht="12.75" customHeight="1">
      <c r="A684" s="50"/>
      <c r="B684" s="50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3"/>
      <c r="P684" s="63"/>
      <c r="Q684" s="62"/>
      <c r="R684" s="62"/>
      <c r="S684" s="63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</row>
    <row r="685" ht="12.75" customHeight="1">
      <c r="A685" s="50"/>
      <c r="B685" s="50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3"/>
      <c r="P685" s="63"/>
      <c r="Q685" s="62"/>
      <c r="R685" s="62"/>
      <c r="S685" s="63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</row>
    <row r="686" ht="12.75" customHeight="1">
      <c r="A686" s="50"/>
      <c r="B686" s="50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3"/>
      <c r="P686" s="63"/>
      <c r="Q686" s="62"/>
      <c r="R686" s="62"/>
      <c r="S686" s="63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</row>
    <row r="687" ht="12.75" customHeight="1">
      <c r="A687" s="50"/>
      <c r="B687" s="50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3"/>
      <c r="P687" s="63"/>
      <c r="Q687" s="62"/>
      <c r="R687" s="62"/>
      <c r="S687" s="63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</row>
    <row r="688" ht="12.75" customHeight="1">
      <c r="A688" s="50"/>
      <c r="B688" s="50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3"/>
      <c r="P688" s="63"/>
      <c r="Q688" s="62"/>
      <c r="R688" s="62"/>
      <c r="S688" s="63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</row>
    <row r="689" ht="12.75" customHeight="1">
      <c r="A689" s="50"/>
      <c r="B689" s="50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3"/>
      <c r="P689" s="63"/>
      <c r="Q689" s="62"/>
      <c r="R689" s="62"/>
      <c r="S689" s="63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</row>
    <row r="690" ht="12.75" customHeight="1">
      <c r="A690" s="50"/>
      <c r="B690" s="50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3"/>
      <c r="P690" s="63"/>
      <c r="Q690" s="62"/>
      <c r="R690" s="62"/>
      <c r="S690" s="63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</row>
    <row r="691" ht="12.75" customHeight="1">
      <c r="A691" s="50"/>
      <c r="B691" s="50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3"/>
      <c r="P691" s="63"/>
      <c r="Q691" s="62"/>
      <c r="R691" s="62"/>
      <c r="S691" s="63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</row>
    <row r="692" ht="12.75" customHeight="1">
      <c r="A692" s="50"/>
      <c r="B692" s="50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3"/>
      <c r="P692" s="63"/>
      <c r="Q692" s="62"/>
      <c r="R692" s="62"/>
      <c r="S692" s="63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</row>
    <row r="693" ht="12.75" customHeight="1">
      <c r="A693" s="50"/>
      <c r="B693" s="50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3"/>
      <c r="P693" s="63"/>
      <c r="Q693" s="62"/>
      <c r="R693" s="62"/>
      <c r="S693" s="63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</row>
    <row r="694" ht="12.75" customHeight="1">
      <c r="A694" s="50"/>
      <c r="B694" s="50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3"/>
      <c r="P694" s="63"/>
      <c r="Q694" s="62"/>
      <c r="R694" s="62"/>
      <c r="S694" s="63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</row>
    <row r="695" ht="12.75" customHeight="1">
      <c r="A695" s="50"/>
      <c r="B695" s="50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3"/>
      <c r="P695" s="63"/>
      <c r="Q695" s="62"/>
      <c r="R695" s="62"/>
      <c r="S695" s="63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</row>
    <row r="696" ht="12.75" customHeight="1">
      <c r="A696" s="50"/>
      <c r="B696" s="50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3"/>
      <c r="P696" s="63"/>
      <c r="Q696" s="62"/>
      <c r="R696" s="62"/>
      <c r="S696" s="63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</row>
    <row r="697" ht="12.75" customHeight="1">
      <c r="A697" s="50"/>
      <c r="B697" s="50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3"/>
      <c r="P697" s="63"/>
      <c r="Q697" s="62"/>
      <c r="R697" s="62"/>
      <c r="S697" s="63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</row>
    <row r="698" ht="12.75" customHeight="1">
      <c r="A698" s="50"/>
      <c r="B698" s="50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3"/>
      <c r="P698" s="63"/>
      <c r="Q698" s="62"/>
      <c r="R698" s="62"/>
      <c r="S698" s="63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</row>
    <row r="699" ht="12.75" customHeight="1">
      <c r="A699" s="50"/>
      <c r="B699" s="50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3"/>
      <c r="P699" s="63"/>
      <c r="Q699" s="62"/>
      <c r="R699" s="62"/>
      <c r="S699" s="63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</row>
    <row r="700" ht="12.75" customHeight="1">
      <c r="A700" s="50"/>
      <c r="B700" s="50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3"/>
      <c r="P700" s="63"/>
      <c r="Q700" s="62"/>
      <c r="R700" s="62"/>
      <c r="S700" s="63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</row>
    <row r="701" ht="12.75" customHeight="1">
      <c r="A701" s="50"/>
      <c r="B701" s="50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3"/>
      <c r="P701" s="63"/>
      <c r="Q701" s="62"/>
      <c r="R701" s="62"/>
      <c r="S701" s="63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</row>
    <row r="702" ht="12.75" customHeight="1">
      <c r="A702" s="50"/>
      <c r="B702" s="50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3"/>
      <c r="P702" s="63"/>
      <c r="Q702" s="62"/>
      <c r="R702" s="62"/>
      <c r="S702" s="63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</row>
    <row r="703" ht="12.75" customHeight="1">
      <c r="A703" s="50"/>
      <c r="B703" s="50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3"/>
      <c r="P703" s="63"/>
      <c r="Q703" s="62"/>
      <c r="R703" s="62"/>
      <c r="S703" s="63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</row>
    <row r="704" ht="12.75" customHeight="1">
      <c r="A704" s="50"/>
      <c r="B704" s="50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3"/>
      <c r="P704" s="63"/>
      <c r="Q704" s="62"/>
      <c r="R704" s="62"/>
      <c r="S704" s="63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</row>
    <row r="705" ht="12.75" customHeight="1">
      <c r="A705" s="50"/>
      <c r="B705" s="50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3"/>
      <c r="P705" s="63"/>
      <c r="Q705" s="62"/>
      <c r="R705" s="62"/>
      <c r="S705" s="63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</row>
    <row r="706" ht="12.75" customHeight="1">
      <c r="A706" s="50"/>
      <c r="B706" s="50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3"/>
      <c r="P706" s="63"/>
      <c r="Q706" s="62"/>
      <c r="R706" s="62"/>
      <c r="S706" s="63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</row>
    <row r="707" ht="12.75" customHeight="1">
      <c r="A707" s="50"/>
      <c r="B707" s="50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3"/>
      <c r="P707" s="63"/>
      <c r="Q707" s="62"/>
      <c r="R707" s="62"/>
      <c r="S707" s="63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</row>
    <row r="708" ht="12.75" customHeight="1">
      <c r="A708" s="50"/>
      <c r="B708" s="50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3"/>
      <c r="P708" s="63"/>
      <c r="Q708" s="62"/>
      <c r="R708" s="62"/>
      <c r="S708" s="63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</row>
    <row r="709" ht="12.75" customHeight="1">
      <c r="A709" s="50"/>
      <c r="B709" s="50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3"/>
      <c r="P709" s="63"/>
      <c r="Q709" s="62"/>
      <c r="R709" s="62"/>
      <c r="S709" s="63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</row>
    <row r="710" ht="12.75" customHeight="1">
      <c r="A710" s="50"/>
      <c r="B710" s="50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3"/>
      <c r="P710" s="63"/>
      <c r="Q710" s="62"/>
      <c r="R710" s="62"/>
      <c r="S710" s="63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</row>
    <row r="711" ht="12.75" customHeight="1">
      <c r="A711" s="50"/>
      <c r="B711" s="50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3"/>
      <c r="P711" s="63"/>
      <c r="Q711" s="62"/>
      <c r="R711" s="62"/>
      <c r="S711" s="63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</row>
    <row r="712" ht="12.75" customHeight="1">
      <c r="A712" s="50"/>
      <c r="B712" s="50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3"/>
      <c r="P712" s="63"/>
      <c r="Q712" s="62"/>
      <c r="R712" s="62"/>
      <c r="S712" s="63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</row>
    <row r="713" ht="12.75" customHeight="1">
      <c r="A713" s="50"/>
      <c r="B713" s="50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3"/>
      <c r="P713" s="63"/>
      <c r="Q713" s="62"/>
      <c r="R713" s="62"/>
      <c r="S713" s="63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</row>
    <row r="714" ht="12.75" customHeight="1">
      <c r="A714" s="50"/>
      <c r="B714" s="50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3"/>
      <c r="P714" s="63"/>
      <c r="Q714" s="62"/>
      <c r="R714" s="62"/>
      <c r="S714" s="63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</row>
    <row r="715" ht="12.75" customHeight="1">
      <c r="A715" s="50"/>
      <c r="B715" s="50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3"/>
      <c r="P715" s="63"/>
      <c r="Q715" s="62"/>
      <c r="R715" s="62"/>
      <c r="S715" s="63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</row>
    <row r="716" ht="12.75" customHeight="1">
      <c r="A716" s="50"/>
      <c r="B716" s="50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3"/>
      <c r="P716" s="63"/>
      <c r="Q716" s="62"/>
      <c r="R716" s="62"/>
      <c r="S716" s="63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</row>
    <row r="717" ht="12.75" customHeight="1">
      <c r="A717" s="50"/>
      <c r="B717" s="50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3"/>
      <c r="P717" s="63"/>
      <c r="Q717" s="62"/>
      <c r="R717" s="62"/>
      <c r="S717" s="63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</row>
    <row r="718" ht="12.75" customHeight="1">
      <c r="A718" s="50"/>
      <c r="B718" s="50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3"/>
      <c r="P718" s="63"/>
      <c r="Q718" s="62"/>
      <c r="R718" s="62"/>
      <c r="S718" s="63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</row>
    <row r="719" ht="12.75" customHeight="1">
      <c r="A719" s="50"/>
      <c r="B719" s="50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3"/>
      <c r="P719" s="63"/>
      <c r="Q719" s="62"/>
      <c r="R719" s="62"/>
      <c r="S719" s="63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</row>
    <row r="720" ht="12.75" customHeight="1">
      <c r="A720" s="50"/>
      <c r="B720" s="50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3"/>
      <c r="P720" s="63"/>
      <c r="Q720" s="62"/>
      <c r="R720" s="62"/>
      <c r="S720" s="63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</row>
    <row r="721" ht="12.75" customHeight="1">
      <c r="A721" s="50"/>
      <c r="B721" s="50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3"/>
      <c r="P721" s="63"/>
      <c r="Q721" s="62"/>
      <c r="R721" s="62"/>
      <c r="S721" s="63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</row>
    <row r="722" ht="12.75" customHeight="1">
      <c r="A722" s="50"/>
      <c r="B722" s="50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3"/>
      <c r="P722" s="63"/>
      <c r="Q722" s="62"/>
      <c r="R722" s="62"/>
      <c r="S722" s="63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</row>
    <row r="723" ht="12.75" customHeight="1">
      <c r="A723" s="50"/>
      <c r="B723" s="50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3"/>
      <c r="P723" s="63"/>
      <c r="Q723" s="62"/>
      <c r="R723" s="62"/>
      <c r="S723" s="63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</row>
    <row r="724" ht="12.75" customHeight="1">
      <c r="A724" s="50"/>
      <c r="B724" s="50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3"/>
      <c r="P724" s="63"/>
      <c r="Q724" s="62"/>
      <c r="R724" s="62"/>
      <c r="S724" s="63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</row>
    <row r="725" ht="12.75" customHeight="1">
      <c r="A725" s="50"/>
      <c r="B725" s="50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3"/>
      <c r="P725" s="63"/>
      <c r="Q725" s="62"/>
      <c r="R725" s="62"/>
      <c r="S725" s="63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</row>
    <row r="726" ht="12.75" customHeight="1">
      <c r="A726" s="50"/>
      <c r="B726" s="50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3"/>
      <c r="P726" s="63"/>
      <c r="Q726" s="62"/>
      <c r="R726" s="62"/>
      <c r="S726" s="63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</row>
    <row r="727" ht="12.75" customHeight="1">
      <c r="A727" s="50"/>
      <c r="B727" s="50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3"/>
      <c r="P727" s="63"/>
      <c r="Q727" s="62"/>
      <c r="R727" s="62"/>
      <c r="S727" s="63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</row>
    <row r="728" ht="12.75" customHeight="1">
      <c r="A728" s="50"/>
      <c r="B728" s="50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3"/>
      <c r="P728" s="63"/>
      <c r="Q728" s="62"/>
      <c r="R728" s="62"/>
      <c r="S728" s="63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</row>
    <row r="729" ht="12.75" customHeight="1">
      <c r="A729" s="50"/>
      <c r="B729" s="50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3"/>
      <c r="P729" s="63"/>
      <c r="Q729" s="62"/>
      <c r="R729" s="62"/>
      <c r="S729" s="63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</row>
    <row r="730" ht="12.75" customHeight="1">
      <c r="A730" s="50"/>
      <c r="B730" s="50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3"/>
      <c r="P730" s="63"/>
      <c r="Q730" s="62"/>
      <c r="R730" s="62"/>
      <c r="S730" s="63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</row>
    <row r="731" ht="12.75" customHeight="1">
      <c r="A731" s="50"/>
      <c r="B731" s="50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3"/>
      <c r="P731" s="63"/>
      <c r="Q731" s="62"/>
      <c r="R731" s="62"/>
      <c r="S731" s="63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</row>
    <row r="732" ht="12.75" customHeight="1">
      <c r="A732" s="50"/>
      <c r="B732" s="50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3"/>
      <c r="P732" s="63"/>
      <c r="Q732" s="62"/>
      <c r="R732" s="62"/>
      <c r="S732" s="63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</row>
    <row r="733" ht="12.75" customHeight="1">
      <c r="A733" s="50"/>
      <c r="B733" s="50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3"/>
      <c r="P733" s="63"/>
      <c r="Q733" s="62"/>
      <c r="R733" s="62"/>
      <c r="S733" s="63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</row>
    <row r="734" ht="12.75" customHeight="1">
      <c r="A734" s="50"/>
      <c r="B734" s="50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3"/>
      <c r="P734" s="63"/>
      <c r="Q734" s="62"/>
      <c r="R734" s="62"/>
      <c r="S734" s="63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</row>
    <row r="735" ht="12.75" customHeight="1">
      <c r="A735" s="50"/>
      <c r="B735" s="50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3"/>
      <c r="P735" s="63"/>
      <c r="Q735" s="62"/>
      <c r="R735" s="62"/>
      <c r="S735" s="63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</row>
    <row r="736" ht="12.75" customHeight="1">
      <c r="A736" s="50"/>
      <c r="B736" s="50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3"/>
      <c r="P736" s="63"/>
      <c r="Q736" s="62"/>
      <c r="R736" s="62"/>
      <c r="S736" s="63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</row>
    <row r="737" ht="12.75" customHeight="1">
      <c r="A737" s="50"/>
      <c r="B737" s="50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3"/>
      <c r="P737" s="63"/>
      <c r="Q737" s="62"/>
      <c r="R737" s="62"/>
      <c r="S737" s="63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</row>
    <row r="738" ht="12.75" customHeight="1">
      <c r="A738" s="50"/>
      <c r="B738" s="50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3"/>
      <c r="P738" s="63"/>
      <c r="Q738" s="62"/>
      <c r="R738" s="62"/>
      <c r="S738" s="63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</row>
    <row r="739" ht="12.75" customHeight="1">
      <c r="A739" s="50"/>
      <c r="B739" s="50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3"/>
      <c r="P739" s="63"/>
      <c r="Q739" s="62"/>
      <c r="R739" s="62"/>
      <c r="S739" s="63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</row>
    <row r="740" ht="12.75" customHeight="1">
      <c r="A740" s="50"/>
      <c r="B740" s="50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3"/>
      <c r="P740" s="63"/>
      <c r="Q740" s="62"/>
      <c r="R740" s="62"/>
      <c r="S740" s="63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</row>
    <row r="741" ht="12.75" customHeight="1">
      <c r="A741" s="50"/>
      <c r="B741" s="50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3"/>
      <c r="P741" s="63"/>
      <c r="Q741" s="62"/>
      <c r="R741" s="62"/>
      <c r="S741" s="63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</row>
    <row r="742" ht="12.75" customHeight="1">
      <c r="A742" s="50"/>
      <c r="B742" s="50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3"/>
      <c r="P742" s="63"/>
      <c r="Q742" s="62"/>
      <c r="R742" s="62"/>
      <c r="S742" s="63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</row>
    <row r="743" ht="12.75" customHeight="1">
      <c r="A743" s="50"/>
      <c r="B743" s="50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3"/>
      <c r="P743" s="63"/>
      <c r="Q743" s="62"/>
      <c r="R743" s="62"/>
      <c r="S743" s="63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</row>
    <row r="744" ht="12.75" customHeight="1">
      <c r="A744" s="50"/>
      <c r="B744" s="50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3"/>
      <c r="P744" s="63"/>
      <c r="Q744" s="62"/>
      <c r="R744" s="62"/>
      <c r="S744" s="63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</row>
    <row r="745" ht="12.75" customHeight="1">
      <c r="A745" s="50"/>
      <c r="B745" s="50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3"/>
      <c r="P745" s="63"/>
      <c r="Q745" s="62"/>
      <c r="R745" s="62"/>
      <c r="S745" s="63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</row>
    <row r="746" ht="12.75" customHeight="1">
      <c r="A746" s="50"/>
      <c r="B746" s="50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3"/>
      <c r="P746" s="63"/>
      <c r="Q746" s="62"/>
      <c r="R746" s="62"/>
      <c r="S746" s="63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</row>
    <row r="747" ht="12.75" customHeight="1">
      <c r="A747" s="50"/>
      <c r="B747" s="50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3"/>
      <c r="P747" s="63"/>
      <c r="Q747" s="62"/>
      <c r="R747" s="62"/>
      <c r="S747" s="63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</row>
    <row r="748" ht="12.75" customHeight="1">
      <c r="A748" s="50"/>
      <c r="B748" s="50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3"/>
      <c r="P748" s="63"/>
      <c r="Q748" s="62"/>
      <c r="R748" s="62"/>
      <c r="S748" s="63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</row>
    <row r="749" ht="12.75" customHeight="1">
      <c r="A749" s="50"/>
      <c r="B749" s="50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3"/>
      <c r="P749" s="63"/>
      <c r="Q749" s="62"/>
      <c r="R749" s="62"/>
      <c r="S749" s="63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</row>
    <row r="750" ht="12.75" customHeight="1">
      <c r="A750" s="50"/>
      <c r="B750" s="50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3"/>
      <c r="P750" s="63"/>
      <c r="Q750" s="62"/>
      <c r="R750" s="62"/>
      <c r="S750" s="63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</row>
    <row r="751" ht="12.75" customHeight="1">
      <c r="A751" s="50"/>
      <c r="B751" s="50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3"/>
      <c r="P751" s="63"/>
      <c r="Q751" s="62"/>
      <c r="R751" s="62"/>
      <c r="S751" s="63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</row>
    <row r="752" ht="12.75" customHeight="1">
      <c r="A752" s="50"/>
      <c r="B752" s="50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3"/>
      <c r="P752" s="63"/>
      <c r="Q752" s="62"/>
      <c r="R752" s="62"/>
      <c r="S752" s="63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</row>
    <row r="753" ht="12.75" customHeight="1">
      <c r="A753" s="50"/>
      <c r="B753" s="50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3"/>
      <c r="P753" s="63"/>
      <c r="Q753" s="62"/>
      <c r="R753" s="62"/>
      <c r="S753" s="63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</row>
    <row r="754" ht="12.75" customHeight="1">
      <c r="A754" s="50"/>
      <c r="B754" s="50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3"/>
      <c r="P754" s="63"/>
      <c r="Q754" s="62"/>
      <c r="R754" s="62"/>
      <c r="S754" s="63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</row>
    <row r="755" ht="12.75" customHeight="1">
      <c r="A755" s="50"/>
      <c r="B755" s="50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3"/>
      <c r="P755" s="63"/>
      <c r="Q755" s="62"/>
      <c r="R755" s="62"/>
      <c r="S755" s="63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</row>
    <row r="756" ht="12.75" customHeight="1">
      <c r="A756" s="50"/>
      <c r="B756" s="50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3"/>
      <c r="P756" s="63"/>
      <c r="Q756" s="62"/>
      <c r="R756" s="62"/>
      <c r="S756" s="63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</row>
    <row r="757" ht="12.75" customHeight="1">
      <c r="A757" s="50"/>
      <c r="B757" s="50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3"/>
      <c r="P757" s="63"/>
      <c r="Q757" s="62"/>
      <c r="R757" s="62"/>
      <c r="S757" s="63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</row>
    <row r="758" ht="12.75" customHeight="1">
      <c r="A758" s="50"/>
      <c r="B758" s="50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3"/>
      <c r="P758" s="63"/>
      <c r="Q758" s="62"/>
      <c r="R758" s="62"/>
      <c r="S758" s="63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</row>
    <row r="759" ht="12.75" customHeight="1">
      <c r="A759" s="50"/>
      <c r="B759" s="50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3"/>
      <c r="P759" s="63"/>
      <c r="Q759" s="62"/>
      <c r="R759" s="62"/>
      <c r="S759" s="63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</row>
    <row r="760" ht="12.75" customHeight="1">
      <c r="A760" s="50"/>
      <c r="B760" s="50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3"/>
      <c r="P760" s="63"/>
      <c r="Q760" s="62"/>
      <c r="R760" s="62"/>
      <c r="S760" s="63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</row>
    <row r="761" ht="12.75" customHeight="1">
      <c r="A761" s="50"/>
      <c r="B761" s="50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3"/>
      <c r="P761" s="63"/>
      <c r="Q761" s="62"/>
      <c r="R761" s="62"/>
      <c r="S761" s="63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</row>
    <row r="762" ht="12.75" customHeight="1">
      <c r="A762" s="50"/>
      <c r="B762" s="50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3"/>
      <c r="P762" s="63"/>
      <c r="Q762" s="62"/>
      <c r="R762" s="62"/>
      <c r="S762" s="63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</row>
    <row r="763" ht="12.75" customHeight="1">
      <c r="A763" s="50"/>
      <c r="B763" s="50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3"/>
      <c r="P763" s="63"/>
      <c r="Q763" s="62"/>
      <c r="R763" s="62"/>
      <c r="S763" s="63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</row>
    <row r="764" ht="12.75" customHeight="1">
      <c r="A764" s="50"/>
      <c r="B764" s="50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3"/>
      <c r="P764" s="63"/>
      <c r="Q764" s="62"/>
      <c r="R764" s="62"/>
      <c r="S764" s="63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</row>
    <row r="765" ht="12.75" customHeight="1">
      <c r="A765" s="50"/>
      <c r="B765" s="50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3"/>
      <c r="P765" s="63"/>
      <c r="Q765" s="62"/>
      <c r="R765" s="62"/>
      <c r="S765" s="63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</row>
    <row r="766" ht="12.75" customHeight="1">
      <c r="A766" s="50"/>
      <c r="B766" s="50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3"/>
      <c r="P766" s="63"/>
      <c r="Q766" s="62"/>
      <c r="R766" s="62"/>
      <c r="S766" s="63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</row>
    <row r="767" ht="12.75" customHeight="1">
      <c r="A767" s="50"/>
      <c r="B767" s="50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3"/>
      <c r="P767" s="63"/>
      <c r="Q767" s="62"/>
      <c r="R767" s="62"/>
      <c r="S767" s="63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</row>
    <row r="768" ht="12.75" customHeight="1">
      <c r="A768" s="50"/>
      <c r="B768" s="50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3"/>
      <c r="P768" s="63"/>
      <c r="Q768" s="62"/>
      <c r="R768" s="62"/>
      <c r="S768" s="63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</row>
    <row r="769" ht="12.75" customHeight="1">
      <c r="A769" s="50"/>
      <c r="B769" s="50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3"/>
      <c r="P769" s="63"/>
      <c r="Q769" s="62"/>
      <c r="R769" s="62"/>
      <c r="S769" s="63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</row>
    <row r="770" ht="12.75" customHeight="1">
      <c r="A770" s="50"/>
      <c r="B770" s="50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3"/>
      <c r="P770" s="63"/>
      <c r="Q770" s="62"/>
      <c r="R770" s="62"/>
      <c r="S770" s="63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</row>
    <row r="771" ht="12.75" customHeight="1">
      <c r="A771" s="50"/>
      <c r="B771" s="50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3"/>
      <c r="P771" s="63"/>
      <c r="Q771" s="62"/>
      <c r="R771" s="62"/>
      <c r="S771" s="63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</row>
    <row r="772" ht="12.75" customHeight="1">
      <c r="A772" s="50"/>
      <c r="B772" s="50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3"/>
      <c r="P772" s="63"/>
      <c r="Q772" s="62"/>
      <c r="R772" s="62"/>
      <c r="S772" s="63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</row>
    <row r="773" ht="12.75" customHeight="1">
      <c r="A773" s="50"/>
      <c r="B773" s="50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3"/>
      <c r="P773" s="63"/>
      <c r="Q773" s="62"/>
      <c r="R773" s="62"/>
      <c r="S773" s="63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</row>
    <row r="774" ht="12.75" customHeight="1">
      <c r="A774" s="50"/>
      <c r="B774" s="50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3"/>
      <c r="P774" s="63"/>
      <c r="Q774" s="62"/>
      <c r="R774" s="62"/>
      <c r="S774" s="63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</row>
    <row r="775" ht="12.75" customHeight="1">
      <c r="A775" s="50"/>
      <c r="B775" s="50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3"/>
      <c r="P775" s="63"/>
      <c r="Q775" s="62"/>
      <c r="R775" s="62"/>
      <c r="S775" s="63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</row>
    <row r="776" ht="12.75" customHeight="1">
      <c r="A776" s="50"/>
      <c r="B776" s="50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3"/>
      <c r="P776" s="63"/>
      <c r="Q776" s="62"/>
      <c r="R776" s="62"/>
      <c r="S776" s="63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</row>
    <row r="777" ht="12.75" customHeight="1">
      <c r="A777" s="50"/>
      <c r="B777" s="50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3"/>
      <c r="P777" s="63"/>
      <c r="Q777" s="62"/>
      <c r="R777" s="62"/>
      <c r="S777" s="63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</row>
    <row r="778" ht="12.75" customHeight="1">
      <c r="A778" s="50"/>
      <c r="B778" s="50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3"/>
      <c r="P778" s="63"/>
      <c r="Q778" s="62"/>
      <c r="R778" s="62"/>
      <c r="S778" s="63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</row>
    <row r="779" ht="12.75" customHeight="1">
      <c r="A779" s="50"/>
      <c r="B779" s="50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3"/>
      <c r="P779" s="63"/>
      <c r="Q779" s="62"/>
      <c r="R779" s="62"/>
      <c r="S779" s="63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</row>
    <row r="780" ht="12.75" customHeight="1">
      <c r="A780" s="50"/>
      <c r="B780" s="50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3"/>
      <c r="P780" s="63"/>
      <c r="Q780" s="62"/>
      <c r="R780" s="62"/>
      <c r="S780" s="63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</row>
    <row r="781" ht="12.75" customHeight="1">
      <c r="A781" s="50"/>
      <c r="B781" s="50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3"/>
      <c r="P781" s="63"/>
      <c r="Q781" s="62"/>
      <c r="R781" s="62"/>
      <c r="S781" s="63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</row>
    <row r="782" ht="12.75" customHeight="1">
      <c r="A782" s="50"/>
      <c r="B782" s="50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3"/>
      <c r="P782" s="63"/>
      <c r="Q782" s="62"/>
      <c r="R782" s="62"/>
      <c r="S782" s="63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</row>
    <row r="783" ht="12.75" customHeight="1">
      <c r="A783" s="50"/>
      <c r="B783" s="50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3"/>
      <c r="P783" s="63"/>
      <c r="Q783" s="62"/>
      <c r="R783" s="62"/>
      <c r="S783" s="63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</row>
    <row r="784" ht="12.75" customHeight="1">
      <c r="A784" s="50"/>
      <c r="B784" s="50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3"/>
      <c r="P784" s="63"/>
      <c r="Q784" s="62"/>
      <c r="R784" s="62"/>
      <c r="S784" s="63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</row>
    <row r="785" ht="12.75" customHeight="1">
      <c r="A785" s="50"/>
      <c r="B785" s="50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3"/>
      <c r="P785" s="63"/>
      <c r="Q785" s="62"/>
      <c r="R785" s="62"/>
      <c r="S785" s="63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</row>
    <row r="786" ht="12.75" customHeight="1">
      <c r="A786" s="50"/>
      <c r="B786" s="50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3"/>
      <c r="P786" s="63"/>
      <c r="Q786" s="62"/>
      <c r="R786" s="62"/>
      <c r="S786" s="63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</row>
    <row r="787" ht="12.75" customHeight="1">
      <c r="A787" s="50"/>
      <c r="B787" s="50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3"/>
      <c r="P787" s="63"/>
      <c r="Q787" s="62"/>
      <c r="R787" s="62"/>
      <c r="S787" s="63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</row>
    <row r="788" ht="12.75" customHeight="1">
      <c r="A788" s="50"/>
      <c r="B788" s="50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3"/>
      <c r="P788" s="63"/>
      <c r="Q788" s="62"/>
      <c r="R788" s="62"/>
      <c r="S788" s="63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</row>
    <row r="789" ht="12.75" customHeight="1">
      <c r="A789" s="50"/>
      <c r="B789" s="50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3"/>
      <c r="P789" s="63"/>
      <c r="Q789" s="62"/>
      <c r="R789" s="62"/>
      <c r="S789" s="63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</row>
    <row r="790" ht="12.75" customHeight="1">
      <c r="A790" s="50"/>
      <c r="B790" s="50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3"/>
      <c r="P790" s="63"/>
      <c r="Q790" s="62"/>
      <c r="R790" s="62"/>
      <c r="S790" s="63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</row>
    <row r="791" ht="12.75" customHeight="1">
      <c r="A791" s="50"/>
      <c r="B791" s="50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3"/>
      <c r="P791" s="63"/>
      <c r="Q791" s="62"/>
      <c r="R791" s="62"/>
      <c r="S791" s="63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</row>
    <row r="792" ht="12.75" customHeight="1">
      <c r="A792" s="50"/>
      <c r="B792" s="50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3"/>
      <c r="P792" s="63"/>
      <c r="Q792" s="62"/>
      <c r="R792" s="62"/>
      <c r="S792" s="63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</row>
    <row r="793" ht="12.75" customHeight="1">
      <c r="A793" s="50"/>
      <c r="B793" s="50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3"/>
      <c r="P793" s="63"/>
      <c r="Q793" s="62"/>
      <c r="R793" s="62"/>
      <c r="S793" s="63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</row>
    <row r="794" ht="12.75" customHeight="1">
      <c r="A794" s="50"/>
      <c r="B794" s="50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3"/>
      <c r="P794" s="63"/>
      <c r="Q794" s="62"/>
      <c r="R794" s="62"/>
      <c r="S794" s="63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</row>
    <row r="795" ht="12.75" customHeight="1">
      <c r="A795" s="50"/>
      <c r="B795" s="50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3"/>
      <c r="P795" s="63"/>
      <c r="Q795" s="62"/>
      <c r="R795" s="62"/>
      <c r="S795" s="63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</row>
    <row r="796" ht="12.75" customHeight="1">
      <c r="A796" s="50"/>
      <c r="B796" s="50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3"/>
      <c r="P796" s="63"/>
      <c r="Q796" s="62"/>
      <c r="R796" s="62"/>
      <c r="S796" s="63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</row>
    <row r="797" ht="12.75" customHeight="1">
      <c r="A797" s="50"/>
      <c r="B797" s="50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3"/>
      <c r="P797" s="63"/>
      <c r="Q797" s="62"/>
      <c r="R797" s="62"/>
      <c r="S797" s="63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</row>
    <row r="798" ht="12.75" customHeight="1">
      <c r="A798" s="50"/>
      <c r="B798" s="50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3"/>
      <c r="P798" s="63"/>
      <c r="Q798" s="62"/>
      <c r="R798" s="62"/>
      <c r="S798" s="63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</row>
    <row r="799" ht="12.75" customHeight="1">
      <c r="A799" s="50"/>
      <c r="B799" s="50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3"/>
      <c r="P799" s="63"/>
      <c r="Q799" s="62"/>
      <c r="R799" s="62"/>
      <c r="S799" s="63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</row>
    <row r="800" ht="12.75" customHeight="1">
      <c r="A800" s="50"/>
      <c r="B800" s="50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3"/>
      <c r="P800" s="63"/>
      <c r="Q800" s="62"/>
      <c r="R800" s="62"/>
      <c r="S800" s="63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</row>
    <row r="801" ht="12.75" customHeight="1">
      <c r="A801" s="50"/>
      <c r="B801" s="50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3"/>
      <c r="P801" s="63"/>
      <c r="Q801" s="62"/>
      <c r="R801" s="62"/>
      <c r="S801" s="63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</row>
    <row r="802" ht="12.75" customHeight="1">
      <c r="A802" s="50"/>
      <c r="B802" s="50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3"/>
      <c r="P802" s="63"/>
      <c r="Q802" s="62"/>
      <c r="R802" s="62"/>
      <c r="S802" s="63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</row>
    <row r="803" ht="12.75" customHeight="1">
      <c r="A803" s="50"/>
      <c r="B803" s="50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3"/>
      <c r="P803" s="63"/>
      <c r="Q803" s="62"/>
      <c r="R803" s="62"/>
      <c r="S803" s="63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</row>
    <row r="804" ht="12.75" customHeight="1">
      <c r="A804" s="50"/>
      <c r="B804" s="50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3"/>
      <c r="P804" s="63"/>
      <c r="Q804" s="62"/>
      <c r="R804" s="62"/>
      <c r="S804" s="63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</row>
    <row r="805" ht="12.75" customHeight="1">
      <c r="A805" s="50"/>
      <c r="B805" s="50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3"/>
      <c r="P805" s="63"/>
      <c r="Q805" s="62"/>
      <c r="R805" s="62"/>
      <c r="S805" s="63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</row>
    <row r="806" ht="12.75" customHeight="1">
      <c r="A806" s="50"/>
      <c r="B806" s="50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3"/>
      <c r="P806" s="63"/>
      <c r="Q806" s="62"/>
      <c r="R806" s="62"/>
      <c r="S806" s="63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</row>
    <row r="807" ht="12.75" customHeight="1">
      <c r="A807" s="50"/>
      <c r="B807" s="50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3"/>
      <c r="P807" s="63"/>
      <c r="Q807" s="62"/>
      <c r="R807" s="62"/>
      <c r="S807" s="63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</row>
    <row r="808" ht="12.75" customHeight="1">
      <c r="A808" s="50"/>
      <c r="B808" s="50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3"/>
      <c r="P808" s="63"/>
      <c r="Q808" s="62"/>
      <c r="R808" s="62"/>
      <c r="S808" s="63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</row>
    <row r="809" ht="12.75" customHeight="1">
      <c r="A809" s="50"/>
      <c r="B809" s="50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3"/>
      <c r="P809" s="63"/>
      <c r="Q809" s="62"/>
      <c r="R809" s="62"/>
      <c r="S809" s="63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</row>
    <row r="810" ht="12.75" customHeight="1">
      <c r="A810" s="50"/>
      <c r="B810" s="50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3"/>
      <c r="P810" s="63"/>
      <c r="Q810" s="62"/>
      <c r="R810" s="62"/>
      <c r="S810" s="63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</row>
    <row r="811" ht="12.75" customHeight="1">
      <c r="A811" s="50"/>
      <c r="B811" s="50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3"/>
      <c r="P811" s="63"/>
      <c r="Q811" s="62"/>
      <c r="R811" s="62"/>
      <c r="S811" s="63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</row>
    <row r="812" ht="12.75" customHeight="1">
      <c r="A812" s="50"/>
      <c r="B812" s="50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3"/>
      <c r="P812" s="63"/>
      <c r="Q812" s="62"/>
      <c r="R812" s="62"/>
      <c r="S812" s="63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</row>
    <row r="813" ht="12.75" customHeight="1">
      <c r="A813" s="50"/>
      <c r="B813" s="50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3"/>
      <c r="P813" s="63"/>
      <c r="Q813" s="62"/>
      <c r="R813" s="62"/>
      <c r="S813" s="63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</row>
    <row r="814" ht="12.75" customHeight="1">
      <c r="A814" s="50"/>
      <c r="B814" s="50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3"/>
      <c r="P814" s="63"/>
      <c r="Q814" s="62"/>
      <c r="R814" s="62"/>
      <c r="S814" s="63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</row>
    <row r="815" ht="12.75" customHeight="1">
      <c r="A815" s="50"/>
      <c r="B815" s="50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3"/>
      <c r="P815" s="63"/>
      <c r="Q815" s="62"/>
      <c r="R815" s="62"/>
      <c r="S815" s="63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</row>
    <row r="816" ht="12.75" customHeight="1">
      <c r="A816" s="50"/>
      <c r="B816" s="50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3"/>
      <c r="P816" s="63"/>
      <c r="Q816" s="62"/>
      <c r="R816" s="62"/>
      <c r="S816" s="63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</row>
    <row r="817" ht="12.75" customHeight="1">
      <c r="A817" s="50"/>
      <c r="B817" s="50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3"/>
      <c r="P817" s="63"/>
      <c r="Q817" s="62"/>
      <c r="R817" s="62"/>
      <c r="S817" s="63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</row>
    <row r="818" ht="12.75" customHeight="1">
      <c r="A818" s="50"/>
      <c r="B818" s="50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3"/>
      <c r="P818" s="63"/>
      <c r="Q818" s="62"/>
      <c r="R818" s="62"/>
      <c r="S818" s="63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</row>
    <row r="819" ht="12.75" customHeight="1">
      <c r="A819" s="50"/>
      <c r="B819" s="50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3"/>
      <c r="P819" s="63"/>
      <c r="Q819" s="62"/>
      <c r="R819" s="62"/>
      <c r="S819" s="63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</row>
    <row r="820" ht="12.75" customHeight="1">
      <c r="A820" s="50"/>
      <c r="B820" s="50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3"/>
      <c r="P820" s="63"/>
      <c r="Q820" s="62"/>
      <c r="R820" s="62"/>
      <c r="S820" s="63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</row>
    <row r="821" ht="12.75" customHeight="1">
      <c r="A821" s="50"/>
      <c r="B821" s="50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3"/>
      <c r="P821" s="63"/>
      <c r="Q821" s="62"/>
      <c r="R821" s="62"/>
      <c r="S821" s="63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</row>
    <row r="822" ht="12.75" customHeight="1">
      <c r="A822" s="50"/>
      <c r="B822" s="50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3"/>
      <c r="P822" s="63"/>
      <c r="Q822" s="62"/>
      <c r="R822" s="62"/>
      <c r="S822" s="63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</row>
    <row r="823" ht="12.75" customHeight="1">
      <c r="A823" s="50"/>
      <c r="B823" s="50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3"/>
      <c r="P823" s="63"/>
      <c r="Q823" s="62"/>
      <c r="R823" s="62"/>
      <c r="S823" s="63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</row>
    <row r="824" ht="12.75" customHeight="1">
      <c r="A824" s="50"/>
      <c r="B824" s="50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3"/>
      <c r="P824" s="63"/>
      <c r="Q824" s="62"/>
      <c r="R824" s="62"/>
      <c r="S824" s="63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</row>
    <row r="825" ht="12.75" customHeight="1">
      <c r="A825" s="50"/>
      <c r="B825" s="50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3"/>
      <c r="P825" s="63"/>
      <c r="Q825" s="62"/>
      <c r="R825" s="62"/>
      <c r="S825" s="63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</row>
    <row r="826" ht="12.75" customHeight="1">
      <c r="A826" s="50"/>
      <c r="B826" s="50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3"/>
      <c r="P826" s="63"/>
      <c r="Q826" s="62"/>
      <c r="R826" s="62"/>
      <c r="S826" s="63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</row>
    <row r="827" ht="12.75" customHeight="1">
      <c r="A827" s="50"/>
      <c r="B827" s="50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3"/>
      <c r="P827" s="63"/>
      <c r="Q827" s="62"/>
      <c r="R827" s="62"/>
      <c r="S827" s="63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</row>
    <row r="828" ht="12.75" customHeight="1">
      <c r="A828" s="50"/>
      <c r="B828" s="50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3"/>
      <c r="P828" s="63"/>
      <c r="Q828" s="62"/>
      <c r="R828" s="62"/>
      <c r="S828" s="63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</row>
    <row r="829" ht="12.75" customHeight="1">
      <c r="A829" s="50"/>
      <c r="B829" s="50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3"/>
      <c r="P829" s="63"/>
      <c r="Q829" s="62"/>
      <c r="R829" s="62"/>
      <c r="S829" s="63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</row>
    <row r="830" ht="12.75" customHeight="1">
      <c r="A830" s="50"/>
      <c r="B830" s="50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3"/>
      <c r="P830" s="63"/>
      <c r="Q830" s="62"/>
      <c r="R830" s="62"/>
      <c r="S830" s="63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</row>
    <row r="831" ht="12.75" customHeight="1">
      <c r="A831" s="50"/>
      <c r="B831" s="50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3"/>
      <c r="P831" s="63"/>
      <c r="Q831" s="62"/>
      <c r="R831" s="62"/>
      <c r="S831" s="63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</row>
    <row r="832" ht="12.75" customHeight="1">
      <c r="A832" s="50"/>
      <c r="B832" s="50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3"/>
      <c r="P832" s="63"/>
      <c r="Q832" s="62"/>
      <c r="R832" s="62"/>
      <c r="S832" s="63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</row>
    <row r="833" ht="12.75" customHeight="1">
      <c r="A833" s="50"/>
      <c r="B833" s="50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3"/>
      <c r="P833" s="63"/>
      <c r="Q833" s="62"/>
      <c r="R833" s="62"/>
      <c r="S833" s="63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</row>
    <row r="834" ht="12.75" customHeight="1">
      <c r="A834" s="50"/>
      <c r="B834" s="50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3"/>
      <c r="P834" s="63"/>
      <c r="Q834" s="62"/>
      <c r="R834" s="62"/>
      <c r="S834" s="63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</row>
    <row r="835" ht="12.75" customHeight="1">
      <c r="A835" s="50"/>
      <c r="B835" s="50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3"/>
      <c r="P835" s="63"/>
      <c r="Q835" s="62"/>
      <c r="R835" s="62"/>
      <c r="S835" s="63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</row>
    <row r="836" ht="12.75" customHeight="1">
      <c r="A836" s="50"/>
      <c r="B836" s="50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3"/>
      <c r="P836" s="63"/>
      <c r="Q836" s="62"/>
      <c r="R836" s="62"/>
      <c r="S836" s="63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</row>
    <row r="837" ht="12.75" customHeight="1">
      <c r="A837" s="50"/>
      <c r="B837" s="50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3"/>
      <c r="P837" s="63"/>
      <c r="Q837" s="62"/>
      <c r="R837" s="62"/>
      <c r="S837" s="63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</row>
    <row r="838" ht="12.75" customHeight="1">
      <c r="A838" s="50"/>
      <c r="B838" s="50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3"/>
      <c r="P838" s="63"/>
      <c r="Q838" s="62"/>
      <c r="R838" s="62"/>
      <c r="S838" s="63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</row>
    <row r="839" ht="12.75" customHeight="1">
      <c r="A839" s="50"/>
      <c r="B839" s="50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3"/>
      <c r="P839" s="63"/>
      <c r="Q839" s="62"/>
      <c r="R839" s="62"/>
      <c r="S839" s="63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</row>
    <row r="840" ht="12.75" customHeight="1">
      <c r="A840" s="50"/>
      <c r="B840" s="50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3"/>
      <c r="P840" s="63"/>
      <c r="Q840" s="62"/>
      <c r="R840" s="62"/>
      <c r="S840" s="63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</row>
    <row r="841" ht="12.75" customHeight="1">
      <c r="A841" s="50"/>
      <c r="B841" s="50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3"/>
      <c r="P841" s="63"/>
      <c r="Q841" s="62"/>
      <c r="R841" s="62"/>
      <c r="S841" s="63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</row>
    <row r="842" ht="12.75" customHeight="1">
      <c r="A842" s="50"/>
      <c r="B842" s="50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3"/>
      <c r="P842" s="63"/>
      <c r="Q842" s="62"/>
      <c r="R842" s="62"/>
      <c r="S842" s="63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</row>
    <row r="843" ht="12.75" customHeight="1">
      <c r="A843" s="50"/>
      <c r="B843" s="50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3"/>
      <c r="P843" s="63"/>
      <c r="Q843" s="62"/>
      <c r="R843" s="62"/>
      <c r="S843" s="63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</row>
    <row r="844" ht="12.75" customHeight="1">
      <c r="A844" s="50"/>
      <c r="B844" s="50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3"/>
      <c r="P844" s="63"/>
      <c r="Q844" s="62"/>
      <c r="R844" s="62"/>
      <c r="S844" s="63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</row>
    <row r="845" ht="12.75" customHeight="1">
      <c r="A845" s="50"/>
      <c r="B845" s="50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3"/>
      <c r="P845" s="63"/>
      <c r="Q845" s="62"/>
      <c r="R845" s="62"/>
      <c r="S845" s="63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</row>
    <row r="846" ht="12.75" customHeight="1">
      <c r="A846" s="50"/>
      <c r="B846" s="50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3"/>
      <c r="P846" s="63"/>
      <c r="Q846" s="62"/>
      <c r="R846" s="62"/>
      <c r="S846" s="63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</row>
    <row r="847" ht="12.75" customHeight="1">
      <c r="A847" s="50"/>
      <c r="B847" s="50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3"/>
      <c r="P847" s="63"/>
      <c r="Q847" s="62"/>
      <c r="R847" s="62"/>
      <c r="S847" s="63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</row>
    <row r="848" ht="12.75" customHeight="1">
      <c r="A848" s="50"/>
      <c r="B848" s="50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3"/>
      <c r="P848" s="63"/>
      <c r="Q848" s="62"/>
      <c r="R848" s="62"/>
      <c r="S848" s="63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</row>
    <row r="849" ht="12.75" customHeight="1">
      <c r="A849" s="50"/>
      <c r="B849" s="50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3"/>
      <c r="P849" s="63"/>
      <c r="Q849" s="62"/>
      <c r="R849" s="62"/>
      <c r="S849" s="63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</row>
    <row r="850" ht="12.75" customHeight="1">
      <c r="A850" s="50"/>
      <c r="B850" s="50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3"/>
      <c r="P850" s="63"/>
      <c r="Q850" s="62"/>
      <c r="R850" s="62"/>
      <c r="S850" s="63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</row>
    <row r="851" ht="12.75" customHeight="1">
      <c r="A851" s="50"/>
      <c r="B851" s="50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3"/>
      <c r="P851" s="63"/>
      <c r="Q851" s="62"/>
      <c r="R851" s="62"/>
      <c r="S851" s="63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</row>
    <row r="852" ht="12.75" customHeight="1">
      <c r="A852" s="50"/>
      <c r="B852" s="50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3"/>
      <c r="P852" s="63"/>
      <c r="Q852" s="62"/>
      <c r="R852" s="62"/>
      <c r="S852" s="63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</row>
    <row r="853" ht="12.75" customHeight="1">
      <c r="A853" s="50"/>
      <c r="B853" s="50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3"/>
      <c r="P853" s="63"/>
      <c r="Q853" s="62"/>
      <c r="R853" s="62"/>
      <c r="S853" s="63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</row>
    <row r="854" ht="12.75" customHeight="1">
      <c r="A854" s="50"/>
      <c r="B854" s="50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3"/>
      <c r="P854" s="63"/>
      <c r="Q854" s="62"/>
      <c r="R854" s="62"/>
      <c r="S854" s="63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</row>
    <row r="855" ht="12.75" customHeight="1">
      <c r="A855" s="50"/>
      <c r="B855" s="50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3"/>
      <c r="P855" s="63"/>
      <c r="Q855" s="62"/>
      <c r="R855" s="62"/>
      <c r="S855" s="63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</row>
    <row r="856" ht="12.75" customHeight="1">
      <c r="A856" s="50"/>
      <c r="B856" s="50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3"/>
      <c r="P856" s="63"/>
      <c r="Q856" s="62"/>
      <c r="R856" s="62"/>
      <c r="S856" s="63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</row>
    <row r="857" ht="12.75" customHeight="1">
      <c r="A857" s="50"/>
      <c r="B857" s="50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3"/>
      <c r="P857" s="63"/>
      <c r="Q857" s="62"/>
      <c r="R857" s="62"/>
      <c r="S857" s="63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</row>
    <row r="858" ht="12.75" customHeight="1">
      <c r="A858" s="50"/>
      <c r="B858" s="50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3"/>
      <c r="P858" s="63"/>
      <c r="Q858" s="62"/>
      <c r="R858" s="62"/>
      <c r="S858" s="63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</row>
    <row r="859" ht="12.75" customHeight="1">
      <c r="A859" s="50"/>
      <c r="B859" s="50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3"/>
      <c r="P859" s="63"/>
      <c r="Q859" s="62"/>
      <c r="R859" s="62"/>
      <c r="S859" s="63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</row>
    <row r="860" ht="12.75" customHeight="1">
      <c r="A860" s="50"/>
      <c r="B860" s="50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3"/>
      <c r="P860" s="63"/>
      <c r="Q860" s="62"/>
      <c r="R860" s="62"/>
      <c r="S860" s="63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</row>
    <row r="861" ht="12.75" customHeight="1">
      <c r="A861" s="50"/>
      <c r="B861" s="50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3"/>
      <c r="P861" s="63"/>
      <c r="Q861" s="62"/>
      <c r="R861" s="62"/>
      <c r="S861" s="63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</row>
    <row r="862" ht="12.75" customHeight="1">
      <c r="A862" s="50"/>
      <c r="B862" s="50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3"/>
      <c r="P862" s="63"/>
      <c r="Q862" s="62"/>
      <c r="R862" s="62"/>
      <c r="S862" s="63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</row>
    <row r="863" ht="12.75" customHeight="1">
      <c r="A863" s="50"/>
      <c r="B863" s="50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3"/>
      <c r="P863" s="63"/>
      <c r="Q863" s="62"/>
      <c r="R863" s="62"/>
      <c r="S863" s="63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</row>
    <row r="864" ht="12.75" customHeight="1">
      <c r="A864" s="50"/>
      <c r="B864" s="50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3"/>
      <c r="P864" s="63"/>
      <c r="Q864" s="62"/>
      <c r="R864" s="62"/>
      <c r="S864" s="63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</row>
    <row r="865" ht="12.75" customHeight="1">
      <c r="A865" s="50"/>
      <c r="B865" s="50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3"/>
      <c r="P865" s="63"/>
      <c r="Q865" s="62"/>
      <c r="R865" s="62"/>
      <c r="S865" s="63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</row>
    <row r="866" ht="12.75" customHeight="1">
      <c r="A866" s="50"/>
      <c r="B866" s="50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3"/>
      <c r="P866" s="63"/>
      <c r="Q866" s="62"/>
      <c r="R866" s="62"/>
      <c r="S866" s="63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</row>
    <row r="867" ht="12.75" customHeight="1">
      <c r="A867" s="50"/>
      <c r="B867" s="50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3"/>
      <c r="P867" s="63"/>
      <c r="Q867" s="62"/>
      <c r="R867" s="62"/>
      <c r="S867" s="63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</row>
    <row r="868" ht="12.75" customHeight="1">
      <c r="A868" s="50"/>
      <c r="B868" s="50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3"/>
      <c r="P868" s="63"/>
      <c r="Q868" s="62"/>
      <c r="R868" s="62"/>
      <c r="S868" s="63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</row>
    <row r="869" ht="12.75" customHeight="1">
      <c r="A869" s="50"/>
      <c r="B869" s="50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3"/>
      <c r="P869" s="63"/>
      <c r="Q869" s="62"/>
      <c r="R869" s="62"/>
      <c r="S869" s="63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</row>
    <row r="870" ht="12.75" customHeight="1">
      <c r="A870" s="50"/>
      <c r="B870" s="50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3"/>
      <c r="P870" s="63"/>
      <c r="Q870" s="62"/>
      <c r="R870" s="62"/>
      <c r="S870" s="63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</row>
    <row r="871" ht="12.75" customHeight="1">
      <c r="A871" s="50"/>
      <c r="B871" s="50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3"/>
      <c r="P871" s="63"/>
      <c r="Q871" s="62"/>
      <c r="R871" s="62"/>
      <c r="S871" s="63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</row>
    <row r="872" ht="12.75" customHeight="1">
      <c r="A872" s="50"/>
      <c r="B872" s="50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3"/>
      <c r="P872" s="63"/>
      <c r="Q872" s="62"/>
      <c r="R872" s="62"/>
      <c r="S872" s="63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</row>
    <row r="873" ht="12.75" customHeight="1">
      <c r="A873" s="50"/>
      <c r="B873" s="50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3"/>
      <c r="P873" s="63"/>
      <c r="Q873" s="62"/>
      <c r="R873" s="62"/>
      <c r="S873" s="63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</row>
    <row r="874" ht="12.75" customHeight="1">
      <c r="A874" s="50"/>
      <c r="B874" s="50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3"/>
      <c r="P874" s="63"/>
      <c r="Q874" s="62"/>
      <c r="R874" s="62"/>
      <c r="S874" s="63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</row>
    <row r="875" ht="12.75" customHeight="1">
      <c r="A875" s="50"/>
      <c r="B875" s="50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3"/>
      <c r="P875" s="63"/>
      <c r="Q875" s="62"/>
      <c r="R875" s="62"/>
      <c r="S875" s="63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</row>
    <row r="876" ht="12.75" customHeight="1">
      <c r="A876" s="50"/>
      <c r="B876" s="50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3"/>
      <c r="P876" s="63"/>
      <c r="Q876" s="62"/>
      <c r="R876" s="62"/>
      <c r="S876" s="63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</row>
    <row r="877" ht="12.75" customHeight="1">
      <c r="A877" s="50"/>
      <c r="B877" s="50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3"/>
      <c r="P877" s="63"/>
      <c r="Q877" s="62"/>
      <c r="R877" s="62"/>
      <c r="S877" s="63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</row>
    <row r="878" ht="12.75" customHeight="1">
      <c r="A878" s="50"/>
      <c r="B878" s="50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3"/>
      <c r="P878" s="63"/>
      <c r="Q878" s="62"/>
      <c r="R878" s="62"/>
      <c r="S878" s="63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</row>
    <row r="879" ht="12.75" customHeight="1">
      <c r="A879" s="50"/>
      <c r="B879" s="50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3"/>
      <c r="P879" s="63"/>
      <c r="Q879" s="62"/>
      <c r="R879" s="62"/>
      <c r="S879" s="63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</row>
    <row r="880" ht="12.75" customHeight="1">
      <c r="A880" s="50"/>
      <c r="B880" s="50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3"/>
      <c r="P880" s="63"/>
      <c r="Q880" s="62"/>
      <c r="R880" s="62"/>
      <c r="S880" s="63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</row>
    <row r="881" ht="12.75" customHeight="1">
      <c r="A881" s="50"/>
      <c r="B881" s="50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3"/>
      <c r="P881" s="63"/>
      <c r="Q881" s="62"/>
      <c r="R881" s="62"/>
      <c r="S881" s="63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</row>
    <row r="882" ht="12.75" customHeight="1">
      <c r="A882" s="50"/>
      <c r="B882" s="50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3"/>
      <c r="P882" s="63"/>
      <c r="Q882" s="62"/>
      <c r="R882" s="62"/>
      <c r="S882" s="63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</row>
    <row r="883" ht="12.75" customHeight="1">
      <c r="A883" s="50"/>
      <c r="B883" s="50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3"/>
      <c r="P883" s="63"/>
      <c r="Q883" s="62"/>
      <c r="R883" s="62"/>
      <c r="S883" s="63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</row>
    <row r="884" ht="12.75" customHeight="1">
      <c r="A884" s="50"/>
      <c r="B884" s="50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3"/>
      <c r="P884" s="63"/>
      <c r="Q884" s="62"/>
      <c r="R884" s="62"/>
      <c r="S884" s="63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</row>
    <row r="885" ht="12.75" customHeight="1">
      <c r="A885" s="50"/>
      <c r="B885" s="50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3"/>
      <c r="P885" s="63"/>
      <c r="Q885" s="62"/>
      <c r="R885" s="62"/>
      <c r="S885" s="63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</row>
    <row r="886" ht="12.75" customHeight="1">
      <c r="A886" s="50"/>
      <c r="B886" s="50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3"/>
      <c r="P886" s="63"/>
      <c r="Q886" s="62"/>
      <c r="R886" s="62"/>
      <c r="S886" s="63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</row>
    <row r="887" ht="12.75" customHeight="1">
      <c r="A887" s="50"/>
      <c r="B887" s="50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3"/>
      <c r="P887" s="63"/>
      <c r="Q887" s="62"/>
      <c r="R887" s="62"/>
      <c r="S887" s="63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</row>
    <row r="888" ht="12.75" customHeight="1">
      <c r="A888" s="50"/>
      <c r="B888" s="50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3"/>
      <c r="P888" s="63"/>
      <c r="Q888" s="62"/>
      <c r="R888" s="62"/>
      <c r="S888" s="63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</row>
    <row r="889" ht="12.75" customHeight="1">
      <c r="A889" s="50"/>
      <c r="B889" s="50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3"/>
      <c r="P889" s="63"/>
      <c r="Q889" s="62"/>
      <c r="R889" s="62"/>
      <c r="S889" s="63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</row>
    <row r="890" ht="12.75" customHeight="1">
      <c r="A890" s="50"/>
      <c r="B890" s="50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3"/>
      <c r="P890" s="63"/>
      <c r="Q890" s="62"/>
      <c r="R890" s="62"/>
      <c r="S890" s="63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</row>
    <row r="891" ht="12.75" customHeight="1">
      <c r="A891" s="50"/>
      <c r="B891" s="50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3"/>
      <c r="P891" s="63"/>
      <c r="Q891" s="62"/>
      <c r="R891" s="62"/>
      <c r="S891" s="63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</row>
    <row r="892" ht="12.75" customHeight="1">
      <c r="A892" s="50"/>
      <c r="B892" s="50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3"/>
      <c r="P892" s="63"/>
      <c r="Q892" s="62"/>
      <c r="R892" s="62"/>
      <c r="S892" s="63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</row>
    <row r="893" ht="12.75" customHeight="1">
      <c r="A893" s="50"/>
      <c r="B893" s="50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3"/>
      <c r="P893" s="63"/>
      <c r="Q893" s="62"/>
      <c r="R893" s="62"/>
      <c r="S893" s="63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</row>
    <row r="894" ht="12.75" customHeight="1">
      <c r="A894" s="50"/>
      <c r="B894" s="50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3"/>
      <c r="P894" s="63"/>
      <c r="Q894" s="62"/>
      <c r="R894" s="62"/>
      <c r="S894" s="63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</row>
    <row r="895" ht="12.75" customHeight="1">
      <c r="A895" s="50"/>
      <c r="B895" s="50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3"/>
      <c r="P895" s="63"/>
      <c r="Q895" s="62"/>
      <c r="R895" s="62"/>
      <c r="S895" s="63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</row>
    <row r="896" ht="12.75" customHeight="1">
      <c r="A896" s="50"/>
      <c r="B896" s="50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3"/>
      <c r="P896" s="63"/>
      <c r="Q896" s="62"/>
      <c r="R896" s="62"/>
      <c r="S896" s="63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</row>
    <row r="897" ht="12.75" customHeight="1">
      <c r="A897" s="50"/>
      <c r="B897" s="50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3"/>
      <c r="P897" s="63"/>
      <c r="Q897" s="62"/>
      <c r="R897" s="62"/>
      <c r="S897" s="63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</row>
    <row r="898" ht="12.75" customHeight="1">
      <c r="A898" s="50"/>
      <c r="B898" s="50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3"/>
      <c r="P898" s="63"/>
      <c r="Q898" s="62"/>
      <c r="R898" s="62"/>
      <c r="S898" s="63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</row>
    <row r="899" ht="12.75" customHeight="1">
      <c r="A899" s="50"/>
      <c r="B899" s="50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3"/>
      <c r="P899" s="63"/>
      <c r="Q899" s="62"/>
      <c r="R899" s="62"/>
      <c r="S899" s="63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</row>
    <row r="900" ht="12.75" customHeight="1">
      <c r="A900" s="50"/>
      <c r="B900" s="50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3"/>
      <c r="P900" s="63"/>
      <c r="Q900" s="62"/>
      <c r="R900" s="62"/>
      <c r="S900" s="63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</row>
    <row r="901" ht="12.75" customHeight="1">
      <c r="A901" s="50"/>
      <c r="B901" s="50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3"/>
      <c r="P901" s="63"/>
      <c r="Q901" s="62"/>
      <c r="R901" s="62"/>
      <c r="S901" s="63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</row>
    <row r="902" ht="12.75" customHeight="1">
      <c r="A902" s="50"/>
      <c r="B902" s="50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3"/>
      <c r="P902" s="63"/>
      <c r="Q902" s="62"/>
      <c r="R902" s="62"/>
      <c r="S902" s="63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</row>
    <row r="903" ht="12.75" customHeight="1">
      <c r="A903" s="50"/>
      <c r="B903" s="50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3"/>
      <c r="P903" s="63"/>
      <c r="Q903" s="62"/>
      <c r="R903" s="62"/>
      <c r="S903" s="63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</row>
    <row r="904" ht="12.75" customHeight="1">
      <c r="A904" s="50"/>
      <c r="B904" s="50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3"/>
      <c r="P904" s="63"/>
      <c r="Q904" s="62"/>
      <c r="R904" s="62"/>
      <c r="S904" s="63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</row>
    <row r="905" ht="12.75" customHeight="1">
      <c r="A905" s="50"/>
      <c r="B905" s="50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3"/>
      <c r="P905" s="63"/>
      <c r="Q905" s="62"/>
      <c r="R905" s="62"/>
      <c r="S905" s="63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</row>
    <row r="906" ht="12.75" customHeight="1">
      <c r="A906" s="50"/>
      <c r="B906" s="50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3"/>
      <c r="P906" s="63"/>
      <c r="Q906" s="62"/>
      <c r="R906" s="62"/>
      <c r="S906" s="63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</row>
    <row r="907" ht="12.75" customHeight="1">
      <c r="A907" s="50"/>
      <c r="B907" s="50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3"/>
      <c r="P907" s="63"/>
      <c r="Q907" s="62"/>
      <c r="R907" s="62"/>
      <c r="S907" s="63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</row>
    <row r="908" ht="12.75" customHeight="1">
      <c r="A908" s="50"/>
      <c r="B908" s="50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3"/>
      <c r="P908" s="63"/>
      <c r="Q908" s="62"/>
      <c r="R908" s="62"/>
      <c r="S908" s="63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</row>
    <row r="909" ht="12.75" customHeight="1">
      <c r="A909" s="50"/>
      <c r="B909" s="50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3"/>
      <c r="P909" s="63"/>
      <c r="Q909" s="62"/>
      <c r="R909" s="62"/>
      <c r="S909" s="63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</row>
    <row r="910" ht="12.75" customHeight="1">
      <c r="A910" s="50"/>
      <c r="B910" s="50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3"/>
      <c r="P910" s="63"/>
      <c r="Q910" s="62"/>
      <c r="R910" s="62"/>
      <c r="S910" s="63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</row>
    <row r="911" ht="12.75" customHeight="1">
      <c r="A911" s="50"/>
      <c r="B911" s="50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3"/>
      <c r="P911" s="63"/>
      <c r="Q911" s="62"/>
      <c r="R911" s="62"/>
      <c r="S911" s="63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</row>
    <row r="912" ht="12.75" customHeight="1">
      <c r="A912" s="50"/>
      <c r="B912" s="50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3"/>
      <c r="P912" s="63"/>
      <c r="Q912" s="62"/>
      <c r="R912" s="62"/>
      <c r="S912" s="63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</row>
    <row r="913" ht="12.75" customHeight="1">
      <c r="A913" s="50"/>
      <c r="B913" s="50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3"/>
      <c r="P913" s="63"/>
      <c r="Q913" s="62"/>
      <c r="R913" s="62"/>
      <c r="S913" s="63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</row>
    <row r="914" ht="12.75" customHeight="1">
      <c r="A914" s="50"/>
      <c r="B914" s="50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3"/>
      <c r="P914" s="63"/>
      <c r="Q914" s="62"/>
      <c r="R914" s="62"/>
      <c r="S914" s="63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</row>
    <row r="915" ht="12.75" customHeight="1">
      <c r="A915" s="50"/>
      <c r="B915" s="50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3"/>
      <c r="P915" s="63"/>
      <c r="Q915" s="62"/>
      <c r="R915" s="62"/>
      <c r="S915" s="63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</row>
    <row r="916" ht="12.75" customHeight="1">
      <c r="A916" s="50"/>
      <c r="B916" s="50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3"/>
      <c r="P916" s="63"/>
      <c r="Q916" s="62"/>
      <c r="R916" s="62"/>
      <c r="S916" s="63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</row>
    <row r="917" ht="12.75" customHeight="1">
      <c r="A917" s="50"/>
      <c r="B917" s="50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3"/>
      <c r="P917" s="63"/>
      <c r="Q917" s="62"/>
      <c r="R917" s="62"/>
      <c r="S917" s="63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</row>
    <row r="918" ht="12.75" customHeight="1">
      <c r="A918" s="50"/>
      <c r="B918" s="50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3"/>
      <c r="P918" s="63"/>
      <c r="Q918" s="62"/>
      <c r="R918" s="62"/>
      <c r="S918" s="63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</row>
    <row r="919" ht="12.75" customHeight="1">
      <c r="A919" s="50"/>
      <c r="B919" s="50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3"/>
      <c r="P919" s="63"/>
      <c r="Q919" s="62"/>
      <c r="R919" s="62"/>
      <c r="S919" s="63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</row>
    <row r="920" ht="12.75" customHeight="1">
      <c r="A920" s="50"/>
      <c r="B920" s="50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3"/>
      <c r="P920" s="63"/>
      <c r="Q920" s="62"/>
      <c r="R920" s="62"/>
      <c r="S920" s="63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</row>
    <row r="921" ht="12.75" customHeight="1">
      <c r="A921" s="50"/>
      <c r="B921" s="50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3"/>
      <c r="P921" s="63"/>
      <c r="Q921" s="62"/>
      <c r="R921" s="62"/>
      <c r="S921" s="63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</row>
    <row r="922" ht="12.75" customHeight="1">
      <c r="A922" s="50"/>
      <c r="B922" s="50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3"/>
      <c r="P922" s="63"/>
      <c r="Q922" s="62"/>
      <c r="R922" s="62"/>
      <c r="S922" s="63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</row>
    <row r="923" ht="12.75" customHeight="1">
      <c r="A923" s="50"/>
      <c r="B923" s="50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3"/>
      <c r="P923" s="63"/>
      <c r="Q923" s="62"/>
      <c r="R923" s="62"/>
      <c r="S923" s="63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</row>
    <row r="924" ht="12.75" customHeight="1">
      <c r="A924" s="50"/>
      <c r="B924" s="50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3"/>
      <c r="P924" s="63"/>
      <c r="Q924" s="62"/>
      <c r="R924" s="62"/>
      <c r="S924" s="63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</row>
    <row r="925" ht="12.75" customHeight="1">
      <c r="A925" s="50"/>
      <c r="B925" s="50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3"/>
      <c r="P925" s="63"/>
      <c r="Q925" s="62"/>
      <c r="R925" s="62"/>
      <c r="S925" s="63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</row>
    <row r="926" ht="12.75" customHeight="1">
      <c r="A926" s="50"/>
      <c r="B926" s="50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3"/>
      <c r="P926" s="63"/>
      <c r="Q926" s="62"/>
      <c r="R926" s="62"/>
      <c r="S926" s="63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</row>
    <row r="927" ht="12.75" customHeight="1">
      <c r="A927" s="50"/>
      <c r="B927" s="50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3"/>
      <c r="P927" s="63"/>
      <c r="Q927" s="62"/>
      <c r="R927" s="62"/>
      <c r="S927" s="63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</row>
    <row r="928" ht="12.75" customHeight="1">
      <c r="A928" s="50"/>
      <c r="B928" s="50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3"/>
      <c r="P928" s="63"/>
      <c r="Q928" s="62"/>
      <c r="R928" s="62"/>
      <c r="S928" s="63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</row>
    <row r="929" ht="12.75" customHeight="1">
      <c r="A929" s="50"/>
      <c r="B929" s="50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3"/>
      <c r="P929" s="63"/>
      <c r="Q929" s="62"/>
      <c r="R929" s="62"/>
      <c r="S929" s="63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</row>
    <row r="930" ht="12.75" customHeight="1">
      <c r="A930" s="50"/>
      <c r="B930" s="50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3"/>
      <c r="P930" s="63"/>
      <c r="Q930" s="62"/>
      <c r="R930" s="62"/>
      <c r="S930" s="63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</row>
    <row r="931" ht="12.75" customHeight="1">
      <c r="A931" s="50"/>
      <c r="B931" s="50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3"/>
      <c r="P931" s="63"/>
      <c r="Q931" s="62"/>
      <c r="R931" s="62"/>
      <c r="S931" s="63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</row>
    <row r="932" ht="12.75" customHeight="1">
      <c r="A932" s="50"/>
      <c r="B932" s="50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3"/>
      <c r="P932" s="63"/>
      <c r="Q932" s="62"/>
      <c r="R932" s="62"/>
      <c r="S932" s="63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</row>
    <row r="933" ht="12.75" customHeight="1">
      <c r="A933" s="50"/>
      <c r="B933" s="50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3"/>
      <c r="P933" s="63"/>
      <c r="Q933" s="62"/>
      <c r="R933" s="62"/>
      <c r="S933" s="63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</row>
    <row r="934" ht="12.75" customHeight="1">
      <c r="A934" s="50"/>
      <c r="B934" s="50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3"/>
      <c r="P934" s="63"/>
      <c r="Q934" s="62"/>
      <c r="R934" s="62"/>
      <c r="S934" s="63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</row>
    <row r="935" ht="12.75" customHeight="1">
      <c r="A935" s="50"/>
      <c r="B935" s="50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3"/>
      <c r="P935" s="63"/>
      <c r="Q935" s="62"/>
      <c r="R935" s="62"/>
      <c r="S935" s="63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</row>
    <row r="936" ht="12.75" customHeight="1">
      <c r="A936" s="50"/>
      <c r="B936" s="50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3"/>
      <c r="P936" s="63"/>
      <c r="Q936" s="62"/>
      <c r="R936" s="62"/>
      <c r="S936" s="63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</row>
    <row r="937" ht="12.75" customHeight="1">
      <c r="A937" s="50"/>
      <c r="B937" s="50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3"/>
      <c r="P937" s="63"/>
      <c r="Q937" s="62"/>
      <c r="R937" s="62"/>
      <c r="S937" s="63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</row>
    <row r="938" ht="12.75" customHeight="1">
      <c r="A938" s="50"/>
      <c r="B938" s="50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3"/>
      <c r="P938" s="63"/>
      <c r="Q938" s="62"/>
      <c r="R938" s="62"/>
      <c r="S938" s="63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</row>
    <row r="939" ht="12.75" customHeight="1">
      <c r="A939" s="50"/>
      <c r="B939" s="50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3"/>
      <c r="P939" s="63"/>
      <c r="Q939" s="62"/>
      <c r="R939" s="62"/>
      <c r="S939" s="63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</row>
    <row r="940" ht="12.75" customHeight="1">
      <c r="A940" s="50"/>
      <c r="B940" s="50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3"/>
      <c r="P940" s="63"/>
      <c r="Q940" s="62"/>
      <c r="R940" s="62"/>
      <c r="S940" s="63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</row>
    <row r="941" ht="12.75" customHeight="1">
      <c r="A941" s="50"/>
      <c r="B941" s="50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3"/>
      <c r="P941" s="63"/>
      <c r="Q941" s="62"/>
      <c r="R941" s="62"/>
      <c r="S941" s="63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</row>
    <row r="942" ht="12.75" customHeight="1">
      <c r="A942" s="50"/>
      <c r="B942" s="50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3"/>
      <c r="P942" s="63"/>
      <c r="Q942" s="62"/>
      <c r="R942" s="62"/>
      <c r="S942" s="63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</row>
    <row r="943" ht="12.75" customHeight="1">
      <c r="A943" s="50"/>
      <c r="B943" s="50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3"/>
      <c r="P943" s="63"/>
      <c r="Q943" s="62"/>
      <c r="R943" s="62"/>
      <c r="S943" s="63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</row>
    <row r="944" ht="12.75" customHeight="1">
      <c r="A944" s="50"/>
      <c r="B944" s="50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3"/>
      <c r="P944" s="63"/>
      <c r="Q944" s="62"/>
      <c r="R944" s="62"/>
      <c r="S944" s="63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</row>
    <row r="945" ht="12.75" customHeight="1">
      <c r="A945" s="50"/>
      <c r="B945" s="50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3"/>
      <c r="P945" s="63"/>
      <c r="Q945" s="62"/>
      <c r="R945" s="62"/>
      <c r="S945" s="63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</row>
    <row r="946" ht="12.75" customHeight="1">
      <c r="A946" s="50"/>
      <c r="B946" s="50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3"/>
      <c r="P946" s="63"/>
      <c r="Q946" s="62"/>
      <c r="R946" s="62"/>
      <c r="S946" s="63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</row>
    <row r="947" ht="12.75" customHeight="1">
      <c r="A947" s="50"/>
      <c r="B947" s="50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3"/>
      <c r="P947" s="63"/>
      <c r="Q947" s="62"/>
      <c r="R947" s="62"/>
      <c r="S947" s="63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</row>
    <row r="948" ht="12.75" customHeight="1">
      <c r="A948" s="50"/>
      <c r="B948" s="50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3"/>
      <c r="P948" s="63"/>
      <c r="Q948" s="62"/>
      <c r="R948" s="62"/>
      <c r="S948" s="63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</row>
    <row r="949" ht="12.75" customHeight="1">
      <c r="A949" s="50"/>
      <c r="B949" s="50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3"/>
      <c r="P949" s="63"/>
      <c r="Q949" s="62"/>
      <c r="R949" s="62"/>
      <c r="S949" s="63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</row>
    <row r="950" ht="12.75" customHeight="1">
      <c r="A950" s="50"/>
      <c r="B950" s="50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3"/>
      <c r="P950" s="63"/>
      <c r="Q950" s="62"/>
      <c r="R950" s="62"/>
      <c r="S950" s="63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</row>
    <row r="951" ht="12.75" customHeight="1">
      <c r="A951" s="50"/>
      <c r="B951" s="50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3"/>
      <c r="P951" s="63"/>
      <c r="Q951" s="62"/>
      <c r="R951" s="62"/>
      <c r="S951" s="63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</row>
    <row r="952" ht="12.75" customHeight="1">
      <c r="A952" s="50"/>
      <c r="B952" s="50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3"/>
      <c r="P952" s="63"/>
      <c r="Q952" s="62"/>
      <c r="R952" s="62"/>
      <c r="S952" s="63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</row>
    <row r="953" ht="12.75" customHeight="1">
      <c r="A953" s="50"/>
      <c r="B953" s="50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3"/>
      <c r="P953" s="63"/>
      <c r="Q953" s="62"/>
      <c r="R953" s="62"/>
      <c r="S953" s="63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</row>
    <row r="954" ht="12.75" customHeight="1">
      <c r="A954" s="50"/>
      <c r="B954" s="50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3"/>
      <c r="P954" s="63"/>
      <c r="Q954" s="62"/>
      <c r="R954" s="62"/>
      <c r="S954" s="63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</row>
    <row r="955" ht="12.75" customHeight="1">
      <c r="A955" s="50"/>
      <c r="B955" s="50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3"/>
      <c r="P955" s="63"/>
      <c r="Q955" s="62"/>
      <c r="R955" s="62"/>
      <c r="S955" s="63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</row>
    <row r="956" ht="12.75" customHeight="1">
      <c r="A956" s="50"/>
      <c r="B956" s="50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3"/>
      <c r="P956" s="63"/>
      <c r="Q956" s="62"/>
      <c r="R956" s="62"/>
      <c r="S956" s="63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</row>
    <row r="957" ht="12.75" customHeight="1">
      <c r="A957" s="50"/>
      <c r="B957" s="50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3"/>
      <c r="P957" s="63"/>
      <c r="Q957" s="62"/>
      <c r="R957" s="62"/>
      <c r="S957" s="63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</row>
    <row r="958" ht="12.75" customHeight="1">
      <c r="A958" s="50"/>
      <c r="B958" s="50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3"/>
      <c r="P958" s="63"/>
      <c r="Q958" s="62"/>
      <c r="R958" s="62"/>
      <c r="S958" s="63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</row>
    <row r="959" ht="12.75" customHeight="1">
      <c r="A959" s="50"/>
      <c r="B959" s="50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3"/>
      <c r="P959" s="63"/>
      <c r="Q959" s="62"/>
      <c r="R959" s="62"/>
      <c r="S959" s="63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</row>
    <row r="960" ht="12.75" customHeight="1">
      <c r="A960" s="50"/>
      <c r="B960" s="50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3"/>
      <c r="P960" s="63"/>
      <c r="Q960" s="62"/>
      <c r="R960" s="62"/>
      <c r="S960" s="63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</row>
    <row r="961" ht="12.75" customHeight="1">
      <c r="A961" s="50"/>
      <c r="B961" s="50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3"/>
      <c r="P961" s="63"/>
      <c r="Q961" s="62"/>
      <c r="R961" s="62"/>
      <c r="S961" s="63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</row>
    <row r="962" ht="12.75" customHeight="1">
      <c r="A962" s="50"/>
      <c r="B962" s="50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3"/>
      <c r="P962" s="63"/>
      <c r="Q962" s="62"/>
      <c r="R962" s="62"/>
      <c r="S962" s="63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</row>
    <row r="963" ht="12.75" customHeight="1">
      <c r="A963" s="50"/>
      <c r="B963" s="50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3"/>
      <c r="P963" s="63"/>
      <c r="Q963" s="62"/>
      <c r="R963" s="62"/>
      <c r="S963" s="63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</row>
    <row r="964" ht="12.75" customHeight="1">
      <c r="A964" s="50"/>
      <c r="B964" s="50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3"/>
      <c r="P964" s="63"/>
      <c r="Q964" s="62"/>
      <c r="R964" s="62"/>
      <c r="S964" s="63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</row>
    <row r="965" ht="12.75" customHeight="1">
      <c r="A965" s="50"/>
      <c r="B965" s="50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3"/>
      <c r="P965" s="63"/>
      <c r="Q965" s="62"/>
      <c r="R965" s="62"/>
      <c r="S965" s="63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</row>
    <row r="966" ht="12.75" customHeight="1">
      <c r="A966" s="50"/>
      <c r="B966" s="50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3"/>
      <c r="P966" s="63"/>
      <c r="Q966" s="62"/>
      <c r="R966" s="62"/>
      <c r="S966" s="63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</row>
    <row r="967" ht="12.75" customHeight="1">
      <c r="A967" s="50"/>
      <c r="B967" s="50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3"/>
      <c r="P967" s="63"/>
      <c r="Q967" s="62"/>
      <c r="R967" s="62"/>
      <c r="S967" s="63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</row>
    <row r="968" ht="12.75" customHeight="1">
      <c r="A968" s="50"/>
      <c r="B968" s="50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3"/>
      <c r="P968" s="63"/>
      <c r="Q968" s="62"/>
      <c r="R968" s="62"/>
      <c r="S968" s="63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</row>
    <row r="969" ht="12.75" customHeight="1">
      <c r="A969" s="50"/>
      <c r="B969" s="50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3"/>
      <c r="P969" s="63"/>
      <c r="Q969" s="62"/>
      <c r="R969" s="62"/>
      <c r="S969" s="63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</row>
    <row r="970" ht="12.75" customHeight="1">
      <c r="A970" s="50"/>
      <c r="B970" s="50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3"/>
      <c r="P970" s="63"/>
      <c r="Q970" s="62"/>
      <c r="R970" s="62"/>
      <c r="S970" s="63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</row>
    <row r="971" ht="12.75" customHeight="1">
      <c r="A971" s="50"/>
      <c r="B971" s="50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3"/>
      <c r="P971" s="63"/>
      <c r="Q971" s="62"/>
      <c r="R971" s="62"/>
      <c r="S971" s="63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</row>
    <row r="972" ht="12.75" customHeight="1">
      <c r="A972" s="50"/>
      <c r="B972" s="50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3"/>
      <c r="P972" s="63"/>
      <c r="Q972" s="62"/>
      <c r="R972" s="62"/>
      <c r="S972" s="63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</row>
    <row r="973" ht="12.75" customHeight="1">
      <c r="A973" s="50"/>
      <c r="B973" s="50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3"/>
      <c r="P973" s="63"/>
      <c r="Q973" s="62"/>
      <c r="R973" s="62"/>
      <c r="S973" s="63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</row>
    <row r="974" ht="12.75" customHeight="1">
      <c r="A974" s="50"/>
      <c r="B974" s="50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3"/>
      <c r="P974" s="63"/>
      <c r="Q974" s="62"/>
      <c r="R974" s="62"/>
      <c r="S974" s="63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</row>
    <row r="975" ht="12.75" customHeight="1">
      <c r="A975" s="50"/>
      <c r="B975" s="50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3"/>
      <c r="P975" s="63"/>
      <c r="Q975" s="62"/>
      <c r="R975" s="62"/>
      <c r="S975" s="63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</row>
    <row r="976" ht="12.75" customHeight="1">
      <c r="A976" s="50"/>
      <c r="B976" s="50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3"/>
      <c r="P976" s="63"/>
      <c r="Q976" s="62"/>
      <c r="R976" s="62"/>
      <c r="S976" s="63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</row>
    <row r="977" ht="12.75" customHeight="1">
      <c r="A977" s="50"/>
      <c r="B977" s="50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3"/>
      <c r="P977" s="63"/>
      <c r="Q977" s="62"/>
      <c r="R977" s="62"/>
      <c r="S977" s="63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</row>
    <row r="978" ht="12.75" customHeight="1">
      <c r="A978" s="50"/>
      <c r="B978" s="50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3"/>
      <c r="P978" s="63"/>
      <c r="Q978" s="62"/>
      <c r="R978" s="62"/>
      <c r="S978" s="63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</row>
    <row r="979" ht="12.75" customHeight="1">
      <c r="A979" s="50"/>
      <c r="B979" s="50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3"/>
      <c r="P979" s="63"/>
      <c r="Q979" s="62"/>
      <c r="R979" s="62"/>
      <c r="S979" s="63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</row>
    <row r="980" ht="12.75" customHeight="1">
      <c r="A980" s="50"/>
      <c r="B980" s="50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3"/>
      <c r="P980" s="63"/>
      <c r="Q980" s="62"/>
      <c r="R980" s="62"/>
      <c r="S980" s="63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</row>
    <row r="981" ht="12.75" customHeight="1">
      <c r="A981" s="50"/>
      <c r="B981" s="50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3"/>
      <c r="P981" s="63"/>
      <c r="Q981" s="62"/>
      <c r="R981" s="62"/>
      <c r="S981" s="63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</row>
    <row r="982" ht="12.75" customHeight="1">
      <c r="A982" s="50"/>
      <c r="B982" s="50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3"/>
      <c r="P982" s="63"/>
      <c r="Q982" s="62"/>
      <c r="R982" s="62"/>
      <c r="S982" s="63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</row>
    <row r="983" ht="12.75" customHeight="1">
      <c r="A983" s="50"/>
      <c r="B983" s="50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3"/>
      <c r="P983" s="63"/>
      <c r="Q983" s="62"/>
      <c r="R983" s="62"/>
      <c r="S983" s="63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</row>
  </sheetData>
  <mergeCells count="1">
    <mergeCell ref="D1:L1"/>
  </mergeCells>
  <printOptions/>
  <pageMargins bottom="1.0" footer="0.0" header="0.0" left="0.75" right="0.75" top="1.0"/>
  <pageSetup orientation="landscape"/>
  <drawing r:id="rId1"/>
</worksheet>
</file>