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Volumes/storage-1/mainland/Projects/TAARs/E cell Optimization/"/>
    </mc:Choice>
  </mc:AlternateContent>
  <bookViews>
    <workbookView xWindow="1000" yWindow="1180" windowWidth="43020" windowHeight="26200" tabRatio="500" activeTab="3"/>
  </bookViews>
  <sheets>
    <sheet name="7-19-16" sheetId="2" r:id="rId1"/>
    <sheet name="Results 7-19-16" sheetId="3" r:id="rId2"/>
    <sheet name="Results 7-19-16 Reorganized" sheetId="4" r:id="rId3"/>
    <sheet name="7-28-16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3" i="5" l="1"/>
  <c r="O72" i="5"/>
  <c r="N79" i="5"/>
  <c r="N80" i="5"/>
  <c r="P80" i="5"/>
  <c r="O80" i="5"/>
  <c r="P79" i="5"/>
  <c r="O79" i="5"/>
  <c r="N78" i="5"/>
  <c r="P78" i="5"/>
  <c r="O78" i="5"/>
  <c r="N77" i="5"/>
  <c r="P77" i="5"/>
  <c r="O77" i="5"/>
  <c r="P76" i="5"/>
  <c r="O76" i="5"/>
  <c r="N73" i="5"/>
  <c r="O70" i="5"/>
  <c r="P70" i="5"/>
  <c r="Q70" i="5"/>
  <c r="O69" i="5"/>
  <c r="P69" i="5"/>
  <c r="Q69" i="5"/>
  <c r="O68" i="5"/>
  <c r="P68" i="5"/>
  <c r="Q68" i="5"/>
  <c r="O67" i="5"/>
  <c r="P67" i="5"/>
  <c r="Q67" i="5"/>
  <c r="Q66" i="5"/>
  <c r="O7" i="5"/>
  <c r="O6" i="5"/>
  <c r="J5" i="5"/>
  <c r="I55" i="5"/>
  <c r="I54" i="5"/>
  <c r="I5" i="5"/>
  <c r="A55" i="5"/>
  <c r="J5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H5" i="5"/>
  <c r="G5" i="5"/>
  <c r="F5" i="5"/>
  <c r="I44" i="5"/>
  <c r="I45" i="5"/>
  <c r="U8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6" i="5"/>
  <c r="I47" i="5"/>
  <c r="I48" i="5"/>
  <c r="I49" i="5"/>
  <c r="I50" i="5"/>
  <c r="I51" i="5"/>
  <c r="I52" i="5"/>
  <c r="S8" i="5"/>
  <c r="S9" i="5"/>
  <c r="U9" i="5"/>
  <c r="S10" i="5"/>
  <c r="U10" i="5"/>
  <c r="S11" i="5"/>
  <c r="U11" i="5"/>
  <c r="U13" i="5"/>
  <c r="T11" i="5"/>
  <c r="T10" i="5"/>
  <c r="T9" i="5"/>
  <c r="T8" i="5"/>
  <c r="N7" i="5"/>
  <c r="P7" i="5"/>
  <c r="P6" i="5"/>
  <c r="P7" i="2"/>
  <c r="P6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F106" i="3"/>
  <c r="E106" i="3"/>
  <c r="D106" i="3"/>
  <c r="F105" i="3"/>
  <c r="E105" i="3"/>
  <c r="D105" i="3"/>
  <c r="F104" i="3"/>
  <c r="E104" i="3"/>
  <c r="D104" i="3"/>
  <c r="F103" i="3"/>
  <c r="E103" i="3"/>
  <c r="D103" i="3"/>
  <c r="S106" i="3"/>
  <c r="R106" i="3"/>
  <c r="Q106" i="3"/>
  <c r="S105" i="3"/>
  <c r="R105" i="3"/>
  <c r="Q105" i="3"/>
  <c r="S104" i="3"/>
  <c r="R104" i="3"/>
  <c r="Q104" i="3"/>
  <c r="S103" i="3"/>
  <c r="R103" i="3"/>
  <c r="Q103" i="3"/>
  <c r="AF106" i="3"/>
  <c r="AE106" i="3"/>
  <c r="AD106" i="3"/>
  <c r="AF105" i="3"/>
  <c r="AE105" i="3"/>
  <c r="AD105" i="3"/>
  <c r="AF104" i="3"/>
  <c r="AE104" i="3"/>
  <c r="AD104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C68" i="3"/>
  <c r="AD68" i="3"/>
  <c r="AE68" i="3"/>
  <c r="AF68" i="3"/>
  <c r="AG68" i="3"/>
  <c r="AH68" i="3"/>
  <c r="AI68" i="3"/>
  <c r="AJ68" i="3"/>
  <c r="AK68" i="3"/>
  <c r="AL68" i="3"/>
  <c r="AC69" i="3"/>
  <c r="AD69" i="3"/>
  <c r="AE69" i="3"/>
  <c r="AF69" i="3"/>
  <c r="AG69" i="3"/>
  <c r="AH69" i="3"/>
  <c r="AI69" i="3"/>
  <c r="AJ69" i="3"/>
  <c r="AK69" i="3"/>
  <c r="AL69" i="3"/>
  <c r="AC70" i="3"/>
  <c r="AD70" i="3"/>
  <c r="AE70" i="3"/>
  <c r="AF70" i="3"/>
  <c r="AG70" i="3"/>
  <c r="AH70" i="3"/>
  <c r="AI70" i="3"/>
  <c r="AJ70" i="3"/>
  <c r="AK70" i="3"/>
  <c r="AL70" i="3"/>
  <c r="AC71" i="3"/>
  <c r="AD71" i="3"/>
  <c r="AE71" i="3"/>
  <c r="AF71" i="3"/>
  <c r="AG71" i="3"/>
  <c r="AH71" i="3"/>
  <c r="AI71" i="3"/>
  <c r="AJ71" i="3"/>
  <c r="AK71" i="3"/>
  <c r="AL71" i="3"/>
  <c r="AC72" i="3"/>
  <c r="AD72" i="3"/>
  <c r="AE72" i="3"/>
  <c r="AF72" i="3"/>
  <c r="AG72" i="3"/>
  <c r="AH72" i="3"/>
  <c r="AI72" i="3"/>
  <c r="AJ72" i="3"/>
  <c r="AK72" i="3"/>
  <c r="AL72" i="3"/>
  <c r="AC73" i="3"/>
  <c r="AD73" i="3"/>
  <c r="AE73" i="3"/>
  <c r="AF73" i="3"/>
  <c r="AG73" i="3"/>
  <c r="AH73" i="3"/>
  <c r="AI73" i="3"/>
  <c r="AJ73" i="3"/>
  <c r="AK73" i="3"/>
  <c r="AL73" i="3"/>
  <c r="AC74" i="3"/>
  <c r="AD74" i="3"/>
  <c r="AE74" i="3"/>
  <c r="AF74" i="3"/>
  <c r="AG74" i="3"/>
  <c r="AH74" i="3"/>
  <c r="AI74" i="3"/>
  <c r="AJ74" i="3"/>
  <c r="AK74" i="3"/>
  <c r="AL74" i="3"/>
  <c r="AD67" i="3"/>
  <c r="AE67" i="3"/>
  <c r="AF67" i="3"/>
  <c r="AG67" i="3"/>
  <c r="AH67" i="3"/>
  <c r="AI67" i="3"/>
  <c r="AJ67" i="3"/>
  <c r="AK67" i="3"/>
  <c r="AL67" i="3"/>
  <c r="AC67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Q67" i="3"/>
  <c r="R67" i="3"/>
  <c r="S67" i="3"/>
  <c r="T67" i="3"/>
  <c r="U67" i="3"/>
  <c r="P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D67" i="3"/>
  <c r="E67" i="3"/>
  <c r="F67" i="3"/>
  <c r="G67" i="3"/>
  <c r="H67" i="3"/>
  <c r="I67" i="3"/>
  <c r="J67" i="3"/>
  <c r="K67" i="3"/>
  <c r="L67" i="3"/>
  <c r="C67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B131" i="2"/>
  <c r="B123" i="2"/>
  <c r="B115" i="2"/>
  <c r="B130" i="2"/>
  <c r="F133" i="2"/>
  <c r="B133" i="2"/>
  <c r="D133" i="2"/>
  <c r="B122" i="2"/>
  <c r="F125" i="2"/>
  <c r="B125" i="2"/>
  <c r="D125" i="2"/>
  <c r="B114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O6" i="2"/>
  <c r="N7" i="2"/>
  <c r="O7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</calcChain>
</file>

<file path=xl/sharedStrings.xml><?xml version="1.0" encoding="utf-8"?>
<sst xmlns="http://schemas.openxmlformats.org/spreadsheetml/2006/main" count="996" uniqueCount="206">
  <si>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</si>
  <si>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</si>
  <si>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</si>
  <si>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</si>
  <si>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</si>
  <si>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</si>
  <si>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</si>
  <si>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</si>
  <si>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</si>
  <si>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</si>
  <si>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</si>
  <si>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</si>
  <si>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</si>
  <si>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</si>
  <si>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</si>
  <si>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</si>
  <si>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</si>
  <si>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</si>
  <si>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</si>
  <si>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</si>
  <si>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</si>
  <si>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</si>
  <si>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</si>
  <si>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</si>
  <si>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</si>
  <si>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</si>
  <si>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</si>
  <si>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</si>
  <si>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</si>
  <si>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</si>
  <si>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</si>
  <si>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</si>
  <si>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</si>
  <si>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</si>
  <si>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</si>
  <si>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</si>
  <si>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</si>
  <si>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</si>
  <si>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</si>
  <si>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</si>
  <si>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</si>
  <si>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</si>
  <si>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</si>
  <si>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</si>
  <si>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</si>
  <si>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</si>
  <si>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</si>
  <si>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</si>
  <si>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</si>
  <si>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</si>
  <si>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</si>
  <si>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</si>
  <si>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</si>
  <si>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 xml:space="preserve">If you have gotten the 96 at a time well thing to work, then awesome! That should make things faster! </t>
  </si>
  <si>
    <t xml:space="preserve">Otherwise, just add the 25 ul after you have mixed from the quenching procedure. </t>
  </si>
  <si>
    <t>in 96-deep well block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</si>
  <si>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</si>
  <si>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</si>
  <si>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</si>
  <si>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</si>
  <si>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</si>
  <si>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</si>
  <si>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</si>
  <si>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</si>
  <si>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</si>
  <si>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</si>
  <si>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</si>
  <si>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</si>
  <si>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</si>
  <si>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</si>
  <si>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</si>
  <si>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</si>
  <si>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</si>
  <si>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</si>
  <si>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</si>
  <si>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</si>
  <si>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</si>
  <si>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</si>
  <si>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</si>
  <si>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</si>
  <si>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</si>
  <si>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</si>
  <si>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</si>
  <si>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</si>
  <si>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</si>
  <si>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</si>
  <si>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</si>
  <si>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</si>
  <si>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</si>
  <si>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</si>
  <si>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</si>
  <si>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</si>
  <si>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</si>
  <si>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</si>
  <si>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</si>
  <si>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</si>
  <si>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</si>
  <si>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</si>
  <si>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</si>
  <si>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</si>
  <si>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</si>
  <si>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</si>
  <si>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</si>
  <si>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</si>
  <si>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</si>
  <si>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</si>
  <si>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</si>
  <si>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</si>
  <si>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</si>
  <si>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</si>
  <si>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</si>
  <si>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</si>
  <si>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</si>
  <si>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</si>
  <si>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</si>
  <si>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</si>
  <si>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</si>
  <si>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</si>
  <si>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</si>
  <si>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</si>
  <si>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</si>
  <si>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</si>
  <si>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</si>
  <si>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</si>
  <si>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</si>
  <si>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</si>
  <si>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</si>
  <si>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H3A TMA Dilution - DR on Plate 3 Columns 7-12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</si>
  <si>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</si>
  <si>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</si>
  <si>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</si>
  <si>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</si>
  <si>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</si>
  <si>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</si>
  <si>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</si>
  <si>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</si>
  <si>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</si>
  <si>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</si>
  <si>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</si>
  <si>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</si>
  <si>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</si>
  <si>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</si>
  <si>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</si>
  <si>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</si>
  <si>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</si>
  <si>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</si>
  <si>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</si>
  <si>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</si>
  <si>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</si>
  <si>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</si>
  <si>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</si>
  <si>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</si>
  <si>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</si>
  <si>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</si>
  <si>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</si>
  <si>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</si>
  <si>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</si>
  <si>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</si>
  <si>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</si>
  <si>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</si>
  <si>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</si>
  <si>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</si>
  <si>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</si>
  <si>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</si>
  <si>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</si>
  <si>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</si>
  <si>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</si>
  <si>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</si>
  <si>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</si>
  <si>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</si>
  <si>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</si>
  <si>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</si>
  <si>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</si>
  <si>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</si>
  <si>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>At a glance the average normalized values seems to be distinguishable between the three concentrations which is good</t>
  </si>
  <si>
    <t>average by receptor</t>
  </si>
  <si>
    <t>20ng</t>
  </si>
  <si>
    <t>25ng</t>
  </si>
  <si>
    <t>I can't really tell what the receptor data should look like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</si>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</sst>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rgb="FFFFFF00"/>
      <name val="Arial"/>
      <family val="2"/>
    </font>
    <font>
      <sz val="12"/>
      <color rgb="FFFFFF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36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topLeftCell="A39" workbookViewId="0">
      <selection activeCell="L63" sqref="L63:T79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</v>
      </c>
      <c r="G1" t="s">
        <v>89</v>
      </c>
    </row>
    <row r="2" spans="1:22" x14ac:dyDescent="0.2">
      <c r="A2" t="s">
        <v>35</v>
      </c>
      <c r="F2" t="s">
        <v>31</v>
      </c>
    </row>
    <row r="3" spans="1:22" ht="17" thickBot="1" x14ac:dyDescent="0.25">
      <c r="D3" s="109" t="s">
        <v>55</v>
      </c>
      <c r="E3" s="109"/>
      <c r="F3" t="s">
        <v>19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23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24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8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13</v>
      </c>
      <c r="T6" s="8" t="s">
        <v>14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25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26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27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28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29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30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23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24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32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25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33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26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36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27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41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28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29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43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30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44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23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45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24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46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25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50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26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47</v>
      </c>
      <c r="M24" t="s">
        <v>49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27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48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28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51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29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52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30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53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23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54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24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26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27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23</v>
      </c>
      <c r="M33" s="106" t="s">
        <v>57</v>
      </c>
      <c r="N33" s="106" t="s">
        <v>58</v>
      </c>
      <c r="O33" s="106" t="s">
        <v>59</v>
      </c>
      <c r="P33" s="106" t="s">
        <v>60</v>
      </c>
      <c r="Q33" s="106" t="s">
        <v>61</v>
      </c>
      <c r="R33" s="106" t="s">
        <v>62</v>
      </c>
      <c r="S33" s="106" t="s">
        <v>63</v>
      </c>
      <c r="T33" s="106" t="s">
        <v>64</v>
      </c>
      <c r="U33" s="106" t="s">
        <v>81</v>
      </c>
      <c r="V33" s="106" t="s">
        <v>82</v>
      </c>
      <c r="W33" s="106" t="s">
        <v>85</v>
      </c>
      <c r="X33" s="106" t="s">
        <v>86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28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24</v>
      </c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</row>
    <row r="35" spans="1:24" x14ac:dyDescent="0.2">
      <c r="A35" s="25">
        <v>10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25</v>
      </c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</row>
    <row r="36" spans="1:24" x14ac:dyDescent="0.2">
      <c r="A36" s="25">
        <v>10</v>
      </c>
      <c r="B36" s="25">
        <v>10</v>
      </c>
      <c r="C36" s="27">
        <v>20</v>
      </c>
      <c r="D36" s="31" t="s">
        <v>30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26</v>
      </c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</row>
    <row r="37" spans="1:24" x14ac:dyDescent="0.2">
      <c r="A37" s="25">
        <v>15</v>
      </c>
      <c r="B37" s="25">
        <v>15</v>
      </c>
      <c r="C37" s="27">
        <v>2.5</v>
      </c>
      <c r="D37" s="31" t="s">
        <v>23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27</v>
      </c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</row>
    <row r="38" spans="1:24" x14ac:dyDescent="0.2">
      <c r="A38" s="25">
        <v>15</v>
      </c>
      <c r="B38" s="25">
        <v>15</v>
      </c>
      <c r="C38" s="27">
        <v>5</v>
      </c>
      <c r="D38" s="31" t="s">
        <v>24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28</v>
      </c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</row>
    <row r="39" spans="1:24" x14ac:dyDescent="0.2">
      <c r="A39" s="25">
        <v>15</v>
      </c>
      <c r="B39" s="25">
        <v>15</v>
      </c>
      <c r="C39" s="27">
        <v>10</v>
      </c>
      <c r="D39" s="31" t="s">
        <v>25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29</v>
      </c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30</v>
      </c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27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28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29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23</v>
      </c>
      <c r="M43" s="106" t="s">
        <v>65</v>
      </c>
      <c r="N43" s="106" t="s">
        <v>66</v>
      </c>
      <c r="O43" s="106" t="s">
        <v>67</v>
      </c>
      <c r="P43" s="106" t="s">
        <v>68</v>
      </c>
      <c r="Q43" s="106" t="s">
        <v>69</v>
      </c>
      <c r="R43" s="106" t="s">
        <v>70</v>
      </c>
      <c r="S43" s="106" t="s">
        <v>71</v>
      </c>
      <c r="T43" s="106" t="s">
        <v>72</v>
      </c>
      <c r="U43" s="106" t="s">
        <v>83</v>
      </c>
      <c r="V43" s="106" t="s">
        <v>84</v>
      </c>
      <c r="W43" s="106" t="s">
        <v>87</v>
      </c>
      <c r="X43" s="106" t="s">
        <v>88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30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24</v>
      </c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</row>
    <row r="45" spans="1:24" x14ac:dyDescent="0.2">
      <c r="A45" s="25" t="s">
        <v>2</v>
      </c>
      <c r="B45" s="25" t="s">
        <v>0</v>
      </c>
      <c r="C45" s="27" t="s">
        <v>1</v>
      </c>
      <c r="D45" s="29" t="s">
        <v>22</v>
      </c>
      <c r="E45" s="30" t="s">
        <v>21</v>
      </c>
      <c r="F45" s="28" t="s">
        <v>5</v>
      </c>
      <c r="G45" s="25" t="s">
        <v>6</v>
      </c>
      <c r="H45" s="25" t="s">
        <v>7</v>
      </c>
      <c r="I45" s="25" t="s">
        <v>8</v>
      </c>
      <c r="J45" s="25" t="s">
        <v>20</v>
      </c>
      <c r="L45" s="42" t="s">
        <v>25</v>
      </c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</row>
    <row r="46" spans="1:24" x14ac:dyDescent="0.2">
      <c r="A46" s="25">
        <v>15</v>
      </c>
      <c r="B46" s="25">
        <v>5</v>
      </c>
      <c r="C46" s="27">
        <v>2.5</v>
      </c>
      <c r="D46" s="31" t="s">
        <v>23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26</v>
      </c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</row>
    <row r="47" spans="1:24" x14ac:dyDescent="0.2">
      <c r="A47" s="25">
        <v>15</v>
      </c>
      <c r="B47" s="25">
        <v>5</v>
      </c>
      <c r="C47" s="27">
        <v>5</v>
      </c>
      <c r="D47" s="31" t="s">
        <v>24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27</v>
      </c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</row>
    <row r="48" spans="1:24" x14ac:dyDescent="0.2">
      <c r="A48" s="25">
        <v>15</v>
      </c>
      <c r="B48" s="25">
        <v>5</v>
      </c>
      <c r="C48" s="27">
        <v>10</v>
      </c>
      <c r="D48" s="31" t="s">
        <v>25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28</v>
      </c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</row>
    <row r="49" spans="1:24" x14ac:dyDescent="0.2">
      <c r="A49" s="25">
        <v>15</v>
      </c>
      <c r="B49" s="25">
        <v>5</v>
      </c>
      <c r="C49" s="27">
        <v>20</v>
      </c>
      <c r="D49" s="31" t="s">
        <v>26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29</v>
      </c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27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30</v>
      </c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28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29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30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23</v>
      </c>
      <c r="M53" s="106" t="s">
        <v>73</v>
      </c>
      <c r="N53" s="106" t="s">
        <v>74</v>
      </c>
      <c r="O53" s="106" t="s">
        <v>75</v>
      </c>
      <c r="P53" s="106" t="s">
        <v>76</v>
      </c>
      <c r="Q53" s="106" t="s">
        <v>77</v>
      </c>
      <c r="R53" s="106" t="s">
        <v>78</v>
      </c>
      <c r="S53" s="106" t="s">
        <v>79</v>
      </c>
      <c r="T53" s="106" t="s">
        <v>79</v>
      </c>
      <c r="U53" s="106" t="s">
        <v>79</v>
      </c>
      <c r="V53" s="106" t="s">
        <v>80</v>
      </c>
      <c r="W53" s="106" t="s">
        <v>80</v>
      </c>
      <c r="X53" s="106" t="s">
        <v>80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23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24</v>
      </c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</row>
    <row r="55" spans="1:24" x14ac:dyDescent="0.2">
      <c r="A55" s="25">
        <v>20</v>
      </c>
      <c r="B55" s="25">
        <v>15</v>
      </c>
      <c r="C55" s="27">
        <v>5</v>
      </c>
      <c r="D55" s="31" t="s">
        <v>24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25</v>
      </c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</row>
    <row r="56" spans="1:24" x14ac:dyDescent="0.2">
      <c r="A56" s="25">
        <v>20</v>
      </c>
      <c r="B56" s="25">
        <v>15</v>
      </c>
      <c r="C56" s="27">
        <v>10</v>
      </c>
      <c r="D56" s="31" t="s">
        <v>25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26</v>
      </c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</row>
    <row r="57" spans="1:24" x14ac:dyDescent="0.2">
      <c r="A57" s="25">
        <v>20</v>
      </c>
      <c r="B57" s="25">
        <v>15</v>
      </c>
      <c r="C57" s="27">
        <v>20</v>
      </c>
      <c r="D57" s="31" t="s">
        <v>26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27</v>
      </c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</row>
    <row r="58" spans="1:24" x14ac:dyDescent="0.2">
      <c r="A58" s="25">
        <v>20</v>
      </c>
      <c r="B58" s="25">
        <v>2.5</v>
      </c>
      <c r="C58" s="27">
        <v>2.5</v>
      </c>
      <c r="D58" s="31" t="s">
        <v>27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28</v>
      </c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</row>
    <row r="59" spans="1:24" x14ac:dyDescent="0.2">
      <c r="A59" s="25">
        <v>20</v>
      </c>
      <c r="B59" s="25">
        <v>2.5</v>
      </c>
      <c r="C59" s="27">
        <v>5</v>
      </c>
      <c r="D59" s="31" t="s">
        <v>28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29</v>
      </c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29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30</v>
      </c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</row>
    <row r="61" spans="1:24" x14ac:dyDescent="0.2">
      <c r="A61" s="25">
        <v>20</v>
      </c>
      <c r="B61" s="25">
        <v>2.5</v>
      </c>
      <c r="C61" s="27">
        <v>20</v>
      </c>
      <c r="D61" s="31" t="s">
        <v>30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23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24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90</v>
      </c>
      <c r="O63" t="s">
        <v>91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25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92</v>
      </c>
      <c r="M64" s="46" t="s">
        <v>93</v>
      </c>
      <c r="N64" s="47" t="s">
        <v>94</v>
      </c>
      <c r="O64" s="48" t="s">
        <v>95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26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8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27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96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28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97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29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0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30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98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23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37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24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8</v>
      </c>
      <c r="M71" s="37">
        <v>450</v>
      </c>
      <c r="N71" s="37">
        <f>M71*0.5</f>
        <v>225</v>
      </c>
      <c r="O71" s="130"/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25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38</v>
      </c>
      <c r="M72" s="37">
        <f>M71/25</f>
        <v>18</v>
      </c>
      <c r="N72" s="37">
        <f>M72*0.5</f>
        <v>9</v>
      </c>
      <c r="O72" s="130"/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26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11</v>
      </c>
      <c r="M73" s="3"/>
      <c r="N73" s="3"/>
      <c r="O73" s="4" t="s">
        <v>12</v>
      </c>
      <c r="R73" t="s">
        <v>99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27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13</v>
      </c>
      <c r="N74" s="8" t="s">
        <v>14</v>
      </c>
      <c r="O74" s="9">
        <f>3*8</f>
        <v>24</v>
      </c>
      <c r="R74" t="s">
        <v>100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28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2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29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15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30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16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23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17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24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18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101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25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26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27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28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29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30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4</v>
      </c>
      <c r="H86" t="s">
        <v>56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34</v>
      </c>
    </row>
    <row r="91" spans="1:24" ht="17" thickBot="1" x14ac:dyDescent="0.25">
      <c r="A91" s="63" t="s">
        <v>102</v>
      </c>
      <c r="C91" t="s">
        <v>103</v>
      </c>
      <c r="H91" t="s">
        <v>104</v>
      </c>
      <c r="I91" t="s">
        <v>105</v>
      </c>
      <c r="J91" t="s">
        <v>106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107</v>
      </c>
      <c r="B93" s="10"/>
      <c r="C93" s="10"/>
      <c r="D93" s="10"/>
      <c r="E93" s="10"/>
      <c r="L93" s="42" t="s">
        <v>23</v>
      </c>
      <c r="M93" s="106" t="s">
        <v>139</v>
      </c>
      <c r="N93" s="106" t="s">
        <v>139</v>
      </c>
      <c r="O93" s="106" t="s">
        <v>139</v>
      </c>
      <c r="P93" s="106" t="s">
        <v>139</v>
      </c>
      <c r="Q93" s="106" t="s">
        <v>139</v>
      </c>
      <c r="R93" s="106" t="s">
        <v>139</v>
      </c>
      <c r="S93" s="106" t="s">
        <v>139</v>
      </c>
      <c r="T93" s="106" t="s">
        <v>139</v>
      </c>
      <c r="U93" s="106" t="s">
        <v>139</v>
      </c>
      <c r="V93" s="106" t="s">
        <v>139</v>
      </c>
      <c r="W93" s="106" t="s">
        <v>140</v>
      </c>
      <c r="X93" s="106" t="s">
        <v>140</v>
      </c>
    </row>
    <row r="94" spans="1:24" x14ac:dyDescent="0.2">
      <c r="A94" s="65" t="s">
        <v>108</v>
      </c>
      <c r="B94" s="66">
        <v>830</v>
      </c>
      <c r="C94" s="67" t="s">
        <v>109</v>
      </c>
      <c r="D94" s="10"/>
      <c r="E94" s="10"/>
      <c r="L94" s="42" t="s">
        <v>24</v>
      </c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</row>
    <row r="95" spans="1:24" ht="17" thickBot="1" x14ac:dyDescent="0.25">
      <c r="A95" s="68" t="s">
        <v>110</v>
      </c>
      <c r="B95" s="69" t="s">
        <v>111</v>
      </c>
      <c r="C95" s="70"/>
      <c r="D95" s="10"/>
      <c r="E95" s="10"/>
      <c r="L95" s="42" t="s">
        <v>25</v>
      </c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</row>
    <row r="96" spans="1:24" x14ac:dyDescent="0.2">
      <c r="A96" s="71" t="s">
        <v>112</v>
      </c>
      <c r="B96" s="10"/>
      <c r="C96" s="10"/>
      <c r="D96" s="10"/>
      <c r="E96" s="10"/>
      <c r="L96" s="42" t="s">
        <v>26</v>
      </c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</row>
    <row r="97" spans="1:24" x14ac:dyDescent="0.2">
      <c r="A97" s="72">
        <v>817</v>
      </c>
      <c r="B97" s="73" t="s">
        <v>113</v>
      </c>
      <c r="C97" s="70" t="s">
        <v>114</v>
      </c>
      <c r="D97" s="10"/>
      <c r="E97" s="10"/>
      <c r="L97" s="42" t="s">
        <v>27</v>
      </c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</row>
    <row r="98" spans="1:24" ht="17" thickBot="1" x14ac:dyDescent="0.25">
      <c r="A98" s="74"/>
      <c r="B98" s="75"/>
      <c r="C98" s="75"/>
      <c r="D98" s="74"/>
      <c r="E98" s="10"/>
      <c r="L98" s="42" t="s">
        <v>28</v>
      </c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</row>
    <row r="99" spans="1:24" x14ac:dyDescent="0.2">
      <c r="A99" s="79" t="s">
        <v>127</v>
      </c>
      <c r="B99" s="80"/>
      <c r="C99" s="80"/>
      <c r="D99" s="81"/>
      <c r="E99" s="82"/>
      <c r="F99" s="83"/>
      <c r="G99" t="s">
        <v>138</v>
      </c>
      <c r="L99" s="42" t="s">
        <v>29</v>
      </c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</row>
    <row r="100" spans="1:24" ht="17" thickBot="1" x14ac:dyDescent="0.25">
      <c r="A100" s="84"/>
      <c r="B100" s="76" t="s">
        <v>115</v>
      </c>
      <c r="C100" s="72"/>
      <c r="D100" s="72"/>
      <c r="E100" s="72"/>
      <c r="F100" s="85"/>
      <c r="L100" s="43" t="s">
        <v>30</v>
      </c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</row>
    <row r="101" spans="1:24" ht="17" thickBot="1" x14ac:dyDescent="0.25">
      <c r="A101" s="84"/>
      <c r="B101" s="77">
        <v>6</v>
      </c>
      <c r="C101" s="78" t="s">
        <v>116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117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118</v>
      </c>
      <c r="D103" s="72"/>
      <c r="E103" s="72"/>
      <c r="F103" s="85"/>
      <c r="L103" s="42" t="s">
        <v>23</v>
      </c>
      <c r="M103" s="106" t="s">
        <v>141</v>
      </c>
      <c r="N103" s="106" t="s">
        <v>141</v>
      </c>
      <c r="O103" s="106" t="s">
        <v>141</v>
      </c>
      <c r="P103" s="106" t="s">
        <v>141</v>
      </c>
      <c r="Q103" s="106" t="s">
        <v>141</v>
      </c>
      <c r="R103" s="106" t="s">
        <v>141</v>
      </c>
      <c r="S103" s="106" t="s">
        <v>141</v>
      </c>
      <c r="T103" s="106" t="s">
        <v>141</v>
      </c>
      <c r="U103" s="106" t="s">
        <v>141</v>
      </c>
      <c r="V103" s="106" t="s">
        <v>141</v>
      </c>
      <c r="W103" s="106" t="s">
        <v>140</v>
      </c>
      <c r="X103" s="106" t="s">
        <v>140</v>
      </c>
    </row>
    <row r="104" spans="1:24" x14ac:dyDescent="0.2">
      <c r="A104" s="84"/>
      <c r="B104" s="72">
        <f>(B103+0.2*B103)*1.5</f>
        <v>270</v>
      </c>
      <c r="C104" s="78" t="s">
        <v>119</v>
      </c>
      <c r="D104" s="72"/>
      <c r="E104" s="72"/>
      <c r="F104" s="85"/>
      <c r="L104" s="42" t="s">
        <v>24</v>
      </c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</row>
    <row r="105" spans="1:24" x14ac:dyDescent="0.2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L105" s="42" t="s">
        <v>25</v>
      </c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26</v>
      </c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</row>
    <row r="107" spans="1:24" x14ac:dyDescent="0.2">
      <c r="A107" s="84"/>
      <c r="B107" s="72" t="s">
        <v>125</v>
      </c>
      <c r="C107" s="72"/>
      <c r="D107" s="72" t="s">
        <v>122</v>
      </c>
      <c r="E107" s="72"/>
      <c r="F107" s="85"/>
      <c r="L107" s="42" t="s">
        <v>27</v>
      </c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</row>
    <row r="108" spans="1:24" ht="17" thickBot="1" x14ac:dyDescent="0.25">
      <c r="A108" s="86"/>
      <c r="B108" s="87">
        <f>F106/3</f>
        <v>90</v>
      </c>
      <c r="C108" s="87" t="s">
        <v>126</v>
      </c>
      <c r="D108" s="87">
        <f>F106*2/3</f>
        <v>180</v>
      </c>
      <c r="E108" s="87"/>
      <c r="F108" s="88"/>
      <c r="L108" s="42" t="s">
        <v>28</v>
      </c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</row>
    <row r="109" spans="1:24" x14ac:dyDescent="0.2">
      <c r="L109" s="42" t="s">
        <v>29</v>
      </c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</row>
    <row r="110" spans="1:24" ht="17" thickBot="1" x14ac:dyDescent="0.25">
      <c r="A110" t="s">
        <v>137</v>
      </c>
      <c r="L110" s="43" t="s">
        <v>30</v>
      </c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</row>
    <row r="111" spans="1:24" ht="17" thickBot="1" x14ac:dyDescent="0.25">
      <c r="A111" s="79" t="s">
        <v>128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115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116</v>
      </c>
      <c r="D113" s="72"/>
      <c r="E113" s="72"/>
      <c r="F113" s="85"/>
      <c r="L113" s="42" t="s">
        <v>23</v>
      </c>
      <c r="M113" s="106" t="s">
        <v>140</v>
      </c>
      <c r="N113" s="106" t="s">
        <v>140</v>
      </c>
      <c r="O113" s="106" t="s">
        <v>140</v>
      </c>
      <c r="P113" s="106" t="s">
        <v>140</v>
      </c>
      <c r="Q113" s="106" t="s">
        <v>140</v>
      </c>
      <c r="R113" s="106" t="s">
        <v>140</v>
      </c>
      <c r="S113" s="106" t="s">
        <v>142</v>
      </c>
      <c r="T113" s="106" t="s">
        <v>142</v>
      </c>
      <c r="U113" s="106" t="s">
        <v>142</v>
      </c>
      <c r="V113" s="106" t="s">
        <v>143</v>
      </c>
      <c r="W113" s="106" t="s">
        <v>143</v>
      </c>
      <c r="X113" s="106" t="s">
        <v>143</v>
      </c>
    </row>
    <row r="114" spans="1:24" x14ac:dyDescent="0.2">
      <c r="A114" s="84"/>
      <c r="B114" s="72">
        <f>25*B113</f>
        <v>2000</v>
      </c>
      <c r="C114" s="72" t="s">
        <v>118</v>
      </c>
      <c r="D114" s="72"/>
      <c r="E114" s="72"/>
      <c r="F114" s="85"/>
      <c r="L114" s="42" t="s">
        <v>24</v>
      </c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</row>
    <row r="115" spans="1:24" x14ac:dyDescent="0.2">
      <c r="A115" s="84"/>
      <c r="B115" s="72">
        <f>(B114+0.2*B114)*2</f>
        <v>4800</v>
      </c>
      <c r="C115" s="78" t="s">
        <v>119</v>
      </c>
      <c r="D115" s="72"/>
      <c r="E115" s="72"/>
      <c r="F115" s="85"/>
      <c r="L115" s="42" t="s">
        <v>25</v>
      </c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</row>
    <row r="116" spans="1:24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  <c r="L116" s="42" t="s">
        <v>26</v>
      </c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27</v>
      </c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</row>
    <row r="118" spans="1:24" x14ac:dyDescent="0.2">
      <c r="A118" s="84"/>
      <c r="B118" s="1"/>
      <c r="C118" s="1"/>
      <c r="D118" s="89"/>
      <c r="E118" s="90"/>
      <c r="F118" s="91"/>
      <c r="L118" s="42" t="s">
        <v>28</v>
      </c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</row>
    <row r="119" spans="1:24" x14ac:dyDescent="0.2">
      <c r="A119" s="92" t="s">
        <v>133</v>
      </c>
      <c r="B119" s="1"/>
      <c r="C119" s="1"/>
      <c r="D119" s="89"/>
      <c r="E119" s="90"/>
      <c r="F119" s="91"/>
      <c r="L119" s="42" t="s">
        <v>29</v>
      </c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</row>
    <row r="120" spans="1:24" ht="17" thickBot="1" x14ac:dyDescent="0.25">
      <c r="A120" s="84"/>
      <c r="B120" s="76" t="s">
        <v>115</v>
      </c>
      <c r="C120" s="72"/>
      <c r="D120" s="72"/>
      <c r="E120" s="72"/>
      <c r="F120" s="85"/>
      <c r="L120" s="43" t="s">
        <v>30</v>
      </c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</row>
    <row r="121" spans="1:24" x14ac:dyDescent="0.2">
      <c r="A121" s="84"/>
      <c r="B121" s="77">
        <v>80</v>
      </c>
      <c r="C121" s="78" t="s">
        <v>116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118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119</v>
      </c>
      <c r="D123" s="72"/>
      <c r="E123" s="72"/>
      <c r="F123" s="85"/>
    </row>
    <row r="124" spans="1:24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134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115</v>
      </c>
      <c r="C128" s="72"/>
      <c r="D128" s="72"/>
      <c r="E128" s="72"/>
      <c r="F128" s="85"/>
    </row>
    <row r="129" spans="1:6" x14ac:dyDescent="0.2">
      <c r="A129" s="84"/>
      <c r="B129" s="77">
        <v>80</v>
      </c>
      <c r="C129" s="78" t="s">
        <v>116</v>
      </c>
      <c r="D129" s="72"/>
      <c r="E129" s="72"/>
      <c r="F129" s="85"/>
    </row>
    <row r="130" spans="1:6" x14ac:dyDescent="0.2">
      <c r="A130" s="84"/>
      <c r="B130" s="72">
        <f>25*B129</f>
        <v>2000</v>
      </c>
      <c r="C130" s="72" t="s">
        <v>118</v>
      </c>
      <c r="D130" s="72"/>
      <c r="E130" s="72"/>
      <c r="F130" s="85"/>
    </row>
    <row r="131" spans="1:6" x14ac:dyDescent="0.2">
      <c r="A131" s="84"/>
      <c r="B131" s="72">
        <f>(B130+0.2*B130)*2</f>
        <v>4800</v>
      </c>
      <c r="C131" s="78" t="s">
        <v>119</v>
      </c>
      <c r="D131" s="72"/>
      <c r="E131" s="72"/>
      <c r="F131" s="85"/>
    </row>
    <row r="132" spans="1:6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6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6" x14ac:dyDescent="0.2">
      <c r="A135" t="s">
        <v>129</v>
      </c>
      <c r="D135"/>
      <c r="E135"/>
    </row>
    <row r="136" spans="1:6" x14ac:dyDescent="0.2">
      <c r="A136" t="s">
        <v>132</v>
      </c>
      <c r="D136"/>
      <c r="E136"/>
    </row>
    <row r="137" spans="1:6" x14ac:dyDescent="0.2">
      <c r="A137" t="s">
        <v>135</v>
      </c>
      <c r="D137"/>
      <c r="E137"/>
    </row>
    <row r="138" spans="1:6" x14ac:dyDescent="0.2">
      <c r="A138" t="s">
        <v>136</v>
      </c>
      <c r="D138"/>
      <c r="E138"/>
    </row>
    <row r="142" spans="1:6" ht="16" customHeight="1" x14ac:dyDescent="0.2"/>
  </sheetData>
  <mergeCells count="73">
    <mergeCell ref="Q33:Q40"/>
    <mergeCell ref="D3:E3"/>
    <mergeCell ref="M33:M40"/>
    <mergeCell ref="N33:N40"/>
    <mergeCell ref="O33:O40"/>
    <mergeCell ref="P33:P40"/>
    <mergeCell ref="R33:R40"/>
    <mergeCell ref="S33:S40"/>
    <mergeCell ref="X33:X40"/>
    <mergeCell ref="W33:W40"/>
    <mergeCell ref="V33:V40"/>
    <mergeCell ref="U33:U40"/>
    <mergeCell ref="T33:T4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M93:M100"/>
    <mergeCell ref="N93:N100"/>
    <mergeCell ref="O93:O100"/>
    <mergeCell ref="S53:S60"/>
    <mergeCell ref="T53:T6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113:M120"/>
    <mergeCell ref="N113:N120"/>
    <mergeCell ref="O113:O120"/>
    <mergeCell ref="P113:P120"/>
    <mergeCell ref="Q113:Q120"/>
    <mergeCell ref="T103:T110"/>
    <mergeCell ref="U103:U110"/>
    <mergeCell ref="V103:V110"/>
    <mergeCell ref="W103:W110"/>
    <mergeCell ref="X103:X110"/>
    <mergeCell ref="X113:X120"/>
    <mergeCell ref="R113:R120"/>
    <mergeCell ref="S113:S120"/>
    <mergeCell ref="T113:T120"/>
    <mergeCell ref="U113:U120"/>
    <mergeCell ref="V113:V120"/>
    <mergeCell ref="W113:W120"/>
  </mergeCells>
  <phoneticPr fontId="5" type="noConversion"/>
  <pageMargins left="0.7" right="0.7" top="0.75" bottom="0.75" header="0.3" footer="0.3"/>
  <pageSetup scale="4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A28" workbookViewId="0">
      <selection activeCell="AB46" sqref="AB46:AL64"/>
    </sheetView>
  </sheetViews>
  <sheetFormatPr baseColWidth="10" defaultRowHeight="16" x14ac:dyDescent="0.2"/>
  <sheetData>
    <row r="1" spans="1:47" x14ac:dyDescent="0.2">
      <c r="A1" t="s">
        <v>144</v>
      </c>
      <c r="C1" t="s">
        <v>145</v>
      </c>
    </row>
    <row r="3" spans="1:47" x14ac:dyDescent="0.2">
      <c r="A3" t="s">
        <v>149</v>
      </c>
      <c r="Q3" t="s">
        <v>150</v>
      </c>
      <c r="AG3" t="s">
        <v>151</v>
      </c>
    </row>
    <row r="4" spans="1:47" x14ac:dyDescent="0.2">
      <c r="A4" s="94" t="s">
        <v>146</v>
      </c>
      <c r="B4" s="95"/>
      <c r="Q4" s="94" t="s">
        <v>146</v>
      </c>
      <c r="R4" s="95"/>
      <c r="AG4" s="94" t="s">
        <v>146</v>
      </c>
      <c r="AH4" s="95"/>
    </row>
    <row r="5" spans="1:47" ht="39" x14ac:dyDescent="0.2">
      <c r="A5" s="95" t="s">
        <v>147</v>
      </c>
      <c r="B5" s="95">
        <v>23.9</v>
      </c>
      <c r="Q5" s="95" t="s">
        <v>147</v>
      </c>
      <c r="R5" s="95">
        <v>23.5</v>
      </c>
      <c r="AG5" s="95" t="s">
        <v>147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23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146</v>
      </c>
      <c r="R8" s="97" t="s">
        <v>23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146</v>
      </c>
      <c r="AH8" s="97" t="s">
        <v>23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146</v>
      </c>
    </row>
    <row r="9" spans="1:47" x14ac:dyDescent="0.2">
      <c r="B9" s="97" t="s">
        <v>24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146</v>
      </c>
      <c r="R9" s="97" t="s">
        <v>24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146</v>
      </c>
      <c r="AH9" s="97" t="s">
        <v>24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146</v>
      </c>
    </row>
    <row r="10" spans="1:47" x14ac:dyDescent="0.2">
      <c r="B10" s="97" t="s">
        <v>25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146</v>
      </c>
      <c r="R10" s="97" t="s">
        <v>25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146</v>
      </c>
      <c r="AH10" s="97" t="s">
        <v>25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146</v>
      </c>
    </row>
    <row r="11" spans="1:47" x14ac:dyDescent="0.2">
      <c r="B11" s="97" t="s">
        <v>26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146</v>
      </c>
      <c r="R11" s="97" t="s">
        <v>26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146</v>
      </c>
      <c r="AH11" s="97" t="s">
        <v>26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146</v>
      </c>
    </row>
    <row r="12" spans="1:47" x14ac:dyDescent="0.2">
      <c r="B12" s="97" t="s">
        <v>27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146</v>
      </c>
      <c r="R12" s="97" t="s">
        <v>27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146</v>
      </c>
      <c r="AH12" s="97" t="s">
        <v>27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146</v>
      </c>
    </row>
    <row r="13" spans="1:47" x14ac:dyDescent="0.2">
      <c r="B13" s="97" t="s">
        <v>28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146</v>
      </c>
      <c r="R13" s="97" t="s">
        <v>28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146</v>
      </c>
      <c r="AH13" s="97" t="s">
        <v>28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146</v>
      </c>
    </row>
    <row r="14" spans="1:47" x14ac:dyDescent="0.2">
      <c r="B14" s="97" t="s">
        <v>29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146</v>
      </c>
      <c r="R14" s="97" t="s">
        <v>29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146</v>
      </c>
      <c r="AH14" s="97" t="s">
        <v>29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146</v>
      </c>
    </row>
    <row r="15" spans="1:47" x14ac:dyDescent="0.2">
      <c r="B15" s="97" t="s">
        <v>30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146</v>
      </c>
      <c r="R15" s="97" t="s">
        <v>30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146</v>
      </c>
      <c r="AH15" s="97" t="s">
        <v>30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146</v>
      </c>
    </row>
    <row r="17" spans="1:47" x14ac:dyDescent="0.2">
      <c r="A17" s="94" t="s">
        <v>148</v>
      </c>
      <c r="B17" s="95"/>
      <c r="Q17" s="94" t="s">
        <v>148</v>
      </c>
      <c r="R17" s="95"/>
      <c r="AG17" s="94" t="s">
        <v>148</v>
      </c>
      <c r="AH17" s="95"/>
    </row>
    <row r="18" spans="1:47" ht="39" x14ac:dyDescent="0.2">
      <c r="A18" s="95" t="s">
        <v>147</v>
      </c>
      <c r="B18" s="95">
        <v>23.7</v>
      </c>
      <c r="Q18" s="95" t="s">
        <v>147</v>
      </c>
      <c r="R18" s="95">
        <v>23.3</v>
      </c>
      <c r="AG18" s="95" t="s">
        <v>147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23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148</v>
      </c>
      <c r="R21" s="97" t="s">
        <v>23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148</v>
      </c>
      <c r="AH21" s="97" t="s">
        <v>23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148</v>
      </c>
    </row>
    <row r="22" spans="1:47" x14ac:dyDescent="0.2">
      <c r="B22" s="97" t="s">
        <v>24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148</v>
      </c>
      <c r="R22" s="97" t="s">
        <v>24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148</v>
      </c>
      <c r="AH22" s="97" t="s">
        <v>24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148</v>
      </c>
    </row>
    <row r="23" spans="1:47" x14ac:dyDescent="0.2">
      <c r="B23" s="97" t="s">
        <v>25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148</v>
      </c>
      <c r="R23" s="97" t="s">
        <v>25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148</v>
      </c>
      <c r="AH23" s="97" t="s">
        <v>25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148</v>
      </c>
    </row>
    <row r="24" spans="1:47" x14ac:dyDescent="0.2">
      <c r="B24" s="97" t="s">
        <v>26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148</v>
      </c>
      <c r="R24" s="97" t="s">
        <v>26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148</v>
      </c>
      <c r="AH24" s="97" t="s">
        <v>26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148</v>
      </c>
    </row>
    <row r="25" spans="1:47" x14ac:dyDescent="0.2">
      <c r="B25" s="97" t="s">
        <v>27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148</v>
      </c>
      <c r="R25" s="97" t="s">
        <v>27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148</v>
      </c>
      <c r="AH25" s="97" t="s">
        <v>27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148</v>
      </c>
    </row>
    <row r="26" spans="1:47" x14ac:dyDescent="0.2">
      <c r="B26" s="97" t="s">
        <v>28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148</v>
      </c>
      <c r="R26" s="97" t="s">
        <v>28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148</v>
      </c>
      <c r="AH26" s="97" t="s">
        <v>28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148</v>
      </c>
    </row>
    <row r="27" spans="1:47" x14ac:dyDescent="0.2">
      <c r="B27" s="97" t="s">
        <v>29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148</v>
      </c>
      <c r="R27" s="97" t="s">
        <v>29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148</v>
      </c>
      <c r="AH27" s="97" t="s">
        <v>29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148</v>
      </c>
    </row>
    <row r="28" spans="1:47" x14ac:dyDescent="0.2">
      <c r="B28" s="97" t="s">
        <v>30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148</v>
      </c>
      <c r="R28" s="97" t="s">
        <v>30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148</v>
      </c>
      <c r="AH28" s="97" t="s">
        <v>30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148</v>
      </c>
    </row>
    <row r="30" spans="1:47" x14ac:dyDescent="0.2">
      <c r="AO30" t="s">
        <v>152</v>
      </c>
    </row>
    <row r="31" spans="1:47" x14ac:dyDescent="0.2">
      <c r="B31" s="110" t="s">
        <v>153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10" t="s">
        <v>153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10" t="s">
        <v>153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11">
        <v>7</v>
      </c>
      <c r="AP31" s="111">
        <v>8</v>
      </c>
      <c r="AQ31" s="111">
        <v>9</v>
      </c>
      <c r="AR31" s="111">
        <v>10</v>
      </c>
      <c r="AS31" s="111">
        <v>11</v>
      </c>
      <c r="AT31" s="111">
        <v>12</v>
      </c>
    </row>
    <row r="32" spans="1:47" x14ac:dyDescent="0.2">
      <c r="B32" s="97" t="s">
        <v>23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23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23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12">
        <f t="shared" si="2"/>
        <v>0.2334293948126801</v>
      </c>
      <c r="AP32" s="112">
        <f t="shared" si="2"/>
        <v>0.15644171779141106</v>
      </c>
      <c r="AQ32" s="112">
        <f t="shared" si="2"/>
        <v>0.16326530612244897</v>
      </c>
      <c r="AR32" s="112">
        <f t="shared" si="2"/>
        <v>0.12464589235127478</v>
      </c>
      <c r="AS32" s="112">
        <f t="shared" si="2"/>
        <v>0.13898305084745763</v>
      </c>
      <c r="AT32" s="112">
        <f t="shared" si="2"/>
        <v>0.11688311688311688</v>
      </c>
    </row>
    <row r="33" spans="1:46" x14ac:dyDescent="0.2">
      <c r="B33" s="97" t="s">
        <v>24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24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24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12">
        <f t="shared" si="5"/>
        <v>0.34241245136186771</v>
      </c>
      <c r="AP33" s="112">
        <f t="shared" si="5"/>
        <v>0.2070063694267516</v>
      </c>
      <c r="AQ33" s="112">
        <f t="shared" si="5"/>
        <v>0.23387096774193547</v>
      </c>
      <c r="AR33" s="112">
        <f t="shared" si="5"/>
        <v>0.188</v>
      </c>
      <c r="AS33" s="112">
        <f t="shared" si="5"/>
        <v>0.11447811447811448</v>
      </c>
      <c r="AT33" s="112">
        <f t="shared" si="5"/>
        <v>0.13953488372093023</v>
      </c>
    </row>
    <row r="34" spans="1:46" x14ac:dyDescent="0.2">
      <c r="B34" s="97" t="s">
        <v>25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25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25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12">
        <f t="shared" si="8"/>
        <v>0.40893470790378006</v>
      </c>
      <c r="AP34" s="112">
        <f t="shared" si="8"/>
        <v>0.37586206896551722</v>
      </c>
      <c r="AQ34" s="112">
        <f t="shared" si="8"/>
        <v>0.23103448275862068</v>
      </c>
      <c r="AR34" s="112">
        <f t="shared" si="8"/>
        <v>0.12462908011869436</v>
      </c>
      <c r="AS34" s="112">
        <f t="shared" si="8"/>
        <v>8.3832335329341312E-2</v>
      </c>
      <c r="AT34" s="112">
        <f t="shared" si="8"/>
        <v>0.10513447432762836</v>
      </c>
    </row>
    <row r="35" spans="1:46" x14ac:dyDescent="0.2">
      <c r="B35" s="97" t="s">
        <v>26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26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26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12">
        <f t="shared" si="11"/>
        <v>0.53333333333333333</v>
      </c>
      <c r="AP35" s="112">
        <f t="shared" si="11"/>
        <v>0.50728862973760935</v>
      </c>
      <c r="AQ35" s="112">
        <f t="shared" si="11"/>
        <v>0.56996587030716728</v>
      </c>
      <c r="AR35" s="112">
        <f t="shared" si="11"/>
        <v>0.10723192019950124</v>
      </c>
      <c r="AS35" s="112">
        <f t="shared" si="11"/>
        <v>6.6339066339066333E-2</v>
      </c>
      <c r="AT35" s="112">
        <f t="shared" si="11"/>
        <v>0.11627906976744186</v>
      </c>
    </row>
    <row r="36" spans="1:46" x14ac:dyDescent="0.2">
      <c r="B36" s="97" t="s">
        <v>27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27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27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12">
        <f t="shared" si="14"/>
        <v>1.5833333333333333</v>
      </c>
      <c r="AP36" s="112">
        <f t="shared" si="14"/>
        <v>1.5569620253164558</v>
      </c>
      <c r="AQ36" s="112">
        <f t="shared" si="14"/>
        <v>1.1093117408906883</v>
      </c>
      <c r="AR36" s="112">
        <f t="shared" si="14"/>
        <v>0.10140845070422536</v>
      </c>
      <c r="AS36" s="112">
        <f t="shared" si="14"/>
        <v>0.10795454545454546</v>
      </c>
      <c r="AT36" s="112">
        <f t="shared" si="14"/>
        <v>0.1005586592178771</v>
      </c>
    </row>
    <row r="37" spans="1:46" x14ac:dyDescent="0.2">
      <c r="B37" s="97" t="s">
        <v>28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28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28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12">
        <f t="shared" si="17"/>
        <v>1.0747663551401869</v>
      </c>
      <c r="AP37" s="112">
        <f t="shared" si="17"/>
        <v>1.0474860335195531</v>
      </c>
      <c r="AQ37" s="112">
        <f t="shared" si="17"/>
        <v>1.6269230769230769</v>
      </c>
      <c r="AR37" s="112">
        <f t="shared" si="17"/>
        <v>0.10416666666666667</v>
      </c>
      <c r="AS37" s="112">
        <f t="shared" si="17"/>
        <v>9.4955489614243327E-2</v>
      </c>
      <c r="AT37" s="112">
        <f t="shared" si="17"/>
        <v>0.10695187165775401</v>
      </c>
    </row>
    <row r="38" spans="1:46" x14ac:dyDescent="0.2">
      <c r="B38" s="97" t="s">
        <v>29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29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29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12">
        <f t="shared" si="20"/>
        <v>1.4485049833887043</v>
      </c>
      <c r="AP38" s="112">
        <f t="shared" si="20"/>
        <v>1.5488215488215489</v>
      </c>
      <c r="AQ38" s="112">
        <f t="shared" si="20"/>
        <v>1.8679245283018868</v>
      </c>
      <c r="AR38" s="112">
        <f t="shared" si="20"/>
        <v>0.17337461300309598</v>
      </c>
      <c r="AS38" s="112">
        <f t="shared" si="20"/>
        <v>0.18507462686567164</v>
      </c>
      <c r="AT38" s="112">
        <f t="shared" si="20"/>
        <v>0.20774647887323944</v>
      </c>
    </row>
    <row r="39" spans="1:46" x14ac:dyDescent="0.2">
      <c r="B39" s="97" t="s">
        <v>30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30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30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12">
        <f t="shared" si="23"/>
        <v>1.2134292565947242</v>
      </c>
      <c r="AP39" s="112">
        <f t="shared" si="23"/>
        <v>1.7232704402515724</v>
      </c>
      <c r="AQ39" s="112">
        <f t="shared" si="23"/>
        <v>1.7539936102236422</v>
      </c>
      <c r="AR39" s="112">
        <f t="shared" si="23"/>
        <v>0.22297297297297297</v>
      </c>
      <c r="AS39" s="112">
        <f t="shared" si="23"/>
        <v>0.20270270270270271</v>
      </c>
      <c r="AT39" s="112">
        <f t="shared" si="23"/>
        <v>0.29491525423728815</v>
      </c>
    </row>
    <row r="44" spans="1:46" x14ac:dyDescent="0.2">
      <c r="A44" t="s">
        <v>154</v>
      </c>
      <c r="D44" t="s">
        <v>164</v>
      </c>
    </row>
    <row r="45" spans="1:46" x14ac:dyDescent="0.2">
      <c r="A45" s="63" t="s">
        <v>155</v>
      </c>
      <c r="B45" t="s">
        <v>156</v>
      </c>
      <c r="N45" s="63" t="s">
        <v>140</v>
      </c>
      <c r="AA45" s="63" t="s">
        <v>141</v>
      </c>
    </row>
    <row r="46" spans="1:46" x14ac:dyDescent="0.2">
      <c r="A46" t="s">
        <v>156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159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159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23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23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23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24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24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24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25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25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25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26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26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26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27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27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27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28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28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28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29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29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29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30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30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30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157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157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23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23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23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24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24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24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25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25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25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26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26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26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27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27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27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28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28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28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29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29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29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30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30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30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158</v>
      </c>
      <c r="B66" s="110" t="s">
        <v>153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158</v>
      </c>
      <c r="O66" s="110" t="s">
        <v>153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10" t="s">
        <v>153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23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23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23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24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24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24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25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25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25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26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26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26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27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27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27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28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28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28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29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29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29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30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30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30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160</v>
      </c>
    </row>
    <row r="78" spans="1:38" x14ac:dyDescent="0.2">
      <c r="A78" s="63" t="s">
        <v>2</v>
      </c>
      <c r="N78" s="63" t="s">
        <v>161</v>
      </c>
      <c r="O78" t="s">
        <v>162</v>
      </c>
      <c r="AA78" s="63" t="s">
        <v>1</v>
      </c>
      <c r="AB78" t="s">
        <v>163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23</v>
      </c>
      <c r="C80" s="113">
        <v>0.22</v>
      </c>
      <c r="D80" s="113">
        <v>0.22</v>
      </c>
      <c r="E80" s="114">
        <v>0.44</v>
      </c>
      <c r="F80" s="114">
        <v>0.44</v>
      </c>
      <c r="G80" s="115">
        <v>0.66</v>
      </c>
      <c r="H80" s="115">
        <v>0.66</v>
      </c>
      <c r="I80" s="116">
        <v>0.88</v>
      </c>
      <c r="J80" s="116">
        <v>0.88</v>
      </c>
      <c r="K80" s="117">
        <v>1.1000000000000001</v>
      </c>
      <c r="L80" s="117">
        <v>1.1000000000000001</v>
      </c>
      <c r="O80" s="97" t="s">
        <v>23</v>
      </c>
      <c r="P80" s="118">
        <v>0.66</v>
      </c>
      <c r="Q80" s="120">
        <v>0.22</v>
      </c>
      <c r="R80" s="118">
        <v>0.66</v>
      </c>
      <c r="S80" s="120">
        <v>0.22</v>
      </c>
      <c r="T80" s="118">
        <v>0.66</v>
      </c>
      <c r="U80" s="120">
        <v>0.22</v>
      </c>
      <c r="V80" s="118">
        <v>0.66</v>
      </c>
      <c r="W80" s="120">
        <v>0.22</v>
      </c>
      <c r="X80" s="118">
        <v>0.66</v>
      </c>
      <c r="Y80" s="120">
        <v>0.22</v>
      </c>
      <c r="AB80" s="97" t="s">
        <v>23</v>
      </c>
      <c r="AC80" s="122">
        <v>0.11</v>
      </c>
      <c r="AD80" s="122">
        <v>0.11</v>
      </c>
      <c r="AE80" s="122">
        <v>0.11</v>
      </c>
      <c r="AF80" s="122">
        <v>0.11</v>
      </c>
      <c r="AG80" s="122">
        <v>0.11</v>
      </c>
      <c r="AH80" s="122">
        <v>0.11</v>
      </c>
      <c r="AI80" s="122">
        <v>0.11</v>
      </c>
      <c r="AJ80" s="122">
        <v>0.11</v>
      </c>
      <c r="AK80" s="122">
        <v>0.11</v>
      </c>
      <c r="AL80" s="122">
        <v>0.11</v>
      </c>
    </row>
    <row r="81" spans="2:40" x14ac:dyDescent="0.2">
      <c r="B81" s="97" t="s">
        <v>24</v>
      </c>
      <c r="C81" s="113">
        <v>0.22</v>
      </c>
      <c r="D81" s="113">
        <v>0.22</v>
      </c>
      <c r="E81" s="114">
        <v>0.44</v>
      </c>
      <c r="F81" s="114">
        <v>0.44</v>
      </c>
      <c r="G81" s="115">
        <v>0.66</v>
      </c>
      <c r="H81" s="115">
        <v>0.66</v>
      </c>
      <c r="I81" s="116">
        <v>0.88</v>
      </c>
      <c r="J81" s="116">
        <v>0.88</v>
      </c>
      <c r="K81" s="117">
        <v>1.1000000000000001</v>
      </c>
      <c r="L81" s="117">
        <v>1.1000000000000001</v>
      </c>
      <c r="O81" s="97" t="s">
        <v>24</v>
      </c>
      <c r="P81" s="118">
        <v>0.66</v>
      </c>
      <c r="Q81" s="120">
        <v>0.22</v>
      </c>
      <c r="R81" s="118">
        <v>0.66</v>
      </c>
      <c r="S81" s="120">
        <v>0.22</v>
      </c>
      <c r="T81" s="118">
        <v>0.66</v>
      </c>
      <c r="U81" s="120">
        <v>0.22</v>
      </c>
      <c r="V81" s="118">
        <v>0.66</v>
      </c>
      <c r="W81" s="120">
        <v>0.22</v>
      </c>
      <c r="X81" s="118">
        <v>0.66</v>
      </c>
      <c r="Y81" s="120">
        <v>0.22</v>
      </c>
      <c r="AB81" s="97" t="s">
        <v>24</v>
      </c>
      <c r="AC81" s="125">
        <v>0.22</v>
      </c>
      <c r="AD81" s="125">
        <v>0.22</v>
      </c>
      <c r="AE81" s="125">
        <v>0.22</v>
      </c>
      <c r="AF81" s="125">
        <v>0.22</v>
      </c>
      <c r="AG81" s="125">
        <v>0.22</v>
      </c>
      <c r="AH81" s="125">
        <v>0.22</v>
      </c>
      <c r="AI81" s="125">
        <v>0.22</v>
      </c>
      <c r="AJ81" s="125">
        <v>0.22</v>
      </c>
      <c r="AK81" s="125">
        <v>0.22</v>
      </c>
      <c r="AL81" s="125">
        <v>0.22</v>
      </c>
    </row>
    <row r="82" spans="2:40" x14ac:dyDescent="0.2">
      <c r="B82" s="97" t="s">
        <v>25</v>
      </c>
      <c r="C82" s="113">
        <v>0.22</v>
      </c>
      <c r="D82" s="113">
        <v>0.22</v>
      </c>
      <c r="E82" s="114">
        <v>0.44</v>
      </c>
      <c r="F82" s="114">
        <v>0.44</v>
      </c>
      <c r="G82" s="115">
        <v>0.66</v>
      </c>
      <c r="H82" s="115">
        <v>0.66</v>
      </c>
      <c r="I82" s="116">
        <v>0.88</v>
      </c>
      <c r="J82" s="116">
        <v>0.88</v>
      </c>
      <c r="K82" s="117">
        <v>1.1000000000000001</v>
      </c>
      <c r="L82" s="117">
        <v>1.1000000000000001</v>
      </c>
      <c r="O82" s="97" t="s">
        <v>25</v>
      </c>
      <c r="P82" s="118">
        <v>0.66</v>
      </c>
      <c r="Q82" s="120">
        <v>0.22</v>
      </c>
      <c r="R82" s="118">
        <v>0.66</v>
      </c>
      <c r="S82" s="120">
        <v>0.22</v>
      </c>
      <c r="T82" s="118">
        <v>0.66</v>
      </c>
      <c r="U82" s="120">
        <v>0.22</v>
      </c>
      <c r="V82" s="118">
        <v>0.66</v>
      </c>
      <c r="W82" s="120">
        <v>0.22</v>
      </c>
      <c r="X82" s="118">
        <v>0.66</v>
      </c>
      <c r="Y82" s="120">
        <v>0.22</v>
      </c>
      <c r="AB82" s="97" t="s">
        <v>25</v>
      </c>
      <c r="AC82" s="123">
        <v>0.44</v>
      </c>
      <c r="AD82" s="123">
        <v>0.44</v>
      </c>
      <c r="AE82" s="123">
        <v>0.44</v>
      </c>
      <c r="AF82" s="123">
        <v>0.44</v>
      </c>
      <c r="AG82" s="123">
        <v>0.44</v>
      </c>
      <c r="AH82" s="123">
        <v>0.44</v>
      </c>
      <c r="AI82" s="123">
        <v>0.44</v>
      </c>
      <c r="AJ82" s="123">
        <v>0.44</v>
      </c>
      <c r="AK82" s="123">
        <v>0.44</v>
      </c>
      <c r="AL82" s="123">
        <v>0.44</v>
      </c>
    </row>
    <row r="83" spans="2:40" x14ac:dyDescent="0.2">
      <c r="B83" s="97" t="s">
        <v>26</v>
      </c>
      <c r="C83" s="113">
        <v>0.22</v>
      </c>
      <c r="D83" s="113">
        <v>0.22</v>
      </c>
      <c r="E83" s="114">
        <v>0.44</v>
      </c>
      <c r="F83" s="114">
        <v>0.44</v>
      </c>
      <c r="G83" s="115">
        <v>0.66</v>
      </c>
      <c r="H83" s="115">
        <v>0.66</v>
      </c>
      <c r="I83" s="116">
        <v>0.88</v>
      </c>
      <c r="J83" s="116">
        <v>0.88</v>
      </c>
      <c r="K83" s="117">
        <v>1.1000000000000001</v>
      </c>
      <c r="L83" s="117">
        <v>1.1000000000000001</v>
      </c>
      <c r="O83" s="97" t="s">
        <v>26</v>
      </c>
      <c r="P83" s="118">
        <v>0.66</v>
      </c>
      <c r="Q83" s="120">
        <v>0.22</v>
      </c>
      <c r="R83" s="118">
        <v>0.66</v>
      </c>
      <c r="S83" s="120">
        <v>0.22</v>
      </c>
      <c r="T83" s="118">
        <v>0.66</v>
      </c>
      <c r="U83" s="120">
        <v>0.22</v>
      </c>
      <c r="V83" s="118">
        <v>0.66</v>
      </c>
      <c r="W83" s="120">
        <v>0.22</v>
      </c>
      <c r="X83" s="118">
        <v>0.66</v>
      </c>
      <c r="Y83" s="120">
        <v>0.22</v>
      </c>
      <c r="AB83" s="97" t="s">
        <v>26</v>
      </c>
      <c r="AC83" s="124">
        <v>0.88</v>
      </c>
      <c r="AD83" s="124">
        <v>0.88</v>
      </c>
      <c r="AE83" s="124">
        <v>0.88</v>
      </c>
      <c r="AF83" s="124">
        <v>0.88</v>
      </c>
      <c r="AG83" s="124">
        <v>0.88</v>
      </c>
      <c r="AH83" s="124">
        <v>0.88</v>
      </c>
      <c r="AI83" s="124">
        <v>0.88</v>
      </c>
      <c r="AJ83" s="124">
        <v>0.88</v>
      </c>
      <c r="AK83" s="124">
        <v>0.88</v>
      </c>
      <c r="AL83" s="124">
        <v>0.88</v>
      </c>
    </row>
    <row r="84" spans="2:40" x14ac:dyDescent="0.2">
      <c r="B84" s="97" t="s">
        <v>27</v>
      </c>
      <c r="C84" s="113">
        <v>0.22</v>
      </c>
      <c r="D84" s="113">
        <v>0.22</v>
      </c>
      <c r="E84" s="114">
        <v>0.44</v>
      </c>
      <c r="F84" s="114">
        <v>0.44</v>
      </c>
      <c r="G84" s="115">
        <v>0.66</v>
      </c>
      <c r="H84" s="115">
        <v>0.66</v>
      </c>
      <c r="I84" s="116">
        <v>0.88</v>
      </c>
      <c r="J84" s="116">
        <v>0.88</v>
      </c>
      <c r="K84" s="117">
        <v>1.1000000000000001</v>
      </c>
      <c r="L84" s="117">
        <v>1.1000000000000001</v>
      </c>
      <c r="O84" s="97" t="s">
        <v>27</v>
      </c>
      <c r="P84" s="119">
        <v>0.11</v>
      </c>
      <c r="Q84" s="121">
        <v>0.44</v>
      </c>
      <c r="R84" s="119">
        <v>0.11</v>
      </c>
      <c r="S84" s="121">
        <v>0.44</v>
      </c>
      <c r="T84" s="119">
        <v>0.11</v>
      </c>
      <c r="U84" s="121">
        <v>0.44</v>
      </c>
      <c r="V84" s="119">
        <v>0.11</v>
      </c>
      <c r="W84" s="121">
        <v>0.44</v>
      </c>
      <c r="X84" s="119">
        <v>0.11</v>
      </c>
      <c r="Y84" s="121">
        <v>0.44</v>
      </c>
      <c r="AB84" s="97" t="s">
        <v>27</v>
      </c>
      <c r="AC84" s="122">
        <v>0.11</v>
      </c>
      <c r="AD84" s="122">
        <v>0.11</v>
      </c>
      <c r="AE84" s="122">
        <v>0.11</v>
      </c>
      <c r="AF84" s="122">
        <v>0.11</v>
      </c>
      <c r="AG84" s="122">
        <v>0.11</v>
      </c>
      <c r="AH84" s="122">
        <v>0.11</v>
      </c>
      <c r="AI84" s="122">
        <v>0.11</v>
      </c>
      <c r="AJ84" s="122">
        <v>0.11</v>
      </c>
      <c r="AK84" s="122">
        <v>0.11</v>
      </c>
      <c r="AL84" s="122">
        <v>0.11</v>
      </c>
    </row>
    <row r="85" spans="2:40" x14ac:dyDescent="0.2">
      <c r="B85" s="97" t="s">
        <v>28</v>
      </c>
      <c r="C85" s="113">
        <v>0.22</v>
      </c>
      <c r="D85" s="113">
        <v>0.22</v>
      </c>
      <c r="E85" s="114">
        <v>0.44</v>
      </c>
      <c r="F85" s="114">
        <v>0.44</v>
      </c>
      <c r="G85" s="115">
        <v>0.66</v>
      </c>
      <c r="H85" s="115">
        <v>0.66</v>
      </c>
      <c r="I85" s="116">
        <v>0.88</v>
      </c>
      <c r="J85" s="116">
        <v>0.88</v>
      </c>
      <c r="K85" s="117">
        <v>1.1000000000000001</v>
      </c>
      <c r="L85" s="117">
        <v>1.1000000000000001</v>
      </c>
      <c r="O85" s="97" t="s">
        <v>28</v>
      </c>
      <c r="P85" s="119">
        <v>0.11</v>
      </c>
      <c r="Q85" s="121">
        <v>0.44</v>
      </c>
      <c r="R85" s="119">
        <v>0.11</v>
      </c>
      <c r="S85" s="121">
        <v>0.44</v>
      </c>
      <c r="T85" s="119">
        <v>0.11</v>
      </c>
      <c r="U85" s="121">
        <v>0.44</v>
      </c>
      <c r="V85" s="119">
        <v>0.11</v>
      </c>
      <c r="W85" s="121">
        <v>0.44</v>
      </c>
      <c r="X85" s="119">
        <v>0.11</v>
      </c>
      <c r="Y85" s="121">
        <v>0.44</v>
      </c>
      <c r="AB85" s="97" t="s">
        <v>28</v>
      </c>
      <c r="AC85" s="125">
        <v>0.22</v>
      </c>
      <c r="AD85" s="125">
        <v>0.22</v>
      </c>
      <c r="AE85" s="125">
        <v>0.22</v>
      </c>
      <c r="AF85" s="125">
        <v>0.22</v>
      </c>
      <c r="AG85" s="125">
        <v>0.22</v>
      </c>
      <c r="AH85" s="125">
        <v>0.22</v>
      </c>
      <c r="AI85" s="125">
        <v>0.22</v>
      </c>
      <c r="AJ85" s="125">
        <v>0.22</v>
      </c>
      <c r="AK85" s="125">
        <v>0.22</v>
      </c>
      <c r="AL85" s="125">
        <v>0.22</v>
      </c>
    </row>
    <row r="86" spans="2:40" x14ac:dyDescent="0.2">
      <c r="B86" s="97" t="s">
        <v>29</v>
      </c>
      <c r="C86" s="113">
        <v>0.22</v>
      </c>
      <c r="D86" s="113">
        <v>0.22</v>
      </c>
      <c r="E86" s="114">
        <v>0.44</v>
      </c>
      <c r="F86" s="114">
        <v>0.44</v>
      </c>
      <c r="G86" s="115">
        <v>0.66</v>
      </c>
      <c r="H86" s="115">
        <v>0.66</v>
      </c>
      <c r="I86" s="116">
        <v>0.88</v>
      </c>
      <c r="J86" s="116">
        <v>0.88</v>
      </c>
      <c r="K86" s="117">
        <v>1.1000000000000001</v>
      </c>
      <c r="L86" s="117">
        <v>1.1000000000000001</v>
      </c>
      <c r="O86" s="97" t="s">
        <v>29</v>
      </c>
      <c r="P86" s="119">
        <v>0.11</v>
      </c>
      <c r="Q86" s="121">
        <v>0.44</v>
      </c>
      <c r="R86" s="119">
        <v>0.11</v>
      </c>
      <c r="S86" s="121">
        <v>0.44</v>
      </c>
      <c r="T86" s="119">
        <v>0.11</v>
      </c>
      <c r="U86" s="121">
        <v>0.44</v>
      </c>
      <c r="V86" s="119">
        <v>0.11</v>
      </c>
      <c r="W86" s="121">
        <v>0.44</v>
      </c>
      <c r="X86" s="119">
        <v>0.11</v>
      </c>
      <c r="Y86" s="121">
        <v>0.44</v>
      </c>
      <c r="AB86" s="97" t="s">
        <v>29</v>
      </c>
      <c r="AC86" s="123">
        <v>0.44</v>
      </c>
      <c r="AD86" s="123">
        <v>0.44</v>
      </c>
      <c r="AE86" s="123">
        <v>0.44</v>
      </c>
      <c r="AF86" s="123">
        <v>0.44</v>
      </c>
      <c r="AG86" s="123">
        <v>0.44</v>
      </c>
      <c r="AH86" s="123">
        <v>0.44</v>
      </c>
      <c r="AI86" s="123">
        <v>0.44</v>
      </c>
      <c r="AJ86" s="123">
        <v>0.44</v>
      </c>
      <c r="AK86" s="123">
        <v>0.44</v>
      </c>
      <c r="AL86" s="123">
        <v>0.44</v>
      </c>
    </row>
    <row r="87" spans="2:40" x14ac:dyDescent="0.2">
      <c r="B87" s="97" t="s">
        <v>30</v>
      </c>
      <c r="C87" s="113">
        <v>0.22</v>
      </c>
      <c r="D87" s="113">
        <v>0.22</v>
      </c>
      <c r="E87" s="114">
        <v>0.44</v>
      </c>
      <c r="F87" s="114">
        <v>0.44</v>
      </c>
      <c r="G87" s="115">
        <v>0.66</v>
      </c>
      <c r="H87" s="115">
        <v>0.66</v>
      </c>
      <c r="I87" s="116">
        <v>0.88</v>
      </c>
      <c r="J87" s="116">
        <v>0.88</v>
      </c>
      <c r="K87" s="117">
        <v>1.1000000000000001</v>
      </c>
      <c r="L87" s="117">
        <v>1.1000000000000001</v>
      </c>
      <c r="O87" s="97" t="s">
        <v>30</v>
      </c>
      <c r="P87" s="119">
        <v>0.11</v>
      </c>
      <c r="Q87" s="121">
        <v>0.44</v>
      </c>
      <c r="R87" s="119">
        <v>0.11</v>
      </c>
      <c r="S87" s="121">
        <v>0.44</v>
      </c>
      <c r="T87" s="119">
        <v>0.11</v>
      </c>
      <c r="U87" s="121">
        <v>0.44</v>
      </c>
      <c r="V87" s="119">
        <v>0.11</v>
      </c>
      <c r="W87" s="121">
        <v>0.44</v>
      </c>
      <c r="X87" s="119">
        <v>0.11</v>
      </c>
      <c r="Y87" s="121">
        <v>0.44</v>
      </c>
      <c r="AB87" s="97" t="s">
        <v>30</v>
      </c>
      <c r="AC87" s="124">
        <v>0.88</v>
      </c>
      <c r="AD87" s="124">
        <v>0.88</v>
      </c>
      <c r="AE87" s="124">
        <v>0.88</v>
      </c>
      <c r="AF87" s="124">
        <v>0.88</v>
      </c>
      <c r="AG87" s="124">
        <v>0.88</v>
      </c>
      <c r="AH87" s="124">
        <v>0.88</v>
      </c>
      <c r="AI87" s="124">
        <v>0.88</v>
      </c>
      <c r="AJ87" s="124">
        <v>0.88</v>
      </c>
      <c r="AK87" s="124">
        <v>0.88</v>
      </c>
      <c r="AL87" s="124">
        <v>0.88</v>
      </c>
    </row>
    <row r="89" spans="2:40" ht="26" x14ac:dyDescent="0.2">
      <c r="B89" s="110" t="s">
        <v>169</v>
      </c>
      <c r="D89" t="s">
        <v>159</v>
      </c>
      <c r="E89" t="s">
        <v>157</v>
      </c>
      <c r="F89" t="s">
        <v>158</v>
      </c>
      <c r="O89" s="110" t="s">
        <v>169</v>
      </c>
      <c r="Q89" t="s">
        <v>159</v>
      </c>
      <c r="R89" t="s">
        <v>157</v>
      </c>
      <c r="S89" t="s">
        <v>158</v>
      </c>
      <c r="AB89" s="110" t="s">
        <v>169</v>
      </c>
      <c r="AD89" t="s">
        <v>159</v>
      </c>
      <c r="AE89" t="s">
        <v>157</v>
      </c>
      <c r="AF89" t="s">
        <v>158</v>
      </c>
      <c r="AM89" t="s">
        <v>170</v>
      </c>
    </row>
    <row r="90" spans="2:40" x14ac:dyDescent="0.2">
      <c r="B90" s="126" t="s">
        <v>165</v>
      </c>
      <c r="C90" s="127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6" t="s">
        <v>165</v>
      </c>
      <c r="P90" s="127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6" t="s">
        <v>165</v>
      </c>
      <c r="AC90" s="127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171</v>
      </c>
    </row>
    <row r="91" spans="2:40" x14ac:dyDescent="0.2">
      <c r="B91" s="126" t="s">
        <v>166</v>
      </c>
      <c r="C91" s="126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6" t="s">
        <v>166</v>
      </c>
      <c r="P91" s="126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6" t="s">
        <v>166</v>
      </c>
      <c r="AC91" s="126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172</v>
      </c>
    </row>
    <row r="92" spans="2:40" x14ac:dyDescent="0.2">
      <c r="B92" s="126" t="s">
        <v>167</v>
      </c>
      <c r="C92" s="126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6" t="s">
        <v>167</v>
      </c>
      <c r="P92" s="126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6" t="s">
        <v>167</v>
      </c>
      <c r="AC92" s="126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173</v>
      </c>
    </row>
    <row r="93" spans="2:40" x14ac:dyDescent="0.2">
      <c r="B93" s="126" t="s">
        <v>168</v>
      </c>
      <c r="C93" s="126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6" t="s">
        <v>168</v>
      </c>
      <c r="P93" s="126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6" t="s">
        <v>168</v>
      </c>
      <c r="AC93" s="126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174</v>
      </c>
    </row>
    <row r="95" spans="2:40" ht="26" x14ac:dyDescent="0.2">
      <c r="B95" s="110" t="s">
        <v>175</v>
      </c>
      <c r="D95" t="s">
        <v>159</v>
      </c>
      <c r="E95" t="s">
        <v>157</v>
      </c>
      <c r="F95" t="s">
        <v>158</v>
      </c>
      <c r="O95" s="110" t="s">
        <v>175</v>
      </c>
      <c r="Q95" t="s">
        <v>159</v>
      </c>
      <c r="R95" t="s">
        <v>157</v>
      </c>
      <c r="S95" t="s">
        <v>158</v>
      </c>
      <c r="AB95" s="110" t="s">
        <v>175</v>
      </c>
      <c r="AD95" t="s">
        <v>159</v>
      </c>
      <c r="AE95" t="s">
        <v>157</v>
      </c>
      <c r="AF95" t="s">
        <v>158</v>
      </c>
      <c r="AM95" t="s">
        <v>178</v>
      </c>
    </row>
    <row r="96" spans="2:40" x14ac:dyDescent="0.2">
      <c r="B96" s="126" t="s">
        <v>166</v>
      </c>
      <c r="C96" s="126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6" t="s">
        <v>166</v>
      </c>
      <c r="P96" s="126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6" t="s">
        <v>166</v>
      </c>
      <c r="AC96" s="126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179</v>
      </c>
    </row>
    <row r="97" spans="2:39" x14ac:dyDescent="0.2">
      <c r="B97" s="126" t="s">
        <v>167</v>
      </c>
      <c r="C97" s="126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6" t="s">
        <v>167</v>
      </c>
      <c r="P97" s="126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6" t="s">
        <v>167</v>
      </c>
      <c r="AC97" s="126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6" t="s">
        <v>168</v>
      </c>
      <c r="C98" s="126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6" t="s">
        <v>168</v>
      </c>
      <c r="P98" s="126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6" t="s">
        <v>168</v>
      </c>
      <c r="AC98" s="126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6" t="s">
        <v>176</v>
      </c>
      <c r="C99" s="126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6" t="s">
        <v>176</v>
      </c>
      <c r="P99" s="126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6" t="s">
        <v>176</v>
      </c>
      <c r="AC99" s="126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6" t="s">
        <v>177</v>
      </c>
      <c r="C100" s="126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6" t="s">
        <v>177</v>
      </c>
      <c r="P100" s="126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6" t="s">
        <v>177</v>
      </c>
      <c r="AC100" s="126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10" t="s">
        <v>180</v>
      </c>
      <c r="D102" t="s">
        <v>159</v>
      </c>
      <c r="E102" t="s">
        <v>157</v>
      </c>
      <c r="F102" t="s">
        <v>158</v>
      </c>
      <c r="O102" s="110" t="s">
        <v>180</v>
      </c>
      <c r="Q102" t="s">
        <v>159</v>
      </c>
      <c r="R102" t="s">
        <v>157</v>
      </c>
      <c r="S102" t="s">
        <v>158</v>
      </c>
      <c r="AB102" s="110" t="s">
        <v>180</v>
      </c>
      <c r="AD102" t="s">
        <v>159</v>
      </c>
      <c r="AE102" t="s">
        <v>157</v>
      </c>
      <c r="AF102" t="s">
        <v>158</v>
      </c>
      <c r="AM102" t="s">
        <v>181</v>
      </c>
    </row>
    <row r="103" spans="2:39" x14ac:dyDescent="0.2">
      <c r="B103" s="126" t="s">
        <v>165</v>
      </c>
      <c r="C103" s="126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6" t="s">
        <v>165</v>
      </c>
      <c r="P103" s="126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6" t="s">
        <v>165</v>
      </c>
      <c r="AC103" s="126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182</v>
      </c>
    </row>
    <row r="104" spans="2:39" x14ac:dyDescent="0.2">
      <c r="B104" s="126" t="s">
        <v>166</v>
      </c>
      <c r="C104" s="126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6" t="s">
        <v>166</v>
      </c>
      <c r="P104" s="126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6" t="s">
        <v>166</v>
      </c>
      <c r="AC104" s="126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183</v>
      </c>
    </row>
    <row r="105" spans="2:39" x14ac:dyDescent="0.2">
      <c r="B105" s="126" t="s">
        <v>167</v>
      </c>
      <c r="C105" s="126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6" t="s">
        <v>167</v>
      </c>
      <c r="P105" s="126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6" t="s">
        <v>167</v>
      </c>
      <c r="AC105" s="126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6" t="s">
        <v>176</v>
      </c>
      <c r="C106" s="126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6" t="s">
        <v>176</v>
      </c>
      <c r="P106" s="126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6" t="s">
        <v>176</v>
      </c>
      <c r="AC106" s="126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U22" sqref="U22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22</v>
      </c>
      <c r="B1" s="30" t="s">
        <v>21</v>
      </c>
      <c r="C1" s="25" t="s">
        <v>2</v>
      </c>
      <c r="D1" s="25" t="s">
        <v>0</v>
      </c>
      <c r="E1" s="27" t="s">
        <v>1</v>
      </c>
      <c r="F1" s="74" t="s">
        <v>184</v>
      </c>
      <c r="G1" s="74" t="s">
        <v>185</v>
      </c>
      <c r="H1" s="74" t="s">
        <v>186</v>
      </c>
      <c r="I1" s="74" t="s">
        <v>187</v>
      </c>
      <c r="J1" s="74" t="s">
        <v>188</v>
      </c>
      <c r="K1" s="74" t="s">
        <v>189</v>
      </c>
      <c r="L1" s="74" t="s">
        <v>190</v>
      </c>
      <c r="M1" s="74" t="s">
        <v>191</v>
      </c>
      <c r="N1" s="74" t="s">
        <v>192</v>
      </c>
    </row>
    <row r="2" spans="1:27" x14ac:dyDescent="0.2">
      <c r="A2" s="31" t="s">
        <v>23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24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25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26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27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28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29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30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23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9"/>
      <c r="R10" s="128"/>
      <c r="S10" s="128"/>
      <c r="T10" s="128"/>
      <c r="U10" s="128"/>
      <c r="V10" s="128"/>
      <c r="W10" s="128"/>
      <c r="X10" s="128"/>
      <c r="Y10" s="128"/>
      <c r="Z10" s="128"/>
      <c r="AA10" s="128"/>
    </row>
    <row r="11" spans="1:27" x14ac:dyDescent="0.2">
      <c r="A11" s="31" t="s">
        <v>24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8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25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8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26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8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27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8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28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8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29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8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30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8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23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8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24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25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9"/>
      <c r="R20" s="128"/>
      <c r="S20" s="128"/>
      <c r="T20" s="128"/>
      <c r="U20" s="128"/>
      <c r="V20" s="128"/>
      <c r="W20" s="128"/>
      <c r="X20" s="128"/>
      <c r="Y20" s="128"/>
      <c r="Z20" s="128"/>
      <c r="AA20" s="128"/>
    </row>
    <row r="21" spans="1:27" x14ac:dyDescent="0.2">
      <c r="A21" s="31" t="s">
        <v>26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8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27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8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28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8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29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8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30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8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23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8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24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8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25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8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26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27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</row>
    <row r="31" spans="1:27" x14ac:dyDescent="0.2">
      <c r="A31" s="31" t="s">
        <v>28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8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29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8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30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8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23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8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24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8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25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8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26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8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27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8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28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29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30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23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24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25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26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27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28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29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30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23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24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25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26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27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28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29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30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23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24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25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26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27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28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29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30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23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24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25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26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27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28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29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30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23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24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25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26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27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28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29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30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abSelected="1" workbookViewId="0">
      <selection activeCell="P76" sqref="P76"/>
    </sheetView>
  </sheetViews>
  <sheetFormatPr baseColWidth="10" defaultRowHeight="16" x14ac:dyDescent="0.2"/>
  <sheetData>
    <row r="1" spans="1:22" x14ac:dyDescent="0.2">
      <c r="A1" t="s">
        <v>3</v>
      </c>
      <c r="D1" s="23"/>
      <c r="E1" s="24"/>
      <c r="G1" t="s">
        <v>89</v>
      </c>
    </row>
    <row r="2" spans="1:22" x14ac:dyDescent="0.2">
      <c r="A2" t="s">
        <v>194</v>
      </c>
      <c r="D2" s="23"/>
      <c r="E2" s="24"/>
      <c r="F2" t="s">
        <v>31</v>
      </c>
    </row>
    <row r="3" spans="1:22" ht="17" thickBot="1" x14ac:dyDescent="0.25">
      <c r="D3" s="109" t="s">
        <v>55</v>
      </c>
      <c r="E3" s="109"/>
      <c r="F3" t="s">
        <v>197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10</v>
      </c>
      <c r="B5" s="25">
        <v>2.5</v>
      </c>
      <c r="C5" s="27">
        <v>10</v>
      </c>
      <c r="D5" s="31" t="s">
        <v>23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10</v>
      </c>
      <c r="B6" s="25">
        <v>2.5</v>
      </c>
      <c r="C6" s="27">
        <v>15</v>
      </c>
      <c r="D6" s="31" t="s">
        <v>24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8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13</v>
      </c>
      <c r="T6" s="8" t="s">
        <v>14</v>
      </c>
      <c r="U6" s="9">
        <v>6</v>
      </c>
      <c r="V6" s="10"/>
    </row>
    <row r="7" spans="1:22" x14ac:dyDescent="0.2">
      <c r="A7" s="25">
        <v>10</v>
      </c>
      <c r="B7" s="25">
        <v>2.5</v>
      </c>
      <c r="C7" s="27">
        <v>20</v>
      </c>
      <c r="D7" s="31" t="s">
        <v>25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38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 x14ac:dyDescent="0.2">
      <c r="A8" s="25">
        <v>10</v>
      </c>
      <c r="B8" s="25">
        <v>5</v>
      </c>
      <c r="C8" s="27">
        <v>10</v>
      </c>
      <c r="D8" s="31" t="s">
        <v>26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 x14ac:dyDescent="0.2">
      <c r="A9" s="25">
        <v>10</v>
      </c>
      <c r="B9" s="25">
        <v>5</v>
      </c>
      <c r="C9" s="27">
        <v>15</v>
      </c>
      <c r="D9" s="31" t="s">
        <v>27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 x14ac:dyDescent="0.2">
      <c r="A10" s="25">
        <v>10</v>
      </c>
      <c r="B10" s="25">
        <v>5</v>
      </c>
      <c r="C10" s="27">
        <v>20</v>
      </c>
      <c r="D10" s="31" t="s">
        <v>28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7" thickBot="1" x14ac:dyDescent="0.25">
      <c r="A11" s="25">
        <v>10</v>
      </c>
      <c r="B11" s="25">
        <v>10</v>
      </c>
      <c r="C11" s="27">
        <v>10</v>
      </c>
      <c r="D11" s="31" t="s">
        <v>29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 x14ac:dyDescent="0.2">
      <c r="A12" s="25">
        <v>10</v>
      </c>
      <c r="B12" s="25">
        <v>10</v>
      </c>
      <c r="C12" s="27">
        <v>15</v>
      </c>
      <c r="D12" s="31" t="s">
        <v>30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 x14ac:dyDescent="0.2">
      <c r="A13" s="25">
        <v>10</v>
      </c>
      <c r="B13" s="25">
        <v>10</v>
      </c>
      <c r="C13" s="27">
        <v>20</v>
      </c>
      <c r="D13" s="31" t="s">
        <v>23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 x14ac:dyDescent="0.2">
      <c r="A14" s="25">
        <v>10</v>
      </c>
      <c r="B14" s="25">
        <v>15</v>
      </c>
      <c r="C14" s="27">
        <v>10</v>
      </c>
      <c r="D14" s="31" t="s">
        <v>24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 x14ac:dyDescent="0.2">
      <c r="A15" s="25">
        <v>10</v>
      </c>
      <c r="B15" s="25">
        <v>15</v>
      </c>
      <c r="C15" s="27">
        <v>15</v>
      </c>
      <c r="D15" s="31" t="s">
        <v>25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 x14ac:dyDescent="0.2">
      <c r="A16" s="25">
        <v>10</v>
      </c>
      <c r="B16" s="25">
        <v>15</v>
      </c>
      <c r="C16" s="27">
        <v>20</v>
      </c>
      <c r="D16" s="31" t="s">
        <v>26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 x14ac:dyDescent="0.2">
      <c r="A17" s="25">
        <v>15</v>
      </c>
      <c r="B17" s="25">
        <v>2.5</v>
      </c>
      <c r="C17" s="27">
        <v>10</v>
      </c>
      <c r="D17" s="31" t="s">
        <v>27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 x14ac:dyDescent="0.2">
      <c r="A18" s="25">
        <v>15</v>
      </c>
      <c r="B18" s="25">
        <v>2.5</v>
      </c>
      <c r="C18" s="27">
        <v>15</v>
      </c>
      <c r="D18" s="31" t="s">
        <v>28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 x14ac:dyDescent="0.2">
      <c r="A19" s="25">
        <v>15</v>
      </c>
      <c r="B19" s="25">
        <v>2.5</v>
      </c>
      <c r="C19" s="27">
        <v>20</v>
      </c>
      <c r="D19" s="31" t="s">
        <v>29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 x14ac:dyDescent="0.2">
      <c r="A20" s="25">
        <v>15</v>
      </c>
      <c r="B20" s="25">
        <v>5</v>
      </c>
      <c r="C20" s="27">
        <v>10</v>
      </c>
      <c r="D20" s="31" t="s">
        <v>30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 x14ac:dyDescent="0.2">
      <c r="A21" s="25">
        <v>15</v>
      </c>
      <c r="B21" s="25">
        <v>5</v>
      </c>
      <c r="C21" s="27">
        <v>15</v>
      </c>
      <c r="D21" s="31" t="s">
        <v>23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7" thickBot="1" x14ac:dyDescent="0.25">
      <c r="A22" s="25">
        <v>15</v>
      </c>
      <c r="B22" s="25">
        <v>5</v>
      </c>
      <c r="C22" s="27">
        <v>20</v>
      </c>
      <c r="D22" s="31" t="s">
        <v>24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7" thickBot="1" x14ac:dyDescent="0.25">
      <c r="A23" s="25">
        <v>15</v>
      </c>
      <c r="B23" s="25">
        <v>10</v>
      </c>
      <c r="C23" s="27">
        <v>10</v>
      </c>
      <c r="D23" s="31" t="s">
        <v>25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x14ac:dyDescent="0.2">
      <c r="A24" s="25">
        <v>15</v>
      </c>
      <c r="B24" s="25">
        <v>10</v>
      </c>
      <c r="C24" s="27">
        <v>15</v>
      </c>
      <c r="D24" s="31" t="s">
        <v>26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23</v>
      </c>
      <c r="N24" s="106" t="s">
        <v>57</v>
      </c>
      <c r="O24" s="106" t="s">
        <v>58</v>
      </c>
      <c r="P24" s="106" t="s">
        <v>59</v>
      </c>
      <c r="Q24" s="106" t="s">
        <v>60</v>
      </c>
      <c r="R24" s="106" t="s">
        <v>61</v>
      </c>
      <c r="S24" s="106" t="s">
        <v>62</v>
      </c>
      <c r="T24" s="106" t="s">
        <v>57</v>
      </c>
      <c r="U24" s="106" t="s">
        <v>58</v>
      </c>
      <c r="V24" s="106" t="s">
        <v>59</v>
      </c>
      <c r="W24" s="106" t="s">
        <v>60</v>
      </c>
      <c r="X24" s="106" t="s">
        <v>61</v>
      </c>
      <c r="Y24" s="106" t="s">
        <v>62</v>
      </c>
    </row>
    <row r="25" spans="1:25" x14ac:dyDescent="0.2">
      <c r="A25" s="25">
        <v>15</v>
      </c>
      <c r="B25" s="25">
        <v>10</v>
      </c>
      <c r="C25" s="27">
        <v>20</v>
      </c>
      <c r="D25" s="31" t="s">
        <v>27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24</v>
      </c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</row>
    <row r="26" spans="1:25" x14ac:dyDescent="0.2">
      <c r="A26" s="25">
        <v>15</v>
      </c>
      <c r="B26" s="25">
        <v>15</v>
      </c>
      <c r="C26" s="27">
        <v>10</v>
      </c>
      <c r="D26" s="31" t="s">
        <v>28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25</v>
      </c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</row>
    <row r="27" spans="1:25" x14ac:dyDescent="0.2">
      <c r="A27" s="25">
        <v>15</v>
      </c>
      <c r="B27" s="25">
        <v>15</v>
      </c>
      <c r="C27" s="27">
        <v>15</v>
      </c>
      <c r="D27" s="31" t="s">
        <v>29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26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spans="1:25" x14ac:dyDescent="0.2">
      <c r="A28" s="25">
        <v>15</v>
      </c>
      <c r="B28" s="25">
        <v>15</v>
      </c>
      <c r="C28" s="27">
        <v>20</v>
      </c>
      <c r="D28" s="31" t="s">
        <v>30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27</v>
      </c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</row>
    <row r="29" spans="1:25" x14ac:dyDescent="0.2">
      <c r="A29" s="25">
        <v>20</v>
      </c>
      <c r="B29" s="25">
        <v>2.5</v>
      </c>
      <c r="C29" s="27">
        <v>10</v>
      </c>
      <c r="D29" s="31" t="s">
        <v>23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28</v>
      </c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</row>
    <row r="30" spans="1:25" x14ac:dyDescent="0.2">
      <c r="A30" s="25">
        <v>20</v>
      </c>
      <c r="B30" s="25">
        <v>2.5</v>
      </c>
      <c r="C30" s="27">
        <v>15</v>
      </c>
      <c r="D30" s="31" t="s">
        <v>24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29</v>
      </c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</row>
    <row r="31" spans="1:25" ht="17" thickBot="1" x14ac:dyDescent="0.25">
      <c r="A31" s="25">
        <v>20</v>
      </c>
      <c r="B31" s="25">
        <v>2.5</v>
      </c>
      <c r="C31" s="27">
        <v>20</v>
      </c>
      <c r="D31" s="31" t="s">
        <v>25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30</v>
      </c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</row>
    <row r="32" spans="1:25" ht="17" thickBot="1" x14ac:dyDescent="0.25">
      <c r="A32" s="25">
        <v>20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7" thickBot="1" x14ac:dyDescent="0.25">
      <c r="A33" s="25">
        <v>20</v>
      </c>
      <c r="B33" s="25">
        <v>5</v>
      </c>
      <c r="C33" s="27">
        <v>15</v>
      </c>
      <c r="D33" s="31" t="s">
        <v>27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x14ac:dyDescent="0.2">
      <c r="A34" s="25">
        <v>20</v>
      </c>
      <c r="B34" s="25">
        <v>5</v>
      </c>
      <c r="C34" s="27">
        <v>20</v>
      </c>
      <c r="D34" s="31" t="s">
        <v>28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23</v>
      </c>
      <c r="N34" s="106" t="s">
        <v>65</v>
      </c>
      <c r="O34" s="106" t="s">
        <v>66</v>
      </c>
      <c r="P34" s="106" t="s">
        <v>67</v>
      </c>
      <c r="Q34" s="106" t="s">
        <v>68</v>
      </c>
      <c r="R34" s="106" t="s">
        <v>69</v>
      </c>
      <c r="S34" s="106" t="s">
        <v>70</v>
      </c>
      <c r="T34" s="106" t="s">
        <v>65</v>
      </c>
      <c r="U34" s="106" t="s">
        <v>66</v>
      </c>
      <c r="V34" s="106" t="s">
        <v>67</v>
      </c>
      <c r="W34" s="106" t="s">
        <v>68</v>
      </c>
      <c r="X34" s="106" t="s">
        <v>69</v>
      </c>
      <c r="Y34" s="106" t="s">
        <v>70</v>
      </c>
    </row>
    <row r="35" spans="1:25" x14ac:dyDescent="0.2">
      <c r="A35" s="25">
        <v>20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24</v>
      </c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</row>
    <row r="36" spans="1:25" x14ac:dyDescent="0.2">
      <c r="A36" s="25">
        <v>20</v>
      </c>
      <c r="B36" s="25">
        <v>10</v>
      </c>
      <c r="C36" s="27">
        <v>15</v>
      </c>
      <c r="D36" s="31" t="s">
        <v>30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25</v>
      </c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</row>
    <row r="37" spans="1:25" x14ac:dyDescent="0.2">
      <c r="A37" s="25">
        <v>20</v>
      </c>
      <c r="B37" s="25">
        <v>10</v>
      </c>
      <c r="C37" s="27">
        <v>20</v>
      </c>
      <c r="D37" s="31" t="s">
        <v>23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26</v>
      </c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</row>
    <row r="38" spans="1:25" x14ac:dyDescent="0.2">
      <c r="A38" s="25">
        <v>20</v>
      </c>
      <c r="B38" s="25">
        <v>15</v>
      </c>
      <c r="C38" s="27">
        <v>10</v>
      </c>
      <c r="D38" s="31" t="s">
        <v>24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27</v>
      </c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</row>
    <row r="39" spans="1:25" x14ac:dyDescent="0.2">
      <c r="A39" s="25">
        <v>20</v>
      </c>
      <c r="B39" s="25">
        <v>15</v>
      </c>
      <c r="C39" s="27">
        <v>15</v>
      </c>
      <c r="D39" s="31" t="s">
        <v>25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28</v>
      </c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</row>
    <row r="40" spans="1:25" x14ac:dyDescent="0.2">
      <c r="A40" s="25">
        <v>20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29</v>
      </c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</row>
    <row r="41" spans="1:25" ht="17" thickBot="1" x14ac:dyDescent="0.25">
      <c r="A41" s="25">
        <v>25</v>
      </c>
      <c r="B41" s="25">
        <v>2.5</v>
      </c>
      <c r="C41" s="27">
        <v>10</v>
      </c>
      <c r="D41" s="31" t="s">
        <v>27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30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</row>
    <row r="42" spans="1:25" ht="17" thickBot="1" x14ac:dyDescent="0.25">
      <c r="A42" s="25">
        <v>25</v>
      </c>
      <c r="B42" s="25">
        <v>2.5</v>
      </c>
      <c r="C42" s="27">
        <v>15</v>
      </c>
      <c r="D42" s="31" t="s">
        <v>28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7" thickBot="1" x14ac:dyDescent="0.25">
      <c r="A43" s="25">
        <v>25</v>
      </c>
      <c r="B43" s="25">
        <v>2.5</v>
      </c>
      <c r="C43" s="27">
        <v>20</v>
      </c>
      <c r="D43" s="31" t="s">
        <v>29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 x14ac:dyDescent="0.2">
      <c r="A44" s="25">
        <v>25</v>
      </c>
      <c r="B44" s="25">
        <v>5</v>
      </c>
      <c r="C44" s="27">
        <v>10</v>
      </c>
      <c r="D44" s="31" t="s">
        <v>30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23</v>
      </c>
      <c r="N44" s="106" t="s">
        <v>73</v>
      </c>
      <c r="O44" s="106" t="s">
        <v>74</v>
      </c>
      <c r="P44" s="106" t="s">
        <v>75</v>
      </c>
      <c r="Q44" s="106" t="s">
        <v>76</v>
      </c>
      <c r="R44" s="106" t="s">
        <v>77</v>
      </c>
      <c r="S44" s="106" t="s">
        <v>78</v>
      </c>
      <c r="T44" s="106" t="s">
        <v>73</v>
      </c>
      <c r="U44" s="106" t="s">
        <v>74</v>
      </c>
      <c r="V44" s="106" t="s">
        <v>75</v>
      </c>
      <c r="W44" s="106" t="s">
        <v>76</v>
      </c>
      <c r="X44" s="106" t="s">
        <v>77</v>
      </c>
      <c r="Y44" s="106" t="s">
        <v>78</v>
      </c>
    </row>
    <row r="45" spans="1:25" x14ac:dyDescent="0.2">
      <c r="A45" s="25">
        <v>25</v>
      </c>
      <c r="B45" s="25">
        <v>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20</v>
      </c>
      <c r="M45" s="42" t="s">
        <v>24</v>
      </c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</row>
    <row r="46" spans="1:25" x14ac:dyDescent="0.2">
      <c r="A46" s="25">
        <v>25</v>
      </c>
      <c r="B46" s="25">
        <v>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85" si="4">($U$8-SUM(F46:H46))</f>
        <v>24.2</v>
      </c>
      <c r="J46" s="25"/>
      <c r="M46" s="42" t="s">
        <v>25</v>
      </c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</row>
    <row r="47" spans="1:25" x14ac:dyDescent="0.2">
      <c r="A47" s="25">
        <v>25</v>
      </c>
      <c r="B47" s="25">
        <v>10</v>
      </c>
      <c r="C47" s="27">
        <v>10</v>
      </c>
      <c r="D47" s="31" t="s">
        <v>25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26</v>
      </c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</row>
    <row r="48" spans="1:25" x14ac:dyDescent="0.2">
      <c r="A48" s="25">
        <v>25</v>
      </c>
      <c r="B48" s="25">
        <v>10</v>
      </c>
      <c r="C48" s="27">
        <v>15</v>
      </c>
      <c r="D48" s="31" t="s">
        <v>26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27</v>
      </c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</row>
    <row r="49" spans="1:25" x14ac:dyDescent="0.2">
      <c r="A49" s="25">
        <v>25</v>
      </c>
      <c r="B49" s="25">
        <v>10</v>
      </c>
      <c r="C49" s="27">
        <v>20</v>
      </c>
      <c r="D49" s="31" t="s">
        <v>27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28</v>
      </c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</row>
    <row r="50" spans="1:25" x14ac:dyDescent="0.2">
      <c r="A50" s="25">
        <v>25</v>
      </c>
      <c r="B50" s="25">
        <v>15</v>
      </c>
      <c r="C50" s="27">
        <v>10</v>
      </c>
      <c r="D50" s="31" t="s">
        <v>28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29</v>
      </c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</row>
    <row r="51" spans="1:25" ht="17" thickBot="1" x14ac:dyDescent="0.25">
      <c r="A51" s="25">
        <v>25</v>
      </c>
      <c r="B51" s="25">
        <v>15</v>
      </c>
      <c r="C51" s="27">
        <v>15</v>
      </c>
      <c r="D51" s="31" t="s">
        <v>29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30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</row>
    <row r="52" spans="1:25" ht="17" thickBot="1" x14ac:dyDescent="0.25">
      <c r="A52" s="25">
        <v>25</v>
      </c>
      <c r="B52" s="25">
        <v>15</v>
      </c>
      <c r="C52" s="27">
        <v>20</v>
      </c>
      <c r="D52" s="31" t="s">
        <v>30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7" thickBot="1" x14ac:dyDescent="0.25">
      <c r="A53" s="131"/>
      <c r="B53" s="131"/>
      <c r="C53" s="132"/>
      <c r="F53" s="133"/>
      <c r="G53" s="131"/>
      <c r="H53" s="131"/>
      <c r="I53" s="134"/>
      <c r="J53" s="131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 x14ac:dyDescent="0.2">
      <c r="A54" t="s">
        <v>4</v>
      </c>
      <c r="D54" s="23"/>
      <c r="E54" s="24"/>
      <c r="H54" t="s">
        <v>56</v>
      </c>
      <c r="I54" s="20">
        <f>AVERAGE(I5:I52)</f>
        <v>24.818749999999998</v>
      </c>
      <c r="M54" s="42" t="s">
        <v>23</v>
      </c>
      <c r="N54" s="106" t="s">
        <v>195</v>
      </c>
      <c r="O54" s="106" t="s">
        <v>195</v>
      </c>
      <c r="P54" s="106" t="s">
        <v>195</v>
      </c>
      <c r="Q54" s="106" t="s">
        <v>195</v>
      </c>
      <c r="R54" s="106" t="s">
        <v>195</v>
      </c>
      <c r="S54" s="106" t="s">
        <v>195</v>
      </c>
      <c r="T54" s="106" t="s">
        <v>196</v>
      </c>
      <c r="U54" s="106" t="s">
        <v>196</v>
      </c>
      <c r="V54" s="106" t="s">
        <v>196</v>
      </c>
      <c r="W54" s="106" t="s">
        <v>196</v>
      </c>
      <c r="X54" s="106" t="s">
        <v>196</v>
      </c>
      <c r="Y54" s="106" t="s">
        <v>196</v>
      </c>
    </row>
    <row r="55" spans="1:25" x14ac:dyDescent="0.2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24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</row>
    <row r="56" spans="1:25" x14ac:dyDescent="0.2">
      <c r="A56" s="1"/>
      <c r="B56" s="1"/>
      <c r="C56" s="1"/>
      <c r="D56" s="89"/>
      <c r="E56" s="90"/>
      <c r="F56" s="1"/>
      <c r="G56" s="1"/>
      <c r="H56" s="1"/>
      <c r="I56" s="135"/>
      <c r="J56" s="1"/>
      <c r="M56" s="42" t="s">
        <v>25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</row>
    <row r="57" spans="1:25" x14ac:dyDescent="0.2">
      <c r="A57" s="1"/>
      <c r="B57" s="1"/>
      <c r="C57" s="1"/>
      <c r="D57" s="89"/>
      <c r="E57" s="90"/>
      <c r="F57" s="1"/>
      <c r="G57" s="1"/>
      <c r="H57" s="1"/>
      <c r="I57" s="135"/>
      <c r="J57" s="1"/>
      <c r="M57" s="42" t="s">
        <v>26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</row>
    <row r="58" spans="1:25" x14ac:dyDescent="0.2">
      <c r="A58" s="1"/>
      <c r="B58" s="1"/>
      <c r="C58" s="1"/>
      <c r="D58" s="89"/>
      <c r="E58" s="90"/>
      <c r="F58" s="1"/>
      <c r="G58" s="1"/>
      <c r="H58" s="1"/>
      <c r="I58" s="135"/>
      <c r="J58" s="1"/>
      <c r="M58" s="42" t="s">
        <v>27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</row>
    <row r="59" spans="1:25" x14ac:dyDescent="0.2">
      <c r="A59" s="1"/>
      <c r="B59" s="1"/>
      <c r="C59" s="1"/>
      <c r="D59" s="89"/>
      <c r="E59" s="90"/>
      <c r="F59" s="1"/>
      <c r="G59" s="1"/>
      <c r="H59" s="1"/>
      <c r="I59" s="135"/>
      <c r="J59" s="1"/>
      <c r="M59" s="42" t="s">
        <v>28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</row>
    <row r="60" spans="1:25" x14ac:dyDescent="0.2">
      <c r="A60" s="1"/>
      <c r="B60" s="1"/>
      <c r="C60" s="1"/>
      <c r="D60" s="89"/>
      <c r="E60" s="90"/>
      <c r="F60" s="1"/>
      <c r="G60" s="1"/>
      <c r="H60" s="1"/>
      <c r="I60" s="135"/>
      <c r="J60" s="1"/>
      <c r="M60" s="42" t="s">
        <v>29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</row>
    <row r="61" spans="1:25" ht="17" thickBot="1" x14ac:dyDescent="0.25">
      <c r="A61" t="s">
        <v>32</v>
      </c>
      <c r="J61" s="1"/>
      <c r="M61" s="43" t="s">
        <v>30</v>
      </c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</row>
    <row r="62" spans="1:25" x14ac:dyDescent="0.2">
      <c r="A62" t="s">
        <v>200</v>
      </c>
      <c r="J62" s="1"/>
    </row>
    <row r="63" spans="1:25" x14ac:dyDescent="0.2">
      <c r="A63" t="s">
        <v>198</v>
      </c>
      <c r="J63" s="1"/>
    </row>
    <row r="64" spans="1:25" ht="17" thickBot="1" x14ac:dyDescent="0.25">
      <c r="A64" t="s">
        <v>199</v>
      </c>
      <c r="J64" s="1"/>
      <c r="M64" s="44" t="s">
        <v>90</v>
      </c>
      <c r="P64" t="s">
        <v>205</v>
      </c>
    </row>
    <row r="65" spans="1:19" ht="17" thickBot="1" x14ac:dyDescent="0.25">
      <c r="A65" t="s">
        <v>202</v>
      </c>
      <c r="J65" s="1"/>
      <c r="M65" s="45" t="s">
        <v>92</v>
      </c>
      <c r="N65" s="46" t="s">
        <v>93</v>
      </c>
      <c r="O65" s="47" t="s">
        <v>94</v>
      </c>
      <c r="P65" s="48" t="s">
        <v>95</v>
      </c>
      <c r="Q65" s="49">
        <v>1</v>
      </c>
    </row>
    <row r="66" spans="1:19" x14ac:dyDescent="0.2">
      <c r="A66" t="s">
        <v>203</v>
      </c>
      <c r="J66" s="1"/>
      <c r="M66" s="50" t="s">
        <v>8</v>
      </c>
      <c r="N66" s="51"/>
      <c r="O66" s="37"/>
      <c r="P66" s="52">
        <v>500</v>
      </c>
      <c r="Q66" s="53">
        <f>P66*Q$64</f>
        <v>0</v>
      </c>
    </row>
    <row r="67" spans="1:19" x14ac:dyDescent="0.2">
      <c r="A67" t="s">
        <v>201</v>
      </c>
      <c r="J67" s="1"/>
      <c r="M67" s="54" t="s">
        <v>96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 x14ac:dyDescent="0.2">
      <c r="B68" t="s">
        <v>43</v>
      </c>
      <c r="J68" s="1"/>
      <c r="M68" s="54" t="s">
        <v>97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 x14ac:dyDescent="0.2">
      <c r="A69" t="s">
        <v>44</v>
      </c>
      <c r="J69" s="1"/>
      <c r="M69" s="54" t="s">
        <v>0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7" thickBot="1" x14ac:dyDescent="0.25">
      <c r="B70" t="s">
        <v>45</v>
      </c>
      <c r="J70" s="1"/>
      <c r="M70" s="55" t="s">
        <v>98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7" thickBot="1" x14ac:dyDescent="0.25">
      <c r="J71" s="1"/>
      <c r="M71" s="35" t="s">
        <v>37</v>
      </c>
      <c r="N71" s="10"/>
      <c r="O71" s="10"/>
    </row>
    <row r="72" spans="1:19" x14ac:dyDescent="0.2">
      <c r="A72" t="s">
        <v>50</v>
      </c>
      <c r="J72" s="1"/>
      <c r="M72" s="36" t="s">
        <v>8</v>
      </c>
      <c r="N72" s="37">
        <v>450</v>
      </c>
      <c r="O72" s="37">
        <f>N72*1</f>
        <v>450</v>
      </c>
      <c r="P72" s="130"/>
    </row>
    <row r="73" spans="1:19" ht="17" thickBot="1" x14ac:dyDescent="0.25">
      <c r="A73" t="s">
        <v>47</v>
      </c>
      <c r="B73" t="s">
        <v>204</v>
      </c>
      <c r="J73" s="1"/>
      <c r="M73" s="38" t="s">
        <v>38</v>
      </c>
      <c r="N73" s="37">
        <f>N72/25</f>
        <v>18</v>
      </c>
      <c r="O73" s="37">
        <f>N73*1</f>
        <v>18</v>
      </c>
      <c r="P73" s="130"/>
    </row>
    <row r="74" spans="1:19" ht="17" thickBot="1" x14ac:dyDescent="0.25">
      <c r="B74" t="s">
        <v>48</v>
      </c>
      <c r="J74" s="1"/>
      <c r="M74" s="2" t="s">
        <v>11</v>
      </c>
      <c r="N74" s="3"/>
      <c r="O74" s="3"/>
      <c r="P74" s="4" t="s">
        <v>12</v>
      </c>
      <c r="S74" t="s">
        <v>99</v>
      </c>
    </row>
    <row r="75" spans="1:19" ht="17" thickBot="1" x14ac:dyDescent="0.25">
      <c r="B75" t="s">
        <v>51</v>
      </c>
      <c r="J75" s="1"/>
      <c r="M75" s="6"/>
      <c r="N75" s="7" t="s">
        <v>13</v>
      </c>
      <c r="O75" s="8" t="s">
        <v>14</v>
      </c>
      <c r="P75" s="9">
        <v>48</v>
      </c>
      <c r="S75" t="s">
        <v>100</v>
      </c>
    </row>
    <row r="76" spans="1:19" x14ac:dyDescent="0.2">
      <c r="A76" t="s">
        <v>52</v>
      </c>
      <c r="J76" s="1"/>
      <c r="M76" s="11" t="s">
        <v>2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 x14ac:dyDescent="0.2">
      <c r="B77" t="s">
        <v>53</v>
      </c>
      <c r="C77" s="1"/>
      <c r="D77" s="89"/>
      <c r="E77" s="90"/>
      <c r="F77" s="1"/>
      <c r="G77" s="1"/>
      <c r="H77" s="1"/>
      <c r="I77" s="135"/>
      <c r="J77" s="1"/>
      <c r="M77" s="15" t="s">
        <v>15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 x14ac:dyDescent="0.2">
      <c r="B78" t="s">
        <v>54</v>
      </c>
      <c r="C78" s="1"/>
      <c r="D78" s="89"/>
      <c r="E78" s="90"/>
      <c r="F78" s="1"/>
      <c r="G78" s="1"/>
      <c r="H78" s="1"/>
      <c r="I78" s="135"/>
      <c r="J78" s="1"/>
      <c r="M78" s="17" t="s">
        <v>16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 x14ac:dyDescent="0.2">
      <c r="A79" s="1"/>
      <c r="B79" s="1"/>
      <c r="C79" s="1"/>
      <c r="D79" s="89"/>
      <c r="E79" s="90"/>
      <c r="F79" s="1"/>
      <c r="G79" s="1"/>
      <c r="H79" s="1"/>
      <c r="I79" s="135"/>
      <c r="J79" s="1"/>
      <c r="M79" s="59" t="s">
        <v>17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7" thickBot="1" x14ac:dyDescent="0.25">
      <c r="A80" s="1"/>
      <c r="B80" s="1"/>
      <c r="C80" s="1"/>
      <c r="D80" s="89"/>
      <c r="E80" s="90"/>
      <c r="F80" s="1"/>
      <c r="G80" s="1"/>
      <c r="H80" s="1"/>
      <c r="I80" s="135"/>
      <c r="J80" s="1"/>
      <c r="M80" s="21" t="s">
        <v>18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101</v>
      </c>
    </row>
    <row r="81" spans="1:10" x14ac:dyDescent="0.2">
      <c r="A81" s="1"/>
      <c r="B81" s="1"/>
      <c r="C81" s="1"/>
      <c r="D81" s="89"/>
      <c r="E81" s="90"/>
      <c r="F81" s="1"/>
      <c r="G81" s="1"/>
      <c r="H81" s="1"/>
      <c r="I81" s="135"/>
      <c r="J81" s="1"/>
    </row>
    <row r="82" spans="1:10" x14ac:dyDescent="0.2">
      <c r="A82" s="1"/>
      <c r="B82" s="1"/>
      <c r="C82" s="1"/>
      <c r="D82" s="89"/>
      <c r="E82" s="90"/>
      <c r="F82" s="1"/>
      <c r="G82" s="1"/>
      <c r="H82" s="1"/>
      <c r="I82" s="135"/>
      <c r="J82" s="1"/>
    </row>
    <row r="83" spans="1:10" x14ac:dyDescent="0.2">
      <c r="A83" s="1"/>
      <c r="B83" s="1"/>
      <c r="C83" s="1"/>
      <c r="D83" s="89"/>
      <c r="E83" s="90"/>
      <c r="F83" s="1"/>
      <c r="G83" s="1"/>
      <c r="H83" s="1"/>
      <c r="I83" s="135"/>
      <c r="J83" s="1"/>
    </row>
    <row r="84" spans="1:10" x14ac:dyDescent="0.2">
      <c r="A84" s="1"/>
      <c r="B84" s="1"/>
      <c r="C84" s="1"/>
      <c r="D84" s="89"/>
      <c r="E84" s="90"/>
      <c r="F84" s="1"/>
      <c r="G84" s="1"/>
      <c r="H84" s="1"/>
      <c r="I84" s="135"/>
      <c r="J84" s="1"/>
    </row>
    <row r="85" spans="1:10" x14ac:dyDescent="0.2">
      <c r="A85" s="1"/>
      <c r="B85" s="1"/>
      <c r="C85" s="1"/>
      <c r="D85" s="89"/>
      <c r="E85" s="90"/>
      <c r="F85" s="1"/>
      <c r="G85" s="1"/>
      <c r="H85" s="1"/>
      <c r="I85" s="135"/>
      <c r="J85" s="1"/>
    </row>
    <row r="86" spans="1:10" x14ac:dyDescent="0.2">
      <c r="D86" s="23"/>
      <c r="E86" s="24"/>
      <c r="I86" s="20"/>
    </row>
    <row r="87" spans="1:10" x14ac:dyDescent="0.2">
      <c r="D87" s="23"/>
      <c r="E87" s="24"/>
      <c r="I87" s="20"/>
      <c r="J87" s="20"/>
    </row>
  </sheetData>
  <mergeCells count="49">
    <mergeCell ref="Y54:Y61"/>
    <mergeCell ref="S54:S61"/>
    <mergeCell ref="T54:T61"/>
    <mergeCell ref="U54:U61"/>
    <mergeCell ref="V54:V61"/>
    <mergeCell ref="W54:W61"/>
    <mergeCell ref="X54:X61"/>
    <mergeCell ref="U44:U51"/>
    <mergeCell ref="V44:V51"/>
    <mergeCell ref="W44:W51"/>
    <mergeCell ref="X44:X51"/>
    <mergeCell ref="Y44:Y51"/>
    <mergeCell ref="N54:N61"/>
    <mergeCell ref="O54:O61"/>
    <mergeCell ref="P54:P61"/>
    <mergeCell ref="Q54:Q61"/>
    <mergeCell ref="R54:R61"/>
    <mergeCell ref="W34:W41"/>
    <mergeCell ref="X34:X41"/>
    <mergeCell ref="Y34:Y41"/>
    <mergeCell ref="N44:N51"/>
    <mergeCell ref="O44:O51"/>
    <mergeCell ref="P44:P51"/>
    <mergeCell ref="Q44:Q51"/>
    <mergeCell ref="R44:R51"/>
    <mergeCell ref="S44:S51"/>
    <mergeCell ref="T44:T51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  <mergeCell ref="X24:X31"/>
    <mergeCell ref="D3:E3"/>
    <mergeCell ref="N24:N31"/>
    <mergeCell ref="O24:O31"/>
    <mergeCell ref="P24:P31"/>
    <mergeCell ref="Q24:Q31"/>
    <mergeCell ref="R24:R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7-19-16</vt:lpstr>
      <vt:lpstr>Results 7-19-16</vt:lpstr>
      <vt:lpstr>Results 7-19-16 Reorganized</vt:lpstr>
      <vt:lpstr>7-28-16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2016-07-20T16:49:34Z</cp:lastPrinted>
  <dcterms:created xsi:type="dcterms:W3CDTF">2016-07-11T16:28:45Z</dcterms:created>
  <dcterms:modified xsi:type="dcterms:W3CDTF">2016-07-28T19:31:40Z</dcterms:modified>
</cp:coreProperties>
</file>