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3820" yWindow="1380" windowWidth="43020" windowHeight="26200" tabRatio="500" activeTab="8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I109" i="8"/>
  <c r="P7" i="8"/>
  <c r="P6" i="8"/>
  <c r="G92" i="8"/>
  <c r="G93" i="8"/>
  <c r="H93" i="8"/>
  <c r="G91" i="8"/>
  <c r="H92" i="8"/>
  <c r="B91" i="8"/>
  <c r="B93" i="8"/>
  <c r="C93" i="8"/>
  <c r="B92" i="8"/>
  <c r="C92" i="8"/>
  <c r="G84" i="8"/>
  <c r="G86" i="8"/>
  <c r="H86" i="8"/>
  <c r="G85" i="8"/>
  <c r="H85" i="8"/>
  <c r="B84" i="8"/>
  <c r="B86" i="8"/>
  <c r="C86" i="8"/>
  <c r="B85" i="8"/>
  <c r="C85" i="8"/>
  <c r="G78" i="8"/>
  <c r="G77" i="8"/>
  <c r="G79" i="8"/>
  <c r="H79" i="8"/>
  <c r="H78" i="8"/>
  <c r="C78" i="8"/>
  <c r="C79" i="8"/>
  <c r="B79" i="8"/>
  <c r="B78" i="8"/>
  <c r="B77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S8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N7" i="8"/>
  <c r="O7" i="8"/>
  <c r="O6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J70" i="8"/>
</calcChain>
</file>

<file path=xl/sharedStrings.xml><?xml version="1.0" encoding="utf-8"?>
<sst xmlns="http://schemas.openxmlformats.org/spreadsheetml/2006/main" count="2160" uniqueCount="257">
  <si>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</si>
  <si>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</si>
  <si>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</si>
  <si>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</si>
  <si>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</si>
  <si>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</si>
  <si>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</si>
  <si>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</si>
  <si>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</si>
  <si>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</si>
  <si>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</si>
  <si>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</si>
  <si>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</si>
  <si>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</si>
  <si>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</si>
  <si>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</si>
  <si>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</si>
  <si>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</si>
  <si>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</si>
  <si>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</si>
  <si>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</si>
  <si>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</si>
  <si>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</si>
  <si>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</si>
  <si>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</si>
  <si>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</si>
  <si>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</si>
  <si>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</si>
  <si>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</si>
  <si>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</si>
  <si>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</si>
  <si>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</si>
  <si>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</si>
  <si>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</si>
  <si>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</si>
  <si>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</si>
  <si>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</si>
  <si>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</si>
  <si>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</si>
  <si>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</si>
  <si>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</si>
  <si>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</si>
  <si>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</si>
  <si>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</si>
  <si>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</si>
  <si>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</si>
  <si>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</si>
  <si>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</si>
  <si>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</si>
  <si>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</si>
  <si>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</si>
  <si>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</si>
  <si>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</si>
  <si>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</si>
  <si>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</si>
  <si>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</si>
  <si>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</si>
  <si>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</si>
  <si>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</si>
  <si>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</si>
  <si>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</si>
  <si>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</si>
  <si>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</si>
  <si>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</si>
  <si>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</si>
  <si>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</si>
  <si>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</si>
  <si>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</si>
  <si>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</si>
  <si>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</si>
  <si>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</si>
  <si>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</si>
  <si>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</si>
  <si>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</si>
  <si>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</si>
  <si>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</si>
  <si>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</si>
  <si>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</si>
  <si>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</si>
  <si>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</si>
  <si>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</si>
  <si>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</si>
  <si>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</si>
  <si>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</si>
  <si>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</si>
  <si>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</si>
  <si>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</si>
  <si>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</si>
  <si>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</si>
  <si>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</si>
  <si>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</si>
  <si>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</si>
  <si>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</si>
  <si>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</si>
  <si>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</si>
  <si>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</si>
  <si>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</si>
  <si>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</si>
  <si>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</si>
  <si>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</si>
  <si>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</si>
  <si>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</si>
  <si>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</si>
  <si>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</si>
  <si>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</si>
  <si>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</si>
  <si>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</si>
  <si>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</si>
  <si>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</si>
  <si>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</si>
  <si>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</si>
  <si>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</si>
  <si>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</si>
  <si>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</si>
  <si>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</si>
  <si>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</si>
  <si>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</si>
  <si>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</si>
  <si>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</si>
  <si>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</si>
  <si>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</si>
  <si>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</si>
  <si>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</si>
  <si>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</si>
  <si>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</si>
  <si>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</si>
  <si>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</si>
  <si>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</si>
  <si>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</si>
  <si>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</si>
  <si>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</si>
  <si>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</si>
  <si>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</si>
  <si>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</si>
  <si>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</si>
  <si>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</si>
  <si>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</si>
  <si>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</si>
  <si>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</si>
  <si>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</si>
  <si>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</si>
  <si>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</si>
  <si>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</si>
  <si>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</si>
  <si>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</si>
  <si>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</si>
  <si>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</si>
  <si>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</si>
  <si>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</si>
  <si>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</si>
  <si>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</si>
  <si>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</si>
  <si>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</si>
  <si>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</si>
  <si>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</si>
  <si>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</si>
  <si>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</si>
  <si>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</si>
  <si>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</si>
  <si>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</si>
  <si>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</si>
  <si>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</si>
  <si>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</si>
  <si>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</si>
  <si>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</si>
  <si>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</si>
  <si>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</si>
  <si>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</si>
  <si>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</si>
  <si>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</si>
  <si>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</si>
  <si>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</si>
  <si>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</si>
  <si>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</si>
  <si>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</si>
  <si>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</si>
  <si>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</si>
  <si>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</si>
  <si>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</si>
  <si>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</si>
  <si>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</si>
  <si>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</si>
  <si>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</si>
  <si>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</si>
  <si>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</si>
  <si>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</si>
  <si>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</si>
  <si>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</si>
  <si>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</si>
  <si>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</si>
  <si>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</si>
  <si>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</si>
  <si>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</si>
  <si>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</si>
  <si>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</si>
  <si>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</si>
  <si>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</si>
  <si>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</si>
  <si>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</si>
  <si>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</si>
  <si>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</si>
  <si>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</si>
  <si>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</si>
  <si>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</si>
  <si>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</si>
  <si>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</si>
  <si>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</si>
  <si>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</si>
  <si>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</si>
  <si>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</si>
  <si>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</si>
  <si>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</si>
  <si>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</si>
  <si>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</si>
  <si>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</si>
  <si>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</si>
  <si>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</si>
  <si>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</si>
  <si>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</si>
  <si>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</si>
  <si>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</si>
  <si>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</si>
  <si>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</si>
  <si>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</si>
  <si>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</si>
  <si>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</si>
  <si>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</si>
  <si>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Because small amounts of SV40 are hard to pipette, I'm going to make a MEM + SV40 mix first and then distribute that to wells</t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</si>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</sst>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9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65" t="s">
        <v>55</v>
      </c>
      <c r="E3" s="165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62" t="s">
        <v>57</v>
      </c>
      <c r="N33" s="162" t="s">
        <v>58</v>
      </c>
      <c r="O33" s="162" t="s">
        <v>59</v>
      </c>
      <c r="P33" s="162" t="s">
        <v>60</v>
      </c>
      <c r="Q33" s="162" t="s">
        <v>61</v>
      </c>
      <c r="R33" s="162" t="s">
        <v>62</v>
      </c>
      <c r="S33" s="162" t="s">
        <v>63</v>
      </c>
      <c r="T33" s="162" t="s">
        <v>64</v>
      </c>
      <c r="U33" s="162" t="s">
        <v>81</v>
      </c>
      <c r="V33" s="162" t="s">
        <v>82</v>
      </c>
      <c r="W33" s="162" t="s">
        <v>85</v>
      </c>
      <c r="X33" s="162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62" t="s">
        <v>65</v>
      </c>
      <c r="N43" s="162" t="s">
        <v>66</v>
      </c>
      <c r="O43" s="162" t="s">
        <v>67</v>
      </c>
      <c r="P43" s="162" t="s">
        <v>68</v>
      </c>
      <c r="Q43" s="162" t="s">
        <v>69</v>
      </c>
      <c r="R43" s="162" t="s">
        <v>70</v>
      </c>
      <c r="S43" s="162" t="s">
        <v>71</v>
      </c>
      <c r="T43" s="162" t="s">
        <v>72</v>
      </c>
      <c r="U43" s="162" t="s">
        <v>83</v>
      </c>
      <c r="V43" s="162" t="s">
        <v>84</v>
      </c>
      <c r="W43" s="162" t="s">
        <v>87</v>
      </c>
      <c r="X43" s="162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62" t="s">
        <v>73</v>
      </c>
      <c r="N53" s="162" t="s">
        <v>74</v>
      </c>
      <c r="O53" s="162" t="s">
        <v>75</v>
      </c>
      <c r="P53" s="162" t="s">
        <v>76</v>
      </c>
      <c r="Q53" s="162" t="s">
        <v>77</v>
      </c>
      <c r="R53" s="162" t="s">
        <v>78</v>
      </c>
      <c r="S53" s="162" t="s">
        <v>79</v>
      </c>
      <c r="T53" s="162" t="s">
        <v>79</v>
      </c>
      <c r="U53" s="162" t="s">
        <v>79</v>
      </c>
      <c r="V53" s="162" t="s">
        <v>80</v>
      </c>
      <c r="W53" s="162" t="s">
        <v>80</v>
      </c>
      <c r="X53" s="162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62" t="s">
        <v>139</v>
      </c>
      <c r="N93" s="162" t="s">
        <v>139</v>
      </c>
      <c r="O93" s="162" t="s">
        <v>139</v>
      </c>
      <c r="P93" s="162" t="s">
        <v>139</v>
      </c>
      <c r="Q93" s="162" t="s">
        <v>139</v>
      </c>
      <c r="R93" s="162" t="s">
        <v>139</v>
      </c>
      <c r="S93" s="162" t="s">
        <v>139</v>
      </c>
      <c r="T93" s="162" t="s">
        <v>139</v>
      </c>
      <c r="U93" s="162" t="s">
        <v>139</v>
      </c>
      <c r="V93" s="162" t="s">
        <v>139</v>
      </c>
      <c r="W93" s="162" t="s">
        <v>140</v>
      </c>
      <c r="X93" s="162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62" t="s">
        <v>141</v>
      </c>
      <c r="N103" s="162" t="s">
        <v>141</v>
      </c>
      <c r="O103" s="162" t="s">
        <v>141</v>
      </c>
      <c r="P103" s="162" t="s">
        <v>141</v>
      </c>
      <c r="Q103" s="162" t="s">
        <v>141</v>
      </c>
      <c r="R103" s="162" t="s">
        <v>141</v>
      </c>
      <c r="S103" s="162" t="s">
        <v>141</v>
      </c>
      <c r="T103" s="162" t="s">
        <v>141</v>
      </c>
      <c r="U103" s="162" t="s">
        <v>141</v>
      </c>
      <c r="V103" s="162" t="s">
        <v>141</v>
      </c>
      <c r="W103" s="162" t="s">
        <v>140</v>
      </c>
      <c r="X103" s="162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</row>
    <row r="109" spans="1:24" x14ac:dyDescent="0.2">
      <c r="L109" s="42" t="s">
        <v>29</v>
      </c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</row>
    <row r="110" spans="1:24" ht="17" thickBot="1" x14ac:dyDescent="0.25">
      <c r="A110" t="s">
        <v>137</v>
      </c>
      <c r="L110" s="43" t="s">
        <v>30</v>
      </c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62" t="s">
        <v>140</v>
      </c>
      <c r="N113" s="162" t="s">
        <v>140</v>
      </c>
      <c r="O113" s="162" t="s">
        <v>140</v>
      </c>
      <c r="P113" s="162" t="s">
        <v>140</v>
      </c>
      <c r="Q113" s="162" t="s">
        <v>140</v>
      </c>
      <c r="R113" s="162" t="s">
        <v>140</v>
      </c>
      <c r="S113" s="162" t="s">
        <v>142</v>
      </c>
      <c r="T113" s="162" t="s">
        <v>142</v>
      </c>
      <c r="U113" s="162" t="s">
        <v>142</v>
      </c>
      <c r="V113" s="162" t="s">
        <v>143</v>
      </c>
      <c r="W113" s="162" t="s">
        <v>143</v>
      </c>
      <c r="X113" s="162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workbookViewId="0">
      <selection activeCell="A4" sqref="A4:E52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65" t="s">
        <v>55</v>
      </c>
      <c r="E3" s="165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66" t="s">
        <v>57</v>
      </c>
      <c r="O24" s="166" t="s">
        <v>58</v>
      </c>
      <c r="P24" s="166" t="s">
        <v>59</v>
      </c>
      <c r="Q24" s="166" t="s">
        <v>60</v>
      </c>
      <c r="R24" s="166" t="s">
        <v>61</v>
      </c>
      <c r="S24" s="166" t="s">
        <v>62</v>
      </c>
      <c r="T24" s="166" t="s">
        <v>57</v>
      </c>
      <c r="U24" s="166" t="s">
        <v>58</v>
      </c>
      <c r="V24" s="166" t="s">
        <v>59</v>
      </c>
      <c r="W24" s="166" t="s">
        <v>60</v>
      </c>
      <c r="X24" s="166" t="s">
        <v>61</v>
      </c>
      <c r="Y24" s="162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3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3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3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3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3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3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4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66" t="s">
        <v>65</v>
      </c>
      <c r="O34" s="166" t="s">
        <v>66</v>
      </c>
      <c r="P34" s="166" t="s">
        <v>67</v>
      </c>
      <c r="Q34" s="166" t="s">
        <v>68</v>
      </c>
      <c r="R34" s="166" t="s">
        <v>69</v>
      </c>
      <c r="S34" s="166" t="s">
        <v>70</v>
      </c>
      <c r="T34" s="166" t="s">
        <v>65</v>
      </c>
      <c r="U34" s="166" t="s">
        <v>66</v>
      </c>
      <c r="V34" s="166" t="s">
        <v>67</v>
      </c>
      <c r="W34" s="166" t="s">
        <v>68</v>
      </c>
      <c r="X34" s="166" t="s">
        <v>69</v>
      </c>
      <c r="Y34" s="162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3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3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3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3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3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3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4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66" t="s">
        <v>73</v>
      </c>
      <c r="O44" s="166" t="s">
        <v>74</v>
      </c>
      <c r="P44" s="166" t="s">
        <v>75</v>
      </c>
      <c r="Q44" s="166" t="s">
        <v>76</v>
      </c>
      <c r="R44" s="166" t="s">
        <v>77</v>
      </c>
      <c r="S44" s="166" t="s">
        <v>78</v>
      </c>
      <c r="T44" s="166" t="s">
        <v>73</v>
      </c>
      <c r="U44" s="166" t="s">
        <v>74</v>
      </c>
      <c r="V44" s="166" t="s">
        <v>75</v>
      </c>
      <c r="W44" s="166" t="s">
        <v>76</v>
      </c>
      <c r="X44" s="166" t="s">
        <v>77</v>
      </c>
      <c r="Y44" s="162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3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3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3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3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3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3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4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62" t="s">
        <v>195</v>
      </c>
      <c r="O54" s="162" t="s">
        <v>195</v>
      </c>
      <c r="P54" s="162" t="s">
        <v>195</v>
      </c>
      <c r="Q54" s="162" t="s">
        <v>195</v>
      </c>
      <c r="R54" s="162" t="s">
        <v>195</v>
      </c>
      <c r="S54" s="162" t="s">
        <v>195</v>
      </c>
      <c r="T54" s="162" t="s">
        <v>196</v>
      </c>
      <c r="U54" s="162" t="s">
        <v>196</v>
      </c>
      <c r="V54" s="162" t="s">
        <v>196</v>
      </c>
      <c r="W54" s="162" t="s">
        <v>196</v>
      </c>
      <c r="X54" s="162" t="s">
        <v>196</v>
      </c>
      <c r="Y54" s="162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</row>
    <row r="61" spans="1:25" ht="17" thickBot="1" x14ac:dyDescent="0.25">
      <c r="J61" s="1"/>
      <c r="M61" s="43" t="s">
        <v>30</v>
      </c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N24:N31"/>
    <mergeCell ref="S54:S61"/>
    <mergeCell ref="T54:T61"/>
    <mergeCell ref="U54:U61"/>
    <mergeCell ref="V54:V6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Y54:Y61"/>
    <mergeCell ref="R24:R31"/>
    <mergeCell ref="Q24:Q31"/>
    <mergeCell ref="P24:P31"/>
    <mergeCell ref="Y44:Y51"/>
    <mergeCell ref="Y34:Y41"/>
    <mergeCell ref="X24:X31"/>
    <mergeCell ref="O24:O31"/>
    <mergeCell ref="W54:W61"/>
    <mergeCell ref="X54:X61"/>
    <mergeCell ref="W44:W51"/>
    <mergeCell ref="X44:X51"/>
    <mergeCell ref="W34:W41"/>
    <mergeCell ref="X34:X41"/>
    <mergeCell ref="R44:R51"/>
    <mergeCell ref="S44:S51"/>
    <mergeCell ref="T44:T51"/>
    <mergeCell ref="Q44:Q5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23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23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24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24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24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25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25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25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26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26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26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27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27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27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28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28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28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29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29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29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30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30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30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48" t="s">
        <v>21</v>
      </c>
      <c r="C1" s="142" t="s">
        <v>2</v>
      </c>
      <c r="D1" s="142" t="s">
        <v>0</v>
      </c>
      <c r="E1" s="149" t="s">
        <v>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23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23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24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25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26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27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28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29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30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23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24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25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26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27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28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29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30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workbookViewId="0">
      <selection activeCell="G30" sqref="G30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89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5" t="s">
        <v>55</v>
      </c>
      <c r="E3" s="165"/>
      <c r="F3" t="s">
        <v>19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23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24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8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25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26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27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28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29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37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30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8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23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24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25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228</v>
      </c>
      <c r="Z15" s="6"/>
      <c r="AA15" s="7" t="s">
        <v>13</v>
      </c>
      <c r="AB15" s="8" t="s">
        <v>14</v>
      </c>
      <c r="AC15" s="9">
        <v>48</v>
      </c>
      <c r="AF15" t="s">
        <v>100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26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27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28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29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30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101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23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45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24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46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25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50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26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47</v>
      </c>
      <c r="M24" t="s">
        <v>247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27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48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28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29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52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30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248</v>
      </c>
      <c r="AC28" t="s">
        <v>222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23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249</v>
      </c>
      <c r="AC29" t="s">
        <v>223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24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224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27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23</v>
      </c>
      <c r="M33" s="162">
        <v>1</v>
      </c>
      <c r="N33" s="162">
        <v>2</v>
      </c>
      <c r="O33" s="162">
        <v>3</v>
      </c>
      <c r="P33" s="162">
        <v>4</v>
      </c>
      <c r="Q33" s="162">
        <v>5</v>
      </c>
      <c r="R33" s="162">
        <v>6</v>
      </c>
      <c r="S33" s="162">
        <v>7</v>
      </c>
      <c r="T33" s="162">
        <v>8</v>
      </c>
      <c r="U33" s="162">
        <v>1</v>
      </c>
      <c r="V33" s="162">
        <v>2</v>
      </c>
      <c r="W33" s="162">
        <v>3</v>
      </c>
      <c r="X33" s="162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28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30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23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24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Z38" s="158" t="s">
        <v>219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25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26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27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150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28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29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23</v>
      </c>
      <c r="M43" s="162">
        <v>5</v>
      </c>
      <c r="N43" s="162">
        <v>6</v>
      </c>
      <c r="O43" s="162">
        <v>7</v>
      </c>
      <c r="P43" s="162">
        <v>8</v>
      </c>
      <c r="Q43" s="162">
        <v>1</v>
      </c>
      <c r="R43" s="162">
        <v>2</v>
      </c>
      <c r="S43" s="162">
        <v>3</v>
      </c>
      <c r="T43" s="162">
        <v>4</v>
      </c>
      <c r="U43" s="162">
        <v>5</v>
      </c>
      <c r="V43" s="162">
        <v>6</v>
      </c>
      <c r="W43" s="162">
        <v>7</v>
      </c>
      <c r="X43" s="162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30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23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24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25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26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27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28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29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151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30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23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23</v>
      </c>
      <c r="M53" s="162">
        <v>1</v>
      </c>
      <c r="N53" s="162">
        <v>2</v>
      </c>
      <c r="O53" s="162">
        <v>3</v>
      </c>
      <c r="P53" s="162">
        <v>4</v>
      </c>
      <c r="Q53" s="162">
        <v>5</v>
      </c>
      <c r="R53" s="162">
        <v>6</v>
      </c>
      <c r="S53" s="162">
        <v>7</v>
      </c>
      <c r="T53" s="162">
        <v>8</v>
      </c>
      <c r="U53" s="162">
        <v>1</v>
      </c>
      <c r="V53" s="162">
        <v>2</v>
      </c>
      <c r="W53" s="162">
        <v>3</v>
      </c>
      <c r="X53" s="162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24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25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26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27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28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29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30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Z60" s="158" t="s">
        <v>221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23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215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23</v>
      </c>
      <c r="M63" s="162">
        <v>5</v>
      </c>
      <c r="N63" s="162">
        <v>6</v>
      </c>
      <c r="O63" s="162">
        <v>7</v>
      </c>
      <c r="P63" s="162">
        <v>8</v>
      </c>
      <c r="Q63" s="162">
        <v>1</v>
      </c>
      <c r="R63" s="162">
        <v>2</v>
      </c>
      <c r="S63" s="162">
        <v>3</v>
      </c>
      <c r="T63" s="162">
        <v>4</v>
      </c>
      <c r="U63" s="162">
        <v>5</v>
      </c>
      <c r="V63" s="162">
        <v>6</v>
      </c>
      <c r="W63" s="162">
        <v>7</v>
      </c>
      <c r="X63" s="162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24</v>
      </c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25</v>
      </c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26</v>
      </c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27</v>
      </c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28</v>
      </c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Z68" s="158"/>
    </row>
    <row r="69" spans="1:26" x14ac:dyDescent="0.2">
      <c r="A69" t="s">
        <v>4</v>
      </c>
      <c r="H69" t="s">
        <v>56</v>
      </c>
      <c r="I69" s="20">
        <f>AVERAGE(I5:I68)</f>
        <v>41.742708333333333</v>
      </c>
      <c r="L69" s="42" t="s">
        <v>29</v>
      </c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34</v>
      </c>
      <c r="L70" s="43" t="s">
        <v>30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2">
        <v>1</v>
      </c>
      <c r="N73" s="162">
        <v>2</v>
      </c>
      <c r="O73" s="162">
        <v>3</v>
      </c>
      <c r="P73" s="162">
        <v>4</v>
      </c>
      <c r="Q73" s="162">
        <v>5</v>
      </c>
      <c r="R73" s="162">
        <v>6</v>
      </c>
      <c r="S73" s="162">
        <v>7</v>
      </c>
      <c r="T73" s="162">
        <v>8</v>
      </c>
      <c r="U73" s="162">
        <v>1</v>
      </c>
      <c r="V73" s="162">
        <v>2</v>
      </c>
      <c r="W73" s="162">
        <v>3</v>
      </c>
      <c r="X73" s="162">
        <v>4</v>
      </c>
      <c r="Z73" s="158"/>
    </row>
    <row r="74" spans="1:26" x14ac:dyDescent="0.2">
      <c r="A74" s="74" t="s">
        <v>231</v>
      </c>
      <c r="B74" s="1"/>
      <c r="C74" s="1"/>
      <c r="D74" s="89"/>
      <c r="E74" s="90"/>
      <c r="F74" s="74" t="s">
        <v>238</v>
      </c>
      <c r="G74" s="1"/>
      <c r="H74" s="1"/>
      <c r="I74" s="131"/>
      <c r="J74" s="1"/>
      <c r="L74" s="42" t="s">
        <v>24</v>
      </c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Z74" s="158"/>
    </row>
    <row r="75" spans="1:26" x14ac:dyDescent="0.2">
      <c r="A75" s="74" t="s">
        <v>235</v>
      </c>
      <c r="B75" s="1">
        <v>41.74</v>
      </c>
      <c r="C75" s="1"/>
      <c r="D75" s="89"/>
      <c r="E75" s="90"/>
      <c r="F75" s="74" t="s">
        <v>235</v>
      </c>
      <c r="G75" s="1">
        <v>41.74</v>
      </c>
      <c r="H75" s="1"/>
      <c r="I75" s="131"/>
      <c r="J75" s="1"/>
      <c r="L75" s="42" t="s">
        <v>25</v>
      </c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Z75" s="158"/>
    </row>
    <row r="76" spans="1:26" x14ac:dyDescent="0.2">
      <c r="A76" s="74" t="s">
        <v>232</v>
      </c>
      <c r="B76" s="1">
        <v>10</v>
      </c>
      <c r="C76" s="1"/>
      <c r="D76" s="89"/>
      <c r="E76" s="90"/>
      <c r="F76" s="74" t="s">
        <v>232</v>
      </c>
      <c r="G76" s="1">
        <v>10</v>
      </c>
      <c r="H76" s="1"/>
      <c r="I76" s="131"/>
      <c r="J76" s="1"/>
      <c r="L76" s="42" t="s">
        <v>26</v>
      </c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Z76" s="158"/>
    </row>
    <row r="77" spans="1:26" ht="17" thickBot="1" x14ac:dyDescent="0.25">
      <c r="A77" s="74" t="s">
        <v>233</v>
      </c>
      <c r="B77" s="1">
        <f>G38</f>
        <v>0.11</v>
      </c>
      <c r="C77" s="1" t="s">
        <v>237</v>
      </c>
      <c r="D77" s="89"/>
      <c r="E77" s="90"/>
      <c r="F77" s="74" t="s">
        <v>233</v>
      </c>
      <c r="G77" s="1">
        <f>G44</f>
        <v>0.16500000000000001</v>
      </c>
      <c r="H77" s="1" t="s">
        <v>237</v>
      </c>
      <c r="I77" s="131"/>
      <c r="J77" s="1"/>
      <c r="L77" s="42" t="s">
        <v>27</v>
      </c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Z78" s="158"/>
    </row>
    <row r="79" spans="1:26" ht="17" thickBot="1" x14ac:dyDescent="0.25">
      <c r="A79" s="74" t="s">
        <v>236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236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29</v>
      </c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Z80" s="158" t="s">
        <v>220</v>
      </c>
    </row>
    <row r="81" spans="1:26" ht="17" thickBot="1" x14ac:dyDescent="0.25">
      <c r="A81" s="74" t="s">
        <v>239</v>
      </c>
      <c r="B81" s="1"/>
      <c r="C81" s="1"/>
      <c r="D81" s="89"/>
      <c r="E81" s="90"/>
      <c r="F81" s="74" t="s">
        <v>240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v>41.74</v>
      </c>
      <c r="C82" s="1"/>
      <c r="D82" s="89"/>
      <c r="E82" s="90"/>
      <c r="F82" s="74" t="s">
        <v>235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10</v>
      </c>
      <c r="C83" s="1"/>
      <c r="D83" s="89"/>
      <c r="E83" s="90"/>
      <c r="F83" s="74" t="s">
        <v>232</v>
      </c>
      <c r="G83" s="1">
        <v>10</v>
      </c>
      <c r="H83" s="1"/>
      <c r="I83" s="131"/>
      <c r="J83" s="1"/>
      <c r="L83" s="42" t="s">
        <v>23</v>
      </c>
      <c r="M83" s="162">
        <v>5</v>
      </c>
      <c r="N83" s="162">
        <v>6</v>
      </c>
      <c r="O83" s="162">
        <v>7</v>
      </c>
      <c r="P83" s="162">
        <v>8</v>
      </c>
      <c r="Q83" s="162">
        <v>1</v>
      </c>
      <c r="R83" s="162">
        <v>2</v>
      </c>
      <c r="S83" s="162">
        <v>3</v>
      </c>
      <c r="T83" s="162">
        <v>4</v>
      </c>
      <c r="U83" s="162">
        <v>5</v>
      </c>
      <c r="V83" s="162">
        <v>6</v>
      </c>
      <c r="W83" s="162">
        <v>7</v>
      </c>
      <c r="X83" s="162">
        <v>8</v>
      </c>
      <c r="Z83" s="158"/>
    </row>
    <row r="84" spans="1:26" ht="17" thickBot="1" x14ac:dyDescent="0.25">
      <c r="A84" s="74" t="s">
        <v>233</v>
      </c>
      <c r="B84" s="1">
        <f>G48</f>
        <v>0.22</v>
      </c>
      <c r="C84" s="1" t="s">
        <v>237</v>
      </c>
      <c r="D84" s="89"/>
      <c r="E84" s="90"/>
      <c r="F84" s="74" t="s">
        <v>233</v>
      </c>
      <c r="G84" s="1">
        <f>G53</f>
        <v>0.27500000000000002</v>
      </c>
      <c r="H84" s="1" t="s">
        <v>237</v>
      </c>
      <c r="I84" s="131"/>
      <c r="J84" s="1"/>
      <c r="L84" s="42" t="s">
        <v>24</v>
      </c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25</v>
      </c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Z85" s="158"/>
    </row>
    <row r="86" spans="1:26" ht="17" thickBot="1" x14ac:dyDescent="0.25">
      <c r="A86" s="74" t="s">
        <v>236</v>
      </c>
      <c r="B86" s="1">
        <f>B82*B83</f>
        <v>417.40000000000003</v>
      </c>
      <c r="C86" s="160">
        <f>B86 + (B86*0.1)</f>
        <v>459.14000000000004</v>
      </c>
      <c r="F86" s="74" t="s">
        <v>236</v>
      </c>
      <c r="G86" s="1">
        <f>G82*G83</f>
        <v>417.40000000000003</v>
      </c>
      <c r="H86" s="160">
        <f>G86 + (G86*0.1)</f>
        <v>459.14000000000004</v>
      </c>
      <c r="L86" s="42" t="s">
        <v>26</v>
      </c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Z86" s="158"/>
    </row>
    <row r="87" spans="1:26" x14ac:dyDescent="0.2">
      <c r="L87" s="42" t="s">
        <v>27</v>
      </c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Z87" s="158"/>
    </row>
    <row r="88" spans="1:26" x14ac:dyDescent="0.2">
      <c r="A88" s="74" t="s">
        <v>242</v>
      </c>
      <c r="B88" s="1"/>
      <c r="C88" s="1"/>
      <c r="F88" s="74" t="s">
        <v>243</v>
      </c>
      <c r="G88" s="1"/>
      <c r="H88" s="1"/>
      <c r="L88" s="42" t="s">
        <v>28</v>
      </c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Z88" s="158"/>
    </row>
    <row r="89" spans="1:26" x14ac:dyDescent="0.2">
      <c r="A89" s="74" t="s">
        <v>235</v>
      </c>
      <c r="B89" s="1">
        <v>41.74</v>
      </c>
      <c r="C89" s="1"/>
      <c r="F89" s="74" t="s">
        <v>235</v>
      </c>
      <c r="G89" s="1">
        <v>41.74</v>
      </c>
      <c r="H89" s="1"/>
      <c r="L89" s="42" t="s">
        <v>29</v>
      </c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Z89" s="158"/>
    </row>
    <row r="90" spans="1:26" ht="17" thickBot="1" x14ac:dyDescent="0.25">
      <c r="A90" s="74" t="s">
        <v>232</v>
      </c>
      <c r="B90" s="1">
        <v>10</v>
      </c>
      <c r="C90" s="1"/>
      <c r="F90" s="74" t="s">
        <v>232</v>
      </c>
      <c r="G90" s="1">
        <v>10</v>
      </c>
      <c r="H90" s="1"/>
      <c r="L90" s="43" t="s">
        <v>30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Z90" s="158"/>
    </row>
    <row r="91" spans="1:26" ht="17" thickBot="1" x14ac:dyDescent="0.25">
      <c r="A91" s="74" t="s">
        <v>233</v>
      </c>
      <c r="B91" s="1">
        <f>G59</f>
        <v>0.33</v>
      </c>
      <c r="C91" s="1" t="s">
        <v>237</v>
      </c>
      <c r="F91" s="74" t="s">
        <v>233</v>
      </c>
      <c r="G91" s="1" t="str">
        <f>L59</f>
        <v>G</v>
      </c>
      <c r="H91" s="1" t="s">
        <v>237</v>
      </c>
    </row>
    <row r="92" spans="1:26" x14ac:dyDescent="0.2">
      <c r="A92" s="74" t="s">
        <v>234</v>
      </c>
      <c r="B92" s="1">
        <f>B91*B90</f>
        <v>3.3000000000000003</v>
      </c>
      <c r="C92" s="159">
        <f>B92+(B92*0.1)</f>
        <v>3.6300000000000003</v>
      </c>
      <c r="F92" s="74" t="s">
        <v>234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236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236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241</v>
      </c>
      <c r="D96" s="10"/>
      <c r="E96" s="10"/>
    </row>
    <row r="97" spans="1:12" x14ac:dyDescent="0.2">
      <c r="D97" s="10"/>
      <c r="E97" s="10"/>
      <c r="J97" s="65" t="s">
        <v>108</v>
      </c>
      <c r="K97" s="66">
        <v>830</v>
      </c>
      <c r="L97" s="67" t="s">
        <v>109</v>
      </c>
    </row>
    <row r="98" spans="1:12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250</v>
      </c>
    </row>
    <row r="109" spans="1:12" x14ac:dyDescent="0.2">
      <c r="I109">
        <f>96*2</f>
        <v>192</v>
      </c>
    </row>
    <row r="110" spans="1:12" ht="17" thickBot="1" x14ac:dyDescent="0.25">
      <c r="A110" t="s">
        <v>137</v>
      </c>
    </row>
    <row r="111" spans="1:12" x14ac:dyDescent="0.2">
      <c r="A111" s="79" t="s">
        <v>128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115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116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133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115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134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2" t="s">
        <v>139</v>
      </c>
      <c r="C142" s="162" t="s">
        <v>139</v>
      </c>
      <c r="D142" s="162" t="s">
        <v>139</v>
      </c>
      <c r="E142" s="162" t="s">
        <v>139</v>
      </c>
      <c r="F142" s="162" t="s">
        <v>139</v>
      </c>
      <c r="G142" s="162" t="s">
        <v>139</v>
      </c>
      <c r="H142" s="162" t="s">
        <v>139</v>
      </c>
      <c r="I142" s="162" t="s">
        <v>139</v>
      </c>
      <c r="J142" s="162" t="s">
        <v>139</v>
      </c>
      <c r="K142" s="162" t="s">
        <v>139</v>
      </c>
      <c r="L142" s="162" t="s">
        <v>140</v>
      </c>
      <c r="M142" s="162" t="s">
        <v>140</v>
      </c>
    </row>
    <row r="143" spans="1:13" x14ac:dyDescent="0.2">
      <c r="A143" s="42" t="s">
        <v>24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</row>
    <row r="144" spans="1:13" x14ac:dyDescent="0.2">
      <c r="A144" s="42" t="s">
        <v>25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</row>
    <row r="145" spans="1:13" x14ac:dyDescent="0.2">
      <c r="A145" s="42" t="s">
        <v>26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</row>
    <row r="146" spans="1:13" x14ac:dyDescent="0.2">
      <c r="A146" s="42" t="s">
        <v>27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</row>
    <row r="147" spans="1:13" x14ac:dyDescent="0.2">
      <c r="A147" s="42" t="s">
        <v>28</v>
      </c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</row>
    <row r="148" spans="1:13" x14ac:dyDescent="0.2">
      <c r="A148" s="42" t="s">
        <v>29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</row>
    <row r="149" spans="1:13" ht="17" thickBot="1" x14ac:dyDescent="0.25">
      <c r="A149" s="43" t="s">
        <v>30</v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2" t="s">
        <v>141</v>
      </c>
      <c r="C152" s="162" t="s">
        <v>141</v>
      </c>
      <c r="D152" s="162" t="s">
        <v>141</v>
      </c>
      <c r="E152" s="162" t="s">
        <v>141</v>
      </c>
      <c r="F152" s="162" t="s">
        <v>141</v>
      </c>
      <c r="G152" s="162" t="s">
        <v>141</v>
      </c>
      <c r="H152" s="162" t="s">
        <v>141</v>
      </c>
      <c r="I152" s="162" t="s">
        <v>141</v>
      </c>
      <c r="J152" s="162" t="s">
        <v>141</v>
      </c>
      <c r="K152" s="162" t="s">
        <v>141</v>
      </c>
      <c r="L152" s="162" t="s">
        <v>140</v>
      </c>
      <c r="M152" s="162" t="s">
        <v>140</v>
      </c>
    </row>
    <row r="153" spans="1:13" x14ac:dyDescent="0.2">
      <c r="A153" s="42" t="s">
        <v>24</v>
      </c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</row>
    <row r="154" spans="1:13" x14ac:dyDescent="0.2">
      <c r="A154" s="42" t="s">
        <v>25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</row>
    <row r="155" spans="1:13" x14ac:dyDescent="0.2">
      <c r="A155" s="42" t="s">
        <v>26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</row>
    <row r="156" spans="1:13" x14ac:dyDescent="0.2">
      <c r="A156" s="42" t="s">
        <v>27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</row>
    <row r="157" spans="1:13" x14ac:dyDescent="0.2">
      <c r="A157" s="42" t="s">
        <v>28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</row>
    <row r="158" spans="1:13" x14ac:dyDescent="0.2">
      <c r="A158" s="42" t="s">
        <v>29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7" thickBot="1" x14ac:dyDescent="0.25">
      <c r="A159" s="43" t="s">
        <v>30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2" t="s">
        <v>140</v>
      </c>
      <c r="C162" s="162" t="s">
        <v>140</v>
      </c>
      <c r="D162" s="162" t="s">
        <v>140</v>
      </c>
      <c r="E162" s="162" t="s">
        <v>140</v>
      </c>
      <c r="F162" s="162" t="s">
        <v>140</v>
      </c>
      <c r="G162" s="162" t="s">
        <v>140</v>
      </c>
      <c r="H162" s="162" t="s">
        <v>142</v>
      </c>
      <c r="I162" s="162" t="s">
        <v>142</v>
      </c>
      <c r="J162" s="162" t="s">
        <v>142</v>
      </c>
      <c r="K162" s="162" t="s">
        <v>143</v>
      </c>
      <c r="L162" s="162" t="s">
        <v>143</v>
      </c>
      <c r="M162" s="162" t="s">
        <v>143</v>
      </c>
    </row>
    <row r="163" spans="1:13" x14ac:dyDescent="0.2">
      <c r="A163" s="42" t="s">
        <v>24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</row>
    <row r="164" spans="1:13" x14ac:dyDescent="0.2">
      <c r="A164" s="42" t="s">
        <v>25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</row>
    <row r="165" spans="1:13" x14ac:dyDescent="0.2">
      <c r="A165" s="42" t="s">
        <v>26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</row>
    <row r="166" spans="1:13" x14ac:dyDescent="0.2">
      <c r="A166" s="42" t="s">
        <v>27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</row>
    <row r="167" spans="1:13" x14ac:dyDescent="0.2">
      <c r="A167" s="42" t="s">
        <v>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</row>
    <row r="168" spans="1:13" x14ac:dyDescent="0.2">
      <c r="A168" s="42" t="s">
        <v>29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</row>
    <row r="169" spans="1:13" ht="17" thickBot="1" x14ac:dyDescent="0.25">
      <c r="A169" s="43" t="s">
        <v>30</v>
      </c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</row>
  </sheetData>
  <mergeCells count="109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R73:R80"/>
    <mergeCell ref="S73:S80"/>
    <mergeCell ref="T73:T80"/>
    <mergeCell ref="U73:U80"/>
    <mergeCell ref="V73:V80"/>
    <mergeCell ref="W73:W80"/>
  </mergeCells>
  <phoneticPr fontId="5" type="noConversion"/>
  <pageMargins left="0.7" right="0.7" top="0.75" bottom="0.75" header="0.3" footer="0.3"/>
  <pageSetup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workbookViewId="0">
      <selection activeCell="CD6" sqref="CD6:CP27"/>
    </sheetView>
  </sheetViews>
  <sheetFormatPr baseColWidth="10" defaultRowHeight="16" x14ac:dyDescent="0.2"/>
  <sheetData>
    <row r="1" spans="1:95" x14ac:dyDescent="0.2">
      <c r="A1" t="s">
        <v>149</v>
      </c>
      <c r="Q1" t="s">
        <v>150</v>
      </c>
      <c r="AG1" t="s">
        <v>151</v>
      </c>
      <c r="AW1" t="s">
        <v>215</v>
      </c>
      <c r="BM1" t="s">
        <v>251</v>
      </c>
      <c r="CC1" t="s">
        <v>217</v>
      </c>
    </row>
    <row r="3" spans="1:95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</row>
    <row r="4" spans="1:95" ht="39" x14ac:dyDescent="0.2">
      <c r="A4" s="95" t="s">
        <v>147</v>
      </c>
      <c r="B4" s="95">
        <v>24.2</v>
      </c>
      <c r="Q4" s="95" t="s">
        <v>147</v>
      </c>
      <c r="R4" s="95">
        <v>23.9</v>
      </c>
      <c r="AG4" s="95" t="s">
        <v>147</v>
      </c>
      <c r="AH4" s="95">
        <v>23.7</v>
      </c>
      <c r="AW4" s="95" t="s">
        <v>147</v>
      </c>
      <c r="AX4" s="95">
        <v>23.6</v>
      </c>
      <c r="BM4" s="95" t="s">
        <v>147</v>
      </c>
      <c r="BN4" s="95">
        <v>23.4</v>
      </c>
      <c r="CC4" s="95" t="s">
        <v>147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23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146</v>
      </c>
      <c r="R7" s="97" t="s">
        <v>23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146</v>
      </c>
      <c r="AH7" s="97" t="s">
        <v>23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146</v>
      </c>
      <c r="AX7" s="97" t="s">
        <v>23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146</v>
      </c>
      <c r="BN7" s="97" t="s">
        <v>23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146</v>
      </c>
      <c r="CD7" s="97" t="s">
        <v>23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146</v>
      </c>
    </row>
    <row r="8" spans="1:95" x14ac:dyDescent="0.2">
      <c r="B8" s="97" t="s">
        <v>24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146</v>
      </c>
      <c r="R8" s="97" t="s">
        <v>24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146</v>
      </c>
      <c r="AH8" s="97" t="s">
        <v>24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146</v>
      </c>
      <c r="AX8" s="97" t="s">
        <v>24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146</v>
      </c>
      <c r="BN8" s="97" t="s">
        <v>24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146</v>
      </c>
      <c r="CD8" s="97" t="s">
        <v>24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146</v>
      </c>
    </row>
    <row r="9" spans="1:95" x14ac:dyDescent="0.2">
      <c r="B9" s="97" t="s">
        <v>25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146</v>
      </c>
      <c r="R9" s="97" t="s">
        <v>25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146</v>
      </c>
      <c r="AH9" s="97" t="s">
        <v>25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146</v>
      </c>
      <c r="AX9" s="97" t="s">
        <v>25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146</v>
      </c>
      <c r="BN9" s="97" t="s">
        <v>25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146</v>
      </c>
      <c r="CD9" s="97" t="s">
        <v>25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146</v>
      </c>
    </row>
    <row r="10" spans="1:95" x14ac:dyDescent="0.2">
      <c r="B10" s="97" t="s">
        <v>26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146</v>
      </c>
      <c r="R10" s="97" t="s">
        <v>26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146</v>
      </c>
      <c r="AH10" s="97" t="s">
        <v>26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146</v>
      </c>
      <c r="AX10" s="97" t="s">
        <v>26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146</v>
      </c>
      <c r="BN10" s="97" t="s">
        <v>26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146</v>
      </c>
      <c r="CD10" s="97" t="s">
        <v>26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146</v>
      </c>
    </row>
    <row r="11" spans="1:95" x14ac:dyDescent="0.2">
      <c r="B11" s="97" t="s">
        <v>27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146</v>
      </c>
      <c r="R11" s="97" t="s">
        <v>27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146</v>
      </c>
      <c r="AH11" s="97" t="s">
        <v>27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146</v>
      </c>
      <c r="AX11" s="97" t="s">
        <v>27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146</v>
      </c>
      <c r="BN11" s="97" t="s">
        <v>27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146</v>
      </c>
      <c r="CD11" s="97" t="s">
        <v>27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146</v>
      </c>
    </row>
    <row r="12" spans="1:95" x14ac:dyDescent="0.2">
      <c r="B12" s="97" t="s">
        <v>28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146</v>
      </c>
      <c r="R12" s="97" t="s">
        <v>28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146</v>
      </c>
      <c r="AH12" s="97" t="s">
        <v>28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146</v>
      </c>
      <c r="AX12" s="97" t="s">
        <v>28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146</v>
      </c>
      <c r="BN12" s="97" t="s">
        <v>28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146</v>
      </c>
      <c r="CD12" s="97" t="s">
        <v>28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146</v>
      </c>
    </row>
    <row r="13" spans="1:95" x14ac:dyDescent="0.2">
      <c r="B13" s="97" t="s">
        <v>29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146</v>
      </c>
      <c r="R13" s="97" t="s">
        <v>29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146</v>
      </c>
      <c r="AH13" s="97" t="s">
        <v>29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146</v>
      </c>
      <c r="AX13" s="97" t="s">
        <v>29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146</v>
      </c>
      <c r="BN13" s="97" t="s">
        <v>29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146</v>
      </c>
      <c r="CD13" s="97" t="s">
        <v>29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146</v>
      </c>
    </row>
    <row r="14" spans="1:95" x14ac:dyDescent="0.2">
      <c r="B14" s="97" t="s">
        <v>30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146</v>
      </c>
      <c r="R14" s="97" t="s">
        <v>30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146</v>
      </c>
      <c r="AH14" s="97" t="s">
        <v>30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146</v>
      </c>
      <c r="AX14" s="97" t="s">
        <v>30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146</v>
      </c>
      <c r="BN14" s="97" t="s">
        <v>30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146</v>
      </c>
      <c r="CD14" s="97" t="s">
        <v>30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146</v>
      </c>
    </row>
    <row r="16" spans="1:95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</row>
    <row r="17" spans="1:95" ht="39" x14ac:dyDescent="0.2">
      <c r="A17" s="95" t="s">
        <v>147</v>
      </c>
      <c r="B17" s="95">
        <v>24</v>
      </c>
      <c r="Q17" s="95" t="s">
        <v>147</v>
      </c>
      <c r="R17" s="95">
        <v>23.8</v>
      </c>
      <c r="AG17" s="95" t="s">
        <v>147</v>
      </c>
      <c r="AH17" s="95">
        <v>23.7</v>
      </c>
      <c r="AW17" s="95" t="s">
        <v>147</v>
      </c>
      <c r="AX17" s="95">
        <v>23.5</v>
      </c>
      <c r="BM17" s="95" t="s">
        <v>147</v>
      </c>
      <c r="BN17" s="95">
        <v>23.4</v>
      </c>
      <c r="CC17" s="95" t="s">
        <v>147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23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148</v>
      </c>
      <c r="R20" s="97" t="s">
        <v>23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148</v>
      </c>
      <c r="AH20" s="97" t="s">
        <v>23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148</v>
      </c>
      <c r="AX20" s="97" t="s">
        <v>23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148</v>
      </c>
      <c r="BN20" s="97" t="s">
        <v>23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148</v>
      </c>
      <c r="CD20" s="97" t="s">
        <v>23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148</v>
      </c>
    </row>
    <row r="21" spans="1:95" x14ac:dyDescent="0.2">
      <c r="B21" s="97" t="s">
        <v>24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148</v>
      </c>
      <c r="R21" s="97" t="s">
        <v>24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148</v>
      </c>
      <c r="AH21" s="97" t="s">
        <v>24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148</v>
      </c>
      <c r="AX21" s="97" t="s">
        <v>24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148</v>
      </c>
      <c r="BN21" s="97" t="s">
        <v>24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148</v>
      </c>
      <c r="CD21" s="97" t="s">
        <v>24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148</v>
      </c>
    </row>
    <row r="22" spans="1:95" x14ac:dyDescent="0.2">
      <c r="B22" s="97" t="s">
        <v>25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148</v>
      </c>
      <c r="R22" s="97" t="s">
        <v>25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148</v>
      </c>
      <c r="AH22" s="97" t="s">
        <v>25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148</v>
      </c>
      <c r="AX22" s="97" t="s">
        <v>25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148</v>
      </c>
      <c r="BN22" s="97" t="s">
        <v>25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148</v>
      </c>
      <c r="CD22" s="97" t="s">
        <v>25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148</v>
      </c>
    </row>
    <row r="23" spans="1:95" x14ac:dyDescent="0.2">
      <c r="B23" s="97" t="s">
        <v>26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148</v>
      </c>
      <c r="R23" s="97" t="s">
        <v>26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148</v>
      </c>
      <c r="AH23" s="97" t="s">
        <v>26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148</v>
      </c>
      <c r="AX23" s="97" t="s">
        <v>26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148</v>
      </c>
      <c r="BN23" s="97" t="s">
        <v>26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148</v>
      </c>
      <c r="CD23" s="97" t="s">
        <v>26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148</v>
      </c>
    </row>
    <row r="24" spans="1:95" x14ac:dyDescent="0.2">
      <c r="B24" s="97" t="s">
        <v>27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148</v>
      </c>
      <c r="R24" s="97" t="s">
        <v>27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148</v>
      </c>
      <c r="AH24" s="97" t="s">
        <v>27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148</v>
      </c>
      <c r="AX24" s="97" t="s">
        <v>27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148</v>
      </c>
      <c r="BN24" s="97" t="s">
        <v>27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148</v>
      </c>
      <c r="CD24" s="97" t="s">
        <v>27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148</v>
      </c>
    </row>
    <row r="25" spans="1:95" x14ac:dyDescent="0.2">
      <c r="B25" s="97" t="s">
        <v>28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148</v>
      </c>
      <c r="R25" s="97" t="s">
        <v>28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148</v>
      </c>
      <c r="AH25" s="97" t="s">
        <v>28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148</v>
      </c>
      <c r="AX25" s="97" t="s">
        <v>28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148</v>
      </c>
      <c r="BN25" s="97" t="s">
        <v>28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148</v>
      </c>
      <c r="CD25" s="97" t="s">
        <v>28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148</v>
      </c>
    </row>
    <row r="26" spans="1:95" x14ac:dyDescent="0.2">
      <c r="B26" s="97" t="s">
        <v>29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148</v>
      </c>
      <c r="R26" s="97" t="s">
        <v>29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148</v>
      </c>
      <c r="AH26" s="97" t="s">
        <v>29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148</v>
      </c>
      <c r="AX26" s="97" t="s">
        <v>29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148</v>
      </c>
      <c r="BN26" s="97" t="s">
        <v>29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148</v>
      </c>
      <c r="CD26" s="97" t="s">
        <v>29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148</v>
      </c>
    </row>
    <row r="27" spans="1:95" x14ac:dyDescent="0.2">
      <c r="B27" s="97" t="s">
        <v>30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148</v>
      </c>
      <c r="R27" s="97" t="s">
        <v>30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148</v>
      </c>
      <c r="AH27" s="97" t="s">
        <v>30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148</v>
      </c>
      <c r="AX27" s="97" t="s">
        <v>30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148</v>
      </c>
      <c r="BN27" s="97" t="s">
        <v>30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148</v>
      </c>
      <c r="CD27" s="97" t="s">
        <v>30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148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252</v>
      </c>
    </row>
    <row r="40" spans="1:94" x14ac:dyDescent="0.2">
      <c r="A4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topLeftCell="A124" workbookViewId="0">
      <selection activeCell="O187" sqref="O187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15</v>
      </c>
      <c r="B2" s="25">
        <v>1</v>
      </c>
      <c r="C2" s="27">
        <v>17.5</v>
      </c>
      <c r="D2" s="31" t="s">
        <v>23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256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24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256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25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256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26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256</v>
      </c>
    </row>
    <row r="6" spans="1:15" x14ac:dyDescent="0.2">
      <c r="A6" s="25">
        <v>15</v>
      </c>
      <c r="B6" s="25">
        <v>1</v>
      </c>
      <c r="C6" s="27">
        <v>30</v>
      </c>
      <c r="D6" s="31" t="s">
        <v>27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256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28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256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29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256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30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256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23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256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24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256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25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256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26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256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27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256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28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256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29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256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30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256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23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256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24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256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25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256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26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256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27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256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28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256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29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256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30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256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23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256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24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255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25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255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26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255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255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255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255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255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23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256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24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256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25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256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26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256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27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256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28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256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29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256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30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256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23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256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24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256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25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256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26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256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27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256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28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256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29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256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30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256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23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256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24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256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25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256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26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256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27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256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28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256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29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256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30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256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23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256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24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255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25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255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26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255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255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256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256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256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256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256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256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256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256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256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256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256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256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256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256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256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256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256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256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256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256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256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256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256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256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256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255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255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255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255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255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255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255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256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256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256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256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256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256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256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256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256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256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256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256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256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256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256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256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256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256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256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256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256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256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256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256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256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255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255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255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255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256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256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256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256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256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256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256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256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256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256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256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256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256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256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256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256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256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256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256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256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256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256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256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256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256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255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255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255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255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255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255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255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256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256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256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256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256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256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256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256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256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256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256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256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256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256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256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256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256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256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256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256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256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256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256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256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256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255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255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255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2016-08-05T18:17:19Z</cp:lastPrinted>
  <dcterms:created xsi:type="dcterms:W3CDTF">2016-07-11T16:28:45Z</dcterms:created>
  <dcterms:modified xsi:type="dcterms:W3CDTF">2016-08-09T19:58:17Z</dcterms:modified>
</cp:coreProperties>
</file>