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Volumes/mainland/Projects/TMA blocker/SupraStyle/"/>
    </mc:Choice>
  </mc:AlternateContent>
  <bookViews>
    <workbookView xWindow="12780" yWindow="2720" windowWidth="32340" windowHeight="19500" tabRatio="500"/>
  </bookViews>
  <sheets>
    <sheet name="8-29-17" sheetId="3" r:id="rId1"/>
    <sheet name="8-8-17" sheetId="2" r:id="rId2"/>
    <sheet name="Template" sheetId="1" r:id="rId3"/>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41" i="3" l="1"/>
  <c r="E41" i="3"/>
  <c r="G4" i="3"/>
  <c r="E4" i="3"/>
  <c r="D26" i="3"/>
  <c r="E26" i="3"/>
  <c r="D25" i="3"/>
  <c r="E25" i="3"/>
  <c r="D24" i="3"/>
  <c r="E24" i="3"/>
  <c r="D23" i="3"/>
  <c r="E23" i="3"/>
  <c r="D24" i="2"/>
  <c r="E24" i="2"/>
  <c r="D23" i="2"/>
  <c r="E23" i="2"/>
  <c r="D22" i="2"/>
  <c r="E22" i="2"/>
  <c r="D21" i="2"/>
  <c r="E21" i="2"/>
  <c r="D23" i="1"/>
  <c r="E23" i="1"/>
  <c r="D22" i="1"/>
  <c r="E22" i="1"/>
  <c r="D20" i="1"/>
  <c r="E20" i="1"/>
  <c r="D21" i="1"/>
  <c r="E21" i="1"/>
</calcChain>
</file>

<file path=xl/sharedStrings.xml><?xml version="1.0" encoding="utf-8"?>
<sst xmlns="http://schemas.openxmlformats.org/spreadsheetml/2006/main" count="139" uniqueCount="55">
  <si>
    <t>We have 11 jars currently</t>
  </si>
  <si>
    <t xml:space="preserve">How many different PH levels do we want and of how many different concentrations? </t>
  </si>
  <si>
    <t>3mM</t>
  </si>
  <si>
    <t>6mM</t>
  </si>
  <si>
    <t>9mM</t>
  </si>
  <si>
    <t>12mM</t>
  </si>
  <si>
    <t>low</t>
  </si>
  <si>
    <t>mid</t>
  </si>
  <si>
    <t>high</t>
  </si>
  <si>
    <t>we also need a clean (water)</t>
  </si>
  <si>
    <t>IN the eprime program TMA_PH it will be like TMA_DR except we will not be running DEP with every level of TMA, we will just run TMA.</t>
  </si>
  <si>
    <t>Should I give a training on Linalool? Probably not…</t>
  </si>
  <si>
    <t>at least 10 (about what it was last experiment)</t>
  </si>
  <si>
    <t>PH as is after dilution</t>
  </si>
  <si>
    <t>much higher than 10 - maybe 12?</t>
  </si>
  <si>
    <t>C1 of stock(M)</t>
  </si>
  <si>
    <t>Vfinal (mL)</t>
  </si>
  <si>
    <t>C2final (mM)</t>
  </si>
  <si>
    <t>V stock to add (uL)</t>
  </si>
  <si>
    <t>Water to add (mL)</t>
  </si>
  <si>
    <t xml:space="preserve">DILUTIONS: </t>
  </si>
  <si>
    <t>Date:</t>
  </si>
  <si>
    <t xml:space="preserve">Date: </t>
  </si>
  <si>
    <t xml:space="preserve">Notes: </t>
  </si>
  <si>
    <t>This never got used because of airflow problems with the olfactometer - see lab notebook for details</t>
  </si>
  <si>
    <t>low pH measured a second time (about an hour after first measurement)</t>
  </si>
  <si>
    <t xml:space="preserve">LOW pH = </t>
  </si>
  <si>
    <t>pH after making dilution (not adding an NaOH)</t>
  </si>
  <si>
    <t>MED pH =</t>
  </si>
  <si>
    <t xml:space="preserve">HIGH pH = </t>
  </si>
  <si>
    <t>pH of about 12</t>
  </si>
  <si>
    <t>pH equivalent to that of the other sentences which is about 9.8 (closer to 10 on our pH meter because its calibrated low)</t>
  </si>
  <si>
    <t>Add 10 uL of stock for jar, then pH to higher level. Repeat</t>
  </si>
  <si>
    <t>How much volume do I need if I do two aliquots?</t>
  </si>
  <si>
    <t>minimum = 30mL probably for successful pHing</t>
  </si>
  <si>
    <t>Total = 70mLs</t>
  </si>
  <si>
    <t>Compound</t>
  </si>
  <si>
    <t>MW</t>
  </si>
  <si>
    <t>Density</t>
  </si>
  <si>
    <t>Desired Volume(mL)</t>
  </si>
  <si>
    <t>weight_cmpd (g)</t>
  </si>
  <si>
    <t>actual grams measured</t>
  </si>
  <si>
    <t>V water to add (mL)</t>
  </si>
  <si>
    <t>This gives a 1M stock</t>
  </si>
  <si>
    <t>Trimethylamine</t>
  </si>
  <si>
    <t>Levels of pH and Concentration</t>
  </si>
  <si>
    <t>Here I might want to make 2 aliquots into jars directly rather than trying to refresh them from the stock (which doesn't seem to work, maybe because it loses more of the sample because the headspace is so much larger? )</t>
  </si>
  <si>
    <t>1M Stock Made:</t>
  </si>
  <si>
    <t>g/MW*1000</t>
  </si>
  <si>
    <t>Should I give a training on Linalool? Yes - first odor presented in linalool so they can know what its like to smell something; not making new Linalool today</t>
  </si>
  <si>
    <t>pH</t>
  </si>
  <si>
    <t>NaOH</t>
  </si>
  <si>
    <t xml:space="preserve"> </t>
  </si>
  <si>
    <t>pH was around 11 after I added the same amount of NAOH as stock TMA to make a 3mM solution</t>
  </si>
  <si>
    <t>high 6mM and high 9mM were from different stock makeup; messed up the jars and had to make new 6 and 9mM and then added enough NaOH to bring to high pH</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</si>
</sst>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2"/>
      <color theme="1"/>
      <name val="Calibri"/>
      <family val="2"/>
      <scheme val="minor"/>
    </font>
    <font>
      <sz val="8"/>
      <name val="Calibri"/>
      <family val="2"/>
      <scheme val="minor"/>
    </font>
  </fonts>
  <fills count="2">
    <fill>
      <patternFill patternType="none"/>
    </fill>
    <fill>
      <patternFill patternType="gray125"/>
    </fill>
  </fills>
  <borders count="16">
    <border>
      <left/>
      <right/>
      <top/>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right style="medium">
        <color auto="1"/>
      </right>
      <top/>
      <bottom/>
      <diagonal/>
    </border>
    <border>
      <left/>
      <right/>
      <top style="thin">
        <color auto="1"/>
      </top>
      <bottom/>
      <diagonal/>
    </border>
    <border>
      <left/>
      <right/>
      <top/>
      <bottom style="thin">
        <color auto="1"/>
      </bottom>
      <diagonal/>
    </border>
    <border>
      <left style="medium">
        <color auto="1"/>
      </left>
      <right/>
      <top style="thin">
        <color auto="1"/>
      </top>
      <bottom/>
      <diagonal/>
    </border>
    <border>
      <left/>
      <right style="medium">
        <color auto="1"/>
      </right>
      <top style="thin">
        <color auto="1"/>
      </top>
      <bottom/>
      <diagonal/>
    </border>
    <border>
      <left style="medium">
        <color auto="1"/>
      </left>
      <right/>
      <top/>
      <bottom style="thin">
        <color auto="1"/>
      </bottom>
      <diagonal/>
    </border>
    <border>
      <left/>
      <right style="medium">
        <color auto="1"/>
      </right>
      <top/>
      <bottom style="thin">
        <color auto="1"/>
      </bottom>
      <diagonal/>
    </border>
  </borders>
  <cellStyleXfs count="1">
    <xf numFmtId="0" fontId="0" fillId="0" borderId="0"/>
  </cellStyleXfs>
  <cellXfs count="19">
    <xf numFmtId="0" fontId="0" fillId="0" borderId="0" xfId="0"/>
    <xf numFmtId="0" fontId="0" fillId="0" borderId="0" xfId="0" applyAlignment="1">
      <alignment wrapText="1"/>
    </xf>
    <xf numFmtId="0" fontId="0" fillId="0" borderId="1" xfId="0" applyBorder="1"/>
    <xf numFmtId="0" fontId="0" fillId="0" borderId="0" xfId="0" applyBorder="1"/>
    <xf numFmtId="14" fontId="0" fillId="0" borderId="0" xfId="0" applyNumberFormat="1"/>
    <xf numFmtId="0" fontId="0" fillId="0" borderId="5" xfId="0" applyBorder="1"/>
    <xf numFmtId="0" fontId="0" fillId="0" borderId="6" xfId="0" applyBorder="1"/>
    <xf numFmtId="0" fontId="0" fillId="0" borderId="7" xfId="0" applyBorder="1"/>
    <xf numFmtId="0" fontId="0" fillId="0" borderId="2" xfId="0" applyBorder="1" applyAlignment="1">
      <alignment wrapText="1"/>
    </xf>
    <xf numFmtId="0" fontId="0" fillId="0" borderId="3" xfId="0" applyBorder="1" applyAlignment="1">
      <alignment wrapText="1"/>
    </xf>
    <xf numFmtId="0" fontId="0" fillId="0" borderId="4" xfId="0" applyBorder="1" applyAlignment="1">
      <alignment wrapText="1"/>
    </xf>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K42"/>
  <sheetViews>
    <sheetView tabSelected="1" topLeftCell="A4" workbookViewId="0">
      <selection activeCell="G15" sqref="G15"/>
    </sheetView>
  </sheetViews>
  <sheetFormatPr baseColWidth="10" defaultRowHeight="16" x14ac:dyDescent="0.2"/>
  <cols>
    <col min="1" max="1" width="13.5" customWidth="1"/>
    <col min="5" max="5" width="14.5" customWidth="1"/>
    <col min="6" max="6" width="21" customWidth="1"/>
    <col min="7" max="7" width="17.83203125" customWidth="1"/>
    <col min="8" max="8" width="18.33203125" customWidth="1"/>
  </cols>
  <sheetData>
    <row r="1" spans="1:8" x14ac:dyDescent="0.2">
      <c r="A1" t="s">
        <v>21</v>
      </c>
      <c r="B1" s="4">
        <v>42976</v>
      </c>
    </row>
    <row r="2" spans="1:8" x14ac:dyDescent="0.2">
      <c r="A2" t="s">
        <v>47</v>
      </c>
      <c r="C2" s="4">
        <v>42976</v>
      </c>
    </row>
    <row r="3" spans="1:8" x14ac:dyDescent="0.2">
      <c r="A3" t="s">
        <v>36</v>
      </c>
      <c r="B3" t="s">
        <v>37</v>
      </c>
      <c r="C3" t="s">
        <v>38</v>
      </c>
      <c r="D3" t="s">
        <v>39</v>
      </c>
      <c r="E3" t="s">
        <v>40</v>
      </c>
      <c r="F3" t="s">
        <v>41</v>
      </c>
      <c r="G3" t="s">
        <v>42</v>
      </c>
      <c r="H3" t="s">
        <v>43</v>
      </c>
    </row>
    <row r="4" spans="1:8" ht="45" customHeight="1" x14ac:dyDescent="0.2">
      <c r="A4" t="s">
        <v>44</v>
      </c>
      <c r="B4">
        <v>59.112000000000002</v>
      </c>
      <c r="C4">
        <v>0.7</v>
      </c>
      <c r="D4">
        <v>100</v>
      </c>
      <c r="E4">
        <f>D4/1000*B4</f>
        <v>5.9112000000000009</v>
      </c>
      <c r="G4">
        <f>F4/B4*1000</f>
        <v>0</v>
      </c>
    </row>
    <row r="5" spans="1:8" x14ac:dyDescent="0.2">
      <c r="G5" t="s">
        <v>48</v>
      </c>
    </row>
    <row r="6" spans="1:8" ht="17" thickBot="1" x14ac:dyDescent="0.25">
      <c r="A6" t="s">
        <v>45</v>
      </c>
    </row>
    <row r="7" spans="1:8" s="1" customFormat="1" ht="89" customHeight="1" x14ac:dyDescent="0.2">
      <c r="A7" s="8"/>
      <c r="B7" s="9" t="s">
        <v>13</v>
      </c>
      <c r="C7" s="9" t="s">
        <v>12</v>
      </c>
      <c r="D7" s="10" t="s">
        <v>14</v>
      </c>
    </row>
    <row r="8" spans="1:8" x14ac:dyDescent="0.2">
      <c r="A8" s="15" t="s">
        <v>2</v>
      </c>
      <c r="B8" s="13" t="s">
        <v>6</v>
      </c>
      <c r="C8" s="13" t="s">
        <v>7</v>
      </c>
      <c r="D8" s="16" t="s">
        <v>8</v>
      </c>
    </row>
    <row r="9" spans="1:8" ht="30" customHeight="1" x14ac:dyDescent="0.2">
      <c r="A9" s="17" t="s">
        <v>50</v>
      </c>
      <c r="B9" s="14">
        <v>8.7799999999999994</v>
      </c>
      <c r="C9" s="14">
        <v>10.32</v>
      </c>
      <c r="D9" s="18">
        <v>11.94</v>
      </c>
    </row>
    <row r="10" spans="1:8" x14ac:dyDescent="0.2">
      <c r="A10" s="15" t="s">
        <v>3</v>
      </c>
      <c r="B10" s="13" t="s">
        <v>6</v>
      </c>
      <c r="C10" s="13" t="s">
        <v>7</v>
      </c>
      <c r="D10" s="16" t="s">
        <v>8</v>
      </c>
    </row>
    <row r="11" spans="1:8" ht="30" customHeight="1" x14ac:dyDescent="0.2">
      <c r="A11" s="17" t="s">
        <v>50</v>
      </c>
      <c r="B11" s="14">
        <v>8.5399999999999991</v>
      </c>
      <c r="C11" s="14">
        <v>10.19</v>
      </c>
      <c r="D11" s="18">
        <v>11.96</v>
      </c>
      <c r="E11" t="s">
        <v>54</v>
      </c>
    </row>
    <row r="12" spans="1:8" x14ac:dyDescent="0.2">
      <c r="A12" s="15" t="s">
        <v>4</v>
      </c>
      <c r="B12" s="13" t="s">
        <v>6</v>
      </c>
      <c r="C12" s="13" t="s">
        <v>7</v>
      </c>
      <c r="D12" s="16" t="s">
        <v>8</v>
      </c>
    </row>
    <row r="13" spans="1:8" ht="30" customHeight="1" x14ac:dyDescent="0.2">
      <c r="A13" s="17" t="s">
        <v>50</v>
      </c>
      <c r="B13" s="14">
        <v>8.4600000000000009</v>
      </c>
      <c r="C13" s="14">
        <v>10.15</v>
      </c>
      <c r="D13" s="18">
        <v>11.93</v>
      </c>
    </row>
    <row r="14" spans="1:8" x14ac:dyDescent="0.2">
      <c r="A14" s="11" t="s">
        <v>5</v>
      </c>
      <c r="B14" s="3" t="s">
        <v>6</v>
      </c>
      <c r="C14" s="3" t="s">
        <v>7</v>
      </c>
      <c r="D14" s="12" t="s">
        <v>8</v>
      </c>
    </row>
    <row r="15" spans="1:8" ht="30" customHeight="1" thickBot="1" x14ac:dyDescent="0.25">
      <c r="A15" s="5" t="s">
        <v>50</v>
      </c>
      <c r="B15" s="6">
        <v>8.48</v>
      </c>
      <c r="C15" s="6">
        <v>9.86</v>
      </c>
      <c r="D15" s="7">
        <v>11.97</v>
      </c>
    </row>
    <row r="16" spans="1:8" x14ac:dyDescent="0.2">
      <c r="A16" t="s">
        <v>9</v>
      </c>
    </row>
    <row r="17" spans="1:11" x14ac:dyDescent="0.2">
      <c r="A17" t="s">
        <v>49</v>
      </c>
    </row>
    <row r="19" spans="1:11" x14ac:dyDescent="0.2">
      <c r="A19" t="s">
        <v>10</v>
      </c>
    </row>
    <row r="21" spans="1:11" x14ac:dyDescent="0.2">
      <c r="A21" t="s">
        <v>20</v>
      </c>
    </row>
    <row r="22" spans="1:11" x14ac:dyDescent="0.2">
      <c r="A22" s="2" t="s">
        <v>15</v>
      </c>
      <c r="B22" s="2" t="s">
        <v>16</v>
      </c>
      <c r="C22" s="2" t="s">
        <v>17</v>
      </c>
      <c r="D22" s="2" t="s">
        <v>18</v>
      </c>
      <c r="E22" s="2" t="s">
        <v>19</v>
      </c>
    </row>
    <row r="23" spans="1:11" x14ac:dyDescent="0.2">
      <c r="A23" s="2">
        <v>1</v>
      </c>
      <c r="B23" s="2">
        <v>70</v>
      </c>
      <c r="C23" s="2">
        <v>3</v>
      </c>
      <c r="D23" s="2">
        <f t="shared" ref="D23" si="0">B23*C23/(A23*1000)*1000</f>
        <v>210</v>
      </c>
      <c r="E23" s="2">
        <f t="shared" ref="E23" si="1">((B23*1000)-D23)/1000</f>
        <v>69.790000000000006</v>
      </c>
      <c r="G23" s="3"/>
      <c r="H23" s="3"/>
      <c r="I23" s="3"/>
      <c r="J23" s="3"/>
      <c r="K23" s="3"/>
    </row>
    <row r="24" spans="1:11" x14ac:dyDescent="0.2">
      <c r="A24" s="2">
        <v>1</v>
      </c>
      <c r="B24" s="2">
        <v>70</v>
      </c>
      <c r="C24" s="2">
        <v>6</v>
      </c>
      <c r="D24" s="2">
        <f>B24*C24/(A24*1000)*1000</f>
        <v>420</v>
      </c>
      <c r="E24" s="2">
        <f>((B24*1000)-D24)/1000</f>
        <v>69.58</v>
      </c>
    </row>
    <row r="25" spans="1:11" x14ac:dyDescent="0.2">
      <c r="A25" s="2">
        <v>1</v>
      </c>
      <c r="B25" s="2">
        <v>70</v>
      </c>
      <c r="C25" s="2">
        <v>9</v>
      </c>
      <c r="D25" s="2">
        <f>B25*C25/(A25*1000)*1000</f>
        <v>630</v>
      </c>
      <c r="E25" s="2">
        <f>((B25*1000)-D25)/1000</f>
        <v>69.37</v>
      </c>
    </row>
    <row r="26" spans="1:11" x14ac:dyDescent="0.2">
      <c r="A26" s="2">
        <v>1</v>
      </c>
      <c r="B26" s="2">
        <v>70</v>
      </c>
      <c r="C26" s="2">
        <v>12</v>
      </c>
      <c r="D26" s="2">
        <f t="shared" ref="D26" si="2">B26*C26/(A26*1000)*1000</f>
        <v>840</v>
      </c>
      <c r="E26" s="2">
        <f t="shared" ref="E26" si="3">((B26*1000)-D26)/1000</f>
        <v>69.16</v>
      </c>
    </row>
    <row r="28" spans="1:11" x14ac:dyDescent="0.2">
      <c r="A28" t="s">
        <v>26</v>
      </c>
      <c r="B28" t="s">
        <v>27</v>
      </c>
    </row>
    <row r="29" spans="1:11" x14ac:dyDescent="0.2">
      <c r="A29" t="s">
        <v>28</v>
      </c>
      <c r="B29" t="s">
        <v>31</v>
      </c>
    </row>
    <row r="30" spans="1:11" x14ac:dyDescent="0.2">
      <c r="A30" t="s">
        <v>29</v>
      </c>
      <c r="B30" t="s">
        <v>30</v>
      </c>
    </row>
    <row r="32" spans="1:11" x14ac:dyDescent="0.2">
      <c r="A32" t="s">
        <v>32</v>
      </c>
    </row>
    <row r="34" spans="1:9" x14ac:dyDescent="0.2">
      <c r="A34" t="s">
        <v>46</v>
      </c>
    </row>
    <row r="35" spans="1:9" x14ac:dyDescent="0.2">
      <c r="A35" t="s">
        <v>33</v>
      </c>
    </row>
    <row r="36" spans="1:9" x14ac:dyDescent="0.2">
      <c r="A36" t="s">
        <v>34</v>
      </c>
    </row>
    <row r="38" spans="1:9" x14ac:dyDescent="0.2">
      <c r="A38" t="s">
        <v>35</v>
      </c>
    </row>
    <row r="40" spans="1:9" x14ac:dyDescent="0.2">
      <c r="A40" t="s">
        <v>36</v>
      </c>
      <c r="B40" t="s">
        <v>37</v>
      </c>
      <c r="C40" t="s">
        <v>38</v>
      </c>
      <c r="D40" t="s">
        <v>39</v>
      </c>
      <c r="E40" t="s">
        <v>40</v>
      </c>
      <c r="F40" t="s">
        <v>41</v>
      </c>
      <c r="G40" t="s">
        <v>42</v>
      </c>
      <c r="H40" t="s">
        <v>43</v>
      </c>
    </row>
    <row r="41" spans="1:9" ht="45" customHeight="1" x14ac:dyDescent="0.2">
      <c r="A41" t="s">
        <v>51</v>
      </c>
      <c r="B41">
        <v>39.997</v>
      </c>
      <c r="C41">
        <v>0.7</v>
      </c>
      <c r="D41">
        <v>100</v>
      </c>
      <c r="E41">
        <f>D41/1000*B41</f>
        <v>3.9997000000000003</v>
      </c>
      <c r="F41">
        <v>2.4500000000000002</v>
      </c>
      <c r="G41">
        <f>F41/B41*1000</f>
        <v>61.254594094557092</v>
      </c>
      <c r="I41" t="s">
        <v>53</v>
      </c>
    </row>
    <row r="42" spans="1:9" x14ac:dyDescent="0.2">
      <c r="F42" t="s">
        <v>52</v>
      </c>
    </row>
  </sheetData>
  <phoneticPr fontId="1" type="noConversion"/>
  <pageMargins left="0.7" right="0.7" top="0.75" bottom="0.75" header="0.3" footer="0.3"/>
  <pageSetup scale="59"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0"/>
  <sheetViews>
    <sheetView workbookViewId="0">
      <selection activeCell="A28" sqref="A28:XFD30"/>
    </sheetView>
  </sheetViews>
  <sheetFormatPr baseColWidth="10" defaultRowHeight="16" x14ac:dyDescent="0.2"/>
  <cols>
    <col min="6" max="6" width="22.1640625" customWidth="1"/>
  </cols>
  <sheetData>
    <row r="1" spans="1:6" x14ac:dyDescent="0.2">
      <c r="A1" t="s">
        <v>22</v>
      </c>
      <c r="B1" s="4">
        <v>42955</v>
      </c>
    </row>
    <row r="2" spans="1:6" x14ac:dyDescent="0.2">
      <c r="A2" t="s">
        <v>0</v>
      </c>
    </row>
    <row r="3" spans="1:6" x14ac:dyDescent="0.2">
      <c r="A3" t="s">
        <v>1</v>
      </c>
    </row>
    <row r="4" spans="1:6" s="1" customFormat="1" ht="96" x14ac:dyDescent="0.2">
      <c r="B4" s="1" t="s">
        <v>13</v>
      </c>
      <c r="C4" s="1" t="s">
        <v>12</v>
      </c>
      <c r="D4" s="1" t="s">
        <v>14</v>
      </c>
      <c r="F4" s="1" t="s">
        <v>25</v>
      </c>
    </row>
    <row r="5" spans="1:6" x14ac:dyDescent="0.2">
      <c r="A5" t="s">
        <v>2</v>
      </c>
      <c r="B5" t="s">
        <v>6</v>
      </c>
      <c r="C5" t="s">
        <v>7</v>
      </c>
      <c r="D5" t="s">
        <v>8</v>
      </c>
    </row>
    <row r="6" spans="1:6" x14ac:dyDescent="0.2">
      <c r="B6">
        <v>8.26</v>
      </c>
      <c r="C6">
        <v>10.25</v>
      </c>
      <c r="D6">
        <v>12.02</v>
      </c>
      <c r="F6">
        <v>8.16</v>
      </c>
    </row>
    <row r="7" spans="1:6" x14ac:dyDescent="0.2">
      <c r="A7" t="s">
        <v>3</v>
      </c>
      <c r="B7" t="s">
        <v>6</v>
      </c>
      <c r="C7" t="s">
        <v>7</v>
      </c>
      <c r="D7" t="s">
        <v>8</v>
      </c>
    </row>
    <row r="8" spans="1:6" x14ac:dyDescent="0.2">
      <c r="B8">
        <v>8.23</v>
      </c>
      <c r="C8">
        <v>10.210000000000001</v>
      </c>
      <c r="D8">
        <v>11.98</v>
      </c>
      <c r="F8">
        <v>8.09</v>
      </c>
    </row>
    <row r="9" spans="1:6" x14ac:dyDescent="0.2">
      <c r="A9" t="s">
        <v>4</v>
      </c>
      <c r="B9" t="s">
        <v>6</v>
      </c>
      <c r="C9" t="s">
        <v>7</v>
      </c>
      <c r="D9" t="s">
        <v>8</v>
      </c>
    </row>
    <row r="10" spans="1:6" x14ac:dyDescent="0.2">
      <c r="B10">
        <v>8.1199999999999992</v>
      </c>
      <c r="C10">
        <v>10.24</v>
      </c>
      <c r="D10">
        <v>11.93</v>
      </c>
      <c r="F10">
        <v>8.08</v>
      </c>
    </row>
    <row r="11" spans="1:6" x14ac:dyDescent="0.2">
      <c r="A11" t="s">
        <v>5</v>
      </c>
      <c r="B11" t="s">
        <v>6</v>
      </c>
      <c r="C11" t="s">
        <v>7</v>
      </c>
      <c r="D11" t="s">
        <v>8</v>
      </c>
    </row>
    <row r="12" spans="1:6" x14ac:dyDescent="0.2">
      <c r="B12">
        <v>8.02</v>
      </c>
      <c r="C12">
        <v>9.98</v>
      </c>
      <c r="D12">
        <v>11.92</v>
      </c>
      <c r="F12">
        <v>7.98</v>
      </c>
    </row>
    <row r="14" spans="1:6" x14ac:dyDescent="0.2">
      <c r="A14" t="s">
        <v>9</v>
      </c>
    </row>
    <row r="15" spans="1:6" x14ac:dyDescent="0.2">
      <c r="A15" t="s">
        <v>11</v>
      </c>
    </row>
    <row r="17" spans="1:18" x14ac:dyDescent="0.2">
      <c r="A17" t="s">
        <v>10</v>
      </c>
    </row>
    <row r="19" spans="1:18" x14ac:dyDescent="0.2">
      <c r="A19" t="s">
        <v>20</v>
      </c>
    </row>
    <row r="20" spans="1:18" x14ac:dyDescent="0.2">
      <c r="A20" s="2" t="s">
        <v>15</v>
      </c>
      <c r="B20" s="2" t="s">
        <v>16</v>
      </c>
      <c r="C20" s="2" t="s">
        <v>17</v>
      </c>
      <c r="D20" s="2" t="s">
        <v>18</v>
      </c>
      <c r="E20" s="2" t="s">
        <v>19</v>
      </c>
    </row>
    <row r="21" spans="1:18" x14ac:dyDescent="0.2">
      <c r="A21" s="2">
        <v>1</v>
      </c>
      <c r="B21" s="2">
        <v>50</v>
      </c>
      <c r="C21" s="2">
        <v>3</v>
      </c>
      <c r="D21" s="2">
        <f t="shared" ref="D21" si="0">B21*C21/(A21*1000)*1000</f>
        <v>150</v>
      </c>
      <c r="E21" s="2">
        <f t="shared" ref="E21" si="1">((B21*1000)-D21)/1000</f>
        <v>49.85</v>
      </c>
      <c r="G21" s="3"/>
      <c r="H21" s="3"/>
      <c r="I21" s="3"/>
      <c r="J21" s="3"/>
      <c r="K21" s="3"/>
    </row>
    <row r="22" spans="1:18" x14ac:dyDescent="0.2">
      <c r="A22" s="2">
        <v>1</v>
      </c>
      <c r="B22" s="2">
        <v>50</v>
      </c>
      <c r="C22" s="2">
        <v>6</v>
      </c>
      <c r="D22" s="2">
        <f>B22*C22/(A22*1000)*1000</f>
        <v>300</v>
      </c>
      <c r="E22" s="2">
        <f>((B22*1000)-D22)/1000</f>
        <v>49.7</v>
      </c>
    </row>
    <row r="23" spans="1:18" x14ac:dyDescent="0.2">
      <c r="A23" s="2">
        <v>1</v>
      </c>
      <c r="B23" s="2">
        <v>50</v>
      </c>
      <c r="C23" s="2">
        <v>9</v>
      </c>
      <c r="D23" s="2">
        <f>B23*C23/(A23*1000)*1000</f>
        <v>450</v>
      </c>
      <c r="E23" s="2">
        <f>((B23*1000)-D23)/1000</f>
        <v>49.55</v>
      </c>
    </row>
    <row r="24" spans="1:18" x14ac:dyDescent="0.2">
      <c r="A24" s="2">
        <v>1</v>
      </c>
      <c r="B24" s="2">
        <v>50</v>
      </c>
      <c r="C24" s="2">
        <v>12</v>
      </c>
      <c r="D24" s="2">
        <f t="shared" ref="D24" si="2">B24*C24/(A24*1000)*1000</f>
        <v>600</v>
      </c>
      <c r="E24" s="2">
        <f t="shared" ref="E24" si="3">((B24*1000)-D24)/1000</f>
        <v>49.4</v>
      </c>
    </row>
    <row r="26" spans="1:18" x14ac:dyDescent="0.2">
      <c r="A26" t="s">
        <v>23</v>
      </c>
      <c r="B26" t="s">
        <v>24</v>
      </c>
      <c r="N26" s="3"/>
      <c r="O26" s="3"/>
      <c r="P26" s="3"/>
      <c r="Q26" s="3"/>
      <c r="R26" s="3"/>
    </row>
    <row r="27" spans="1:18" x14ac:dyDescent="0.2">
      <c r="N27" s="3"/>
      <c r="O27" s="3"/>
      <c r="P27" s="3"/>
      <c r="Q27" s="3"/>
      <c r="R27" s="3"/>
    </row>
    <row r="28" spans="1:18" x14ac:dyDescent="0.2">
      <c r="A28" t="s">
        <v>26</v>
      </c>
      <c r="B28" t="s">
        <v>27</v>
      </c>
    </row>
    <row r="29" spans="1:18" x14ac:dyDescent="0.2">
      <c r="A29" t="s">
        <v>28</v>
      </c>
      <c r="B29" t="s">
        <v>31</v>
      </c>
    </row>
    <row r="30" spans="1:18" x14ac:dyDescent="0.2">
      <c r="A30" t="s">
        <v>29</v>
      </c>
      <c r="B30" t="s">
        <v>30</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6"/>
  <sheetViews>
    <sheetView workbookViewId="0">
      <selection activeCell="B1" sqref="B1"/>
    </sheetView>
  </sheetViews>
  <sheetFormatPr baseColWidth="10" defaultRowHeight="16" x14ac:dyDescent="0.2"/>
  <sheetData>
    <row r="1" spans="1:4" x14ac:dyDescent="0.2">
      <c r="A1" t="s">
        <v>21</v>
      </c>
    </row>
    <row r="2" spans="1:4" x14ac:dyDescent="0.2">
      <c r="A2" t="s">
        <v>0</v>
      </c>
    </row>
    <row r="3" spans="1:4" x14ac:dyDescent="0.2">
      <c r="A3" t="s">
        <v>1</v>
      </c>
    </row>
    <row r="4" spans="1:4" s="1" customFormat="1" ht="96" x14ac:dyDescent="0.2">
      <c r="B4" s="1" t="s">
        <v>13</v>
      </c>
      <c r="C4" s="1" t="s">
        <v>12</v>
      </c>
      <c r="D4" s="1" t="s">
        <v>14</v>
      </c>
    </row>
    <row r="5" spans="1:4" x14ac:dyDescent="0.2">
      <c r="A5" t="s">
        <v>2</v>
      </c>
      <c r="B5" t="s">
        <v>6</v>
      </c>
      <c r="C5" t="s">
        <v>7</v>
      </c>
      <c r="D5" t="s">
        <v>8</v>
      </c>
    </row>
    <row r="7" spans="1:4" x14ac:dyDescent="0.2">
      <c r="A7" t="s">
        <v>3</v>
      </c>
      <c r="B7" t="s">
        <v>6</v>
      </c>
      <c r="C7" t="s">
        <v>7</v>
      </c>
      <c r="D7" t="s">
        <v>8</v>
      </c>
    </row>
    <row r="9" spans="1:4" x14ac:dyDescent="0.2">
      <c r="A9" t="s">
        <v>4</v>
      </c>
      <c r="B9" t="s">
        <v>6</v>
      </c>
      <c r="C9" t="s">
        <v>7</v>
      </c>
      <c r="D9" t="s">
        <v>8</v>
      </c>
    </row>
    <row r="11" spans="1:4" x14ac:dyDescent="0.2">
      <c r="A11" t="s">
        <v>5</v>
      </c>
      <c r="B11" t="s">
        <v>6</v>
      </c>
      <c r="C11" t="s">
        <v>7</v>
      </c>
      <c r="D11" t="s">
        <v>8</v>
      </c>
    </row>
    <row r="13" spans="1:4" x14ac:dyDescent="0.2">
      <c r="A13" t="s">
        <v>9</v>
      </c>
    </row>
    <row r="14" spans="1:4" x14ac:dyDescent="0.2">
      <c r="A14" t="s">
        <v>11</v>
      </c>
    </row>
    <row r="16" spans="1:4" x14ac:dyDescent="0.2">
      <c r="A16" t="s">
        <v>10</v>
      </c>
    </row>
    <row r="18" spans="1:18" x14ac:dyDescent="0.2">
      <c r="A18" t="s">
        <v>20</v>
      </c>
    </row>
    <row r="19" spans="1:18" x14ac:dyDescent="0.2">
      <c r="A19" s="2" t="s">
        <v>15</v>
      </c>
      <c r="B19" s="2" t="s">
        <v>16</v>
      </c>
      <c r="C19" s="2" t="s">
        <v>17</v>
      </c>
      <c r="D19" s="2" t="s">
        <v>18</v>
      </c>
      <c r="E19" s="2" t="s">
        <v>19</v>
      </c>
    </row>
    <row r="20" spans="1:18" x14ac:dyDescent="0.2">
      <c r="A20" s="2">
        <v>1</v>
      </c>
      <c r="B20" s="2">
        <v>50</v>
      </c>
      <c r="C20" s="2">
        <v>3</v>
      </c>
      <c r="D20" s="2">
        <f t="shared" ref="D20" si="0">B20*C20/(A20*1000)*1000</f>
        <v>150</v>
      </c>
      <c r="E20" s="2">
        <f t="shared" ref="E20" si="1">((B20*1000)-D20)/1000</f>
        <v>49.85</v>
      </c>
      <c r="G20" s="3"/>
      <c r="H20" s="3"/>
      <c r="I20" s="3"/>
      <c r="J20" s="3"/>
      <c r="K20" s="3"/>
    </row>
    <row r="21" spans="1:18" x14ac:dyDescent="0.2">
      <c r="A21" s="2">
        <v>1</v>
      </c>
      <c r="B21" s="2">
        <v>50</v>
      </c>
      <c r="C21" s="2">
        <v>6</v>
      </c>
      <c r="D21" s="2">
        <f>B21*C21/(A21*1000)*1000</f>
        <v>300</v>
      </c>
      <c r="E21" s="2">
        <f>((B21*1000)-D21)/1000</f>
        <v>49.7</v>
      </c>
    </row>
    <row r="22" spans="1:18" x14ac:dyDescent="0.2">
      <c r="A22" s="2">
        <v>1</v>
      </c>
      <c r="B22" s="2">
        <v>50</v>
      </c>
      <c r="C22" s="2">
        <v>9</v>
      </c>
      <c r="D22" s="2">
        <f>B22*C22/(A22*1000)*1000</f>
        <v>450</v>
      </c>
      <c r="E22" s="2">
        <f>((B22*1000)-D22)/1000</f>
        <v>49.55</v>
      </c>
    </row>
    <row r="23" spans="1:18" x14ac:dyDescent="0.2">
      <c r="A23" s="2">
        <v>1</v>
      </c>
      <c r="B23" s="2">
        <v>50</v>
      </c>
      <c r="C23" s="2">
        <v>12</v>
      </c>
      <c r="D23" s="2">
        <f t="shared" ref="D23" si="2">B23*C23/(A23*1000)*1000</f>
        <v>600</v>
      </c>
      <c r="E23" s="2">
        <f t="shared" ref="E23" si="3">((B23*1000)-D23)/1000</f>
        <v>49.4</v>
      </c>
    </row>
    <row r="25" spans="1:18" x14ac:dyDescent="0.2">
      <c r="N25" s="3"/>
      <c r="O25" s="3"/>
      <c r="P25" s="3"/>
      <c r="Q25" s="3"/>
      <c r="R25" s="3"/>
    </row>
    <row r="26" spans="1:18" x14ac:dyDescent="0.2">
      <c r="N26" s="3"/>
      <c r="O26" s="3"/>
      <c r="P26" s="3"/>
      <c r="Q26" s="3"/>
      <c r="R26" s="3"/>
    </row>
  </sheetData>
  <phoneticPr fontId="1"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8-29-17</vt:lpstr>
      <vt:lpstr>8-8-17</vt:lpstr>
      <vt:lpstr>Template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lastPrinted>2017-08-29T16:40:37Z</cp:lastPrinted>
  <dcterms:created xsi:type="dcterms:W3CDTF">2017-08-10T15:54:13Z</dcterms:created>
  <dcterms:modified xsi:type="dcterms:W3CDTF">2017-09-05T14:51:25Z</dcterms:modified>
</cp:coreProperties>
</file>