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kaprielyan\Dropbox\Excel Expert\Troubleshoot formulas\"/>
    </mc:Choice>
  </mc:AlternateContent>
  <xr:revisionPtr revIDLastSave="0" documentId="13_ncr:1_{168D8B6B-8592-43E4-B6DB-8FDCF6FD7ADF}" xr6:coauthVersionLast="46" xr6:coauthVersionMax="46" xr10:uidLastSave="{00000000-0000-0000-0000-000000000000}"/>
  <bookViews>
    <workbookView xWindow="20370" yWindow="-120" windowWidth="24240" windowHeight="13140" xr2:uid="{00000000-000D-0000-FFFF-FFFF00000000}"/>
  </bookViews>
  <sheets>
    <sheet name="Income Statement South" sheetId="4" r:id="rId1"/>
    <sheet name="Income Statement East" sheetId="3" r:id="rId2"/>
    <sheet name="Income Statement West" sheetId="1" r:id="rId3"/>
    <sheet name="Profit Margi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3" i="4" s="1"/>
  <c r="C2" i="4"/>
  <c r="C8" i="4" s="1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I12" i="4"/>
  <c r="H12" i="4"/>
  <c r="G12" i="4"/>
  <c r="F12" i="4"/>
  <c r="E12" i="4"/>
  <c r="D12" i="4"/>
  <c r="C3" i="4"/>
  <c r="C5" i="4" s="1"/>
  <c r="C6" i="4" s="1"/>
  <c r="C4" i="4"/>
  <c r="C7" i="4"/>
  <c r="C12" i="4"/>
  <c r="B12" i="4"/>
  <c r="B2" i="3"/>
  <c r="C2" i="3"/>
  <c r="D2" i="3"/>
  <c r="E2" i="3"/>
  <c r="F2" i="3"/>
  <c r="G2" i="3"/>
  <c r="H2" i="3"/>
  <c r="I2" i="3"/>
  <c r="I3" i="3"/>
  <c r="I4" i="3"/>
  <c r="I5" i="3"/>
  <c r="I6" i="3"/>
  <c r="I7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I11" i="3"/>
  <c r="I12" i="3"/>
  <c r="I13" i="3"/>
  <c r="I15" i="3"/>
  <c r="I16" i="3"/>
  <c r="I17" i="3"/>
  <c r="H3" i="3"/>
  <c r="H4" i="3"/>
  <c r="H5" i="3"/>
  <c r="H6" i="3"/>
  <c r="H7" i="3"/>
  <c r="H8" i="3"/>
  <c r="H11" i="3"/>
  <c r="H12" i="3"/>
  <c r="H13" i="3"/>
  <c r="H15" i="3"/>
  <c r="H16" i="3"/>
  <c r="H17" i="3"/>
  <c r="G3" i="3"/>
  <c r="G4" i="3"/>
  <c r="G5" i="3"/>
  <c r="G6" i="3"/>
  <c r="G7" i="3"/>
  <c r="G8" i="3"/>
  <c r="G11" i="3"/>
  <c r="G12" i="3"/>
  <c r="G13" i="3"/>
  <c r="G15" i="3"/>
  <c r="G16" i="3"/>
  <c r="G17" i="3"/>
  <c r="F3" i="3"/>
  <c r="F4" i="3"/>
  <c r="F5" i="3"/>
  <c r="F6" i="3"/>
  <c r="F7" i="3"/>
  <c r="F8" i="3"/>
  <c r="F11" i="3"/>
  <c r="F12" i="3"/>
  <c r="F13" i="3"/>
  <c r="F15" i="3"/>
  <c r="F16" i="3"/>
  <c r="F17" i="3"/>
  <c r="E3" i="3"/>
  <c r="E4" i="3"/>
  <c r="E5" i="3"/>
  <c r="E6" i="3"/>
  <c r="E7" i="3"/>
  <c r="E8" i="3"/>
  <c r="E11" i="3"/>
  <c r="E12" i="3"/>
  <c r="E13" i="3"/>
  <c r="E15" i="3"/>
  <c r="E16" i="3"/>
  <c r="E17" i="3"/>
  <c r="D3" i="3"/>
  <c r="D4" i="3"/>
  <c r="D5" i="3"/>
  <c r="D6" i="3"/>
  <c r="D7" i="3"/>
  <c r="D8" i="3"/>
  <c r="D11" i="3"/>
  <c r="D12" i="3"/>
  <c r="D13" i="3"/>
  <c r="D15" i="3"/>
  <c r="D16" i="3"/>
  <c r="D17" i="3"/>
  <c r="C3" i="3"/>
  <c r="C4" i="3"/>
  <c r="C5" i="3"/>
  <c r="C6" i="3"/>
  <c r="C7" i="3"/>
  <c r="C8" i="3"/>
  <c r="C11" i="3"/>
  <c r="C12" i="3"/>
  <c r="C13" i="3"/>
  <c r="C15" i="3"/>
  <c r="C16" i="3"/>
  <c r="C17" i="3"/>
  <c r="B3" i="3"/>
  <c r="B4" i="3"/>
  <c r="B5" i="3"/>
  <c r="B6" i="3"/>
  <c r="B7" i="3"/>
  <c r="B8" i="3"/>
  <c r="B11" i="3"/>
  <c r="B12" i="3"/>
  <c r="B13" i="3"/>
  <c r="B15" i="3"/>
  <c r="B16" i="3"/>
  <c r="B17" i="3"/>
  <c r="B2" i="1"/>
  <c r="C2" i="1"/>
  <c r="D2" i="1"/>
  <c r="E2" i="1"/>
  <c r="F2" i="1"/>
  <c r="G2" i="1"/>
  <c r="H2" i="1"/>
  <c r="I2" i="1"/>
  <c r="I3" i="1"/>
  <c r="H3" i="1"/>
  <c r="G3" i="1"/>
  <c r="F3" i="1"/>
  <c r="E3" i="1"/>
  <c r="D3" i="1"/>
  <c r="C3" i="1"/>
  <c r="B3" i="1"/>
  <c r="C4" i="1"/>
  <c r="C5" i="1"/>
  <c r="C6" i="1"/>
  <c r="C7" i="1"/>
  <c r="C8" i="1"/>
  <c r="C11" i="1"/>
  <c r="C13" i="1"/>
  <c r="C15" i="1"/>
  <c r="C16" i="1"/>
  <c r="C17" i="1"/>
  <c r="C2" i="2"/>
  <c r="D4" i="1"/>
  <c r="D5" i="1"/>
  <c r="D6" i="1"/>
  <c r="D7" i="1"/>
  <c r="D8" i="1"/>
  <c r="D11" i="1"/>
  <c r="D13" i="1"/>
  <c r="D15" i="1"/>
  <c r="D16" i="1"/>
  <c r="D17" i="1"/>
  <c r="D2" i="2"/>
  <c r="E4" i="1"/>
  <c r="E5" i="1"/>
  <c r="E6" i="1"/>
  <c r="E7" i="1"/>
  <c r="E8" i="1"/>
  <c r="E11" i="1"/>
  <c r="E13" i="1"/>
  <c r="E15" i="1"/>
  <c r="E16" i="1"/>
  <c r="E17" i="1"/>
  <c r="E2" i="2"/>
  <c r="F4" i="1"/>
  <c r="F5" i="1"/>
  <c r="F6" i="1"/>
  <c r="F7" i="1"/>
  <c r="F8" i="1"/>
  <c r="F11" i="1"/>
  <c r="F13" i="1"/>
  <c r="F15" i="1"/>
  <c r="F16" i="1"/>
  <c r="F17" i="1"/>
  <c r="F2" i="2"/>
  <c r="G4" i="1"/>
  <c r="G5" i="1"/>
  <c r="G6" i="1"/>
  <c r="G7" i="1"/>
  <c r="G8" i="1"/>
  <c r="G11" i="1"/>
  <c r="G13" i="1"/>
  <c r="G15" i="1"/>
  <c r="G16" i="1"/>
  <c r="G17" i="1"/>
  <c r="G2" i="2"/>
  <c r="H4" i="1"/>
  <c r="H5" i="1"/>
  <c r="H6" i="1"/>
  <c r="H7" i="1"/>
  <c r="H8" i="1"/>
  <c r="H11" i="1"/>
  <c r="H13" i="1"/>
  <c r="H15" i="1"/>
  <c r="H16" i="1"/>
  <c r="H17" i="1"/>
  <c r="H2" i="2"/>
  <c r="I4" i="1"/>
  <c r="I5" i="1"/>
  <c r="I6" i="1"/>
  <c r="I7" i="1"/>
  <c r="I8" i="1"/>
  <c r="I11" i="1"/>
  <c r="I13" i="1"/>
  <c r="I15" i="1"/>
  <c r="I16" i="1"/>
  <c r="I17" i="1"/>
  <c r="I2" i="2"/>
  <c r="I12" i="1"/>
  <c r="H12" i="1"/>
  <c r="G12" i="1"/>
  <c r="F12" i="1"/>
  <c r="E12" i="1"/>
  <c r="D12" i="1"/>
  <c r="C12" i="1"/>
  <c r="B12" i="1"/>
  <c r="B4" i="1"/>
  <c r="B10" i="1"/>
  <c r="C10" i="1"/>
  <c r="D10" i="1"/>
  <c r="E10" i="1"/>
  <c r="F10" i="1"/>
  <c r="G10" i="1"/>
  <c r="H10" i="1"/>
  <c r="I10" i="1"/>
  <c r="B9" i="1"/>
  <c r="C9" i="1"/>
  <c r="D9" i="1"/>
  <c r="E9" i="1"/>
  <c r="F9" i="1"/>
  <c r="G9" i="1"/>
  <c r="H9" i="1"/>
  <c r="I9" i="1"/>
  <c r="B8" i="1"/>
  <c r="B7" i="1"/>
  <c r="B5" i="1"/>
  <c r="B6" i="1"/>
  <c r="B11" i="1"/>
  <c r="B13" i="1"/>
  <c r="B15" i="1"/>
  <c r="B16" i="1"/>
  <c r="B17" i="1"/>
  <c r="B2" i="2"/>
  <c r="C11" i="4" l="1"/>
  <c r="C13" i="4" s="1"/>
  <c r="C15" i="4" s="1"/>
  <c r="D2" i="4"/>
  <c r="B8" i="4"/>
  <c r="B7" i="4"/>
  <c r="B4" i="4"/>
  <c r="B5" i="4" s="1"/>
  <c r="B6" i="4" s="1"/>
  <c r="B11" i="4" s="1"/>
  <c r="B13" i="4" s="1"/>
  <c r="B15" i="4" s="1"/>
  <c r="B16" i="4" l="1"/>
  <c r="B17" i="4"/>
  <c r="C16" i="4"/>
  <c r="C17" i="4" s="1"/>
  <c r="D3" i="4"/>
  <c r="D5" i="4" s="1"/>
  <c r="D6" i="4" s="1"/>
  <c r="D11" i="4" s="1"/>
  <c r="D13" i="4" s="1"/>
  <c r="D15" i="4" s="1"/>
  <c r="D4" i="4"/>
  <c r="E2" i="4"/>
  <c r="D7" i="4"/>
  <c r="D8" i="4"/>
  <c r="D16" i="4" l="1"/>
  <c r="D17" i="4"/>
  <c r="F2" i="4"/>
  <c r="E7" i="4"/>
  <c r="E8" i="4"/>
  <c r="E3" i="4"/>
  <c r="E4" i="4"/>
  <c r="E5" i="4"/>
  <c r="E6" i="4" s="1"/>
  <c r="E11" i="4" s="1"/>
  <c r="E13" i="4" s="1"/>
  <c r="E15" i="4" s="1"/>
  <c r="E16" i="4" l="1"/>
  <c r="E17" i="4" s="1"/>
  <c r="F3" i="4"/>
  <c r="G2" i="4"/>
  <c r="F4" i="4"/>
  <c r="F5" i="4"/>
  <c r="F6" i="4"/>
  <c r="F11" i="4" s="1"/>
  <c r="F13" i="4" s="1"/>
  <c r="F15" i="4" s="1"/>
  <c r="F7" i="4"/>
  <c r="F8" i="4"/>
  <c r="F16" i="4" l="1"/>
  <c r="F17" i="4"/>
  <c r="G7" i="4"/>
  <c r="G8" i="4"/>
  <c r="H2" i="4"/>
  <c r="G3" i="4"/>
  <c r="G5" i="4" s="1"/>
  <c r="G6" i="4" s="1"/>
  <c r="G11" i="4" s="1"/>
  <c r="G13" i="4" s="1"/>
  <c r="G15" i="4" s="1"/>
  <c r="G4" i="4"/>
  <c r="G16" i="4" l="1"/>
  <c r="G17" i="4" s="1"/>
  <c r="H3" i="4"/>
  <c r="H4" i="4"/>
  <c r="H5" i="4"/>
  <c r="H6" i="4" s="1"/>
  <c r="H11" i="4" s="1"/>
  <c r="H13" i="4" s="1"/>
  <c r="H15" i="4" s="1"/>
  <c r="I2" i="4"/>
  <c r="H7" i="4"/>
  <c r="H8" i="4"/>
  <c r="H16" i="4" l="1"/>
  <c r="H17" i="4"/>
  <c r="I7" i="4"/>
  <c r="I8" i="4"/>
  <c r="I3" i="4"/>
  <c r="I4" i="4"/>
  <c r="I5" i="4" s="1"/>
  <c r="I6" i="4" s="1"/>
  <c r="I11" i="4" s="1"/>
  <c r="I13" i="4" s="1"/>
  <c r="I15" i="4" s="1"/>
  <c r="I16" i="4" l="1"/>
  <c r="I17" i="4" s="1"/>
</calcChain>
</file>

<file path=xl/sharedStrings.xml><?xml version="1.0" encoding="utf-8"?>
<sst xmlns="http://schemas.openxmlformats.org/spreadsheetml/2006/main" count="100" uniqueCount="26">
  <si>
    <t>Sales</t>
  </si>
  <si>
    <t>Sales Growth Rate</t>
  </si>
  <si>
    <t>Materials</t>
  </si>
  <si>
    <t>Labor</t>
  </si>
  <si>
    <t>Office Salaries</t>
  </si>
  <si>
    <t>of sales</t>
  </si>
  <si>
    <t>Insurance</t>
  </si>
  <si>
    <t>Marketing &amp; Advertising</t>
  </si>
  <si>
    <t>2022 projected sales</t>
  </si>
  <si>
    <t>Repair and Maintenance</t>
  </si>
  <si>
    <t>Annual growth for fixed expenses</t>
  </si>
  <si>
    <t>Total Cost of Sales</t>
  </si>
  <si>
    <t>Gross Profit</t>
  </si>
  <si>
    <t>EBITDA</t>
  </si>
  <si>
    <t>Depreciation</t>
  </si>
  <si>
    <t>fixed</t>
  </si>
  <si>
    <t xml:space="preserve">Interest </t>
  </si>
  <si>
    <t>Earnings before Taxes</t>
  </si>
  <si>
    <t>EBIT</t>
  </si>
  <si>
    <t>Taxes</t>
  </si>
  <si>
    <t>Corporate tax rate</t>
  </si>
  <si>
    <t>Net Income</t>
  </si>
  <si>
    <t>Net Profit Margin</t>
  </si>
  <si>
    <t>Profit Margin</t>
  </si>
  <si>
    <t>Goal for Profit Margin in 2022 is 24%</t>
  </si>
  <si>
    <t>What are the level of sales in 2022 that will give us profit margin of 24%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</si>
</sst>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43" fontId="4" fillId="0" borderId="0" xfId="1" applyFont="1"/>
    <xf numFmtId="164" fontId="2" fillId="0" borderId="0" xfId="1" applyNumberFormat="1" applyFont="1"/>
    <xf numFmtId="9" fontId="4" fillId="0" borderId="0" xfId="0" applyNumberFormat="1" applyFont="1"/>
    <xf numFmtId="0" fontId="2" fillId="0" borderId="0" xfId="0" applyFont="1" applyAlignment="1">
      <alignment horizontal="left" indent="1"/>
    </xf>
    <xf numFmtId="0" fontId="2" fillId="0" borderId="1" xfId="0" applyFont="1" applyBorder="1"/>
    <xf numFmtId="0" fontId="2" fillId="0" borderId="1" xfId="0" applyFont="1" applyBorder="1" applyAlignment="1">
      <alignment horizontal="left" indent="1"/>
    </xf>
    <xf numFmtId="164" fontId="2" fillId="0" borderId="1" xfId="1" applyNumberFormat="1" applyFont="1" applyBorder="1"/>
    <xf numFmtId="164" fontId="3" fillId="0" borderId="0" xfId="1" applyNumberFormat="1" applyFont="1"/>
    <xf numFmtId="9" fontId="2" fillId="0" borderId="0" xfId="2" applyFont="1"/>
    <xf numFmtId="9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2196D-D4C9-4D88-9FE9-A479431E84D7}">
  <dimension ref="A1:M20"/>
  <sheetViews>
    <sheetView tabSelected="1" workbookViewId="0">
      <selection activeCell="B19" sqref="B19"/>
    </sheetView>
  </sheetViews>
  <sheetFormatPr defaultRowHeight="15.75" x14ac:dyDescent="0.25"/>
  <cols>
    <col min="1" max="1" width="24.140625" style="1" bestFit="1" customWidth="1"/>
    <col min="2" max="9" width="14.5703125" style="1" bestFit="1" customWidth="1"/>
    <col min="10" max="10" width="9.140625" style="1"/>
    <col min="11" max="11" width="31.5703125" style="1" bestFit="1" customWidth="1"/>
    <col min="12" max="12" width="14.5703125" style="1" bestFit="1" customWidth="1"/>
    <col min="13" max="16384" width="9.140625" style="1"/>
  </cols>
  <sheetData>
    <row r="1" spans="1:13" x14ac:dyDescent="0.25">
      <c r="B1" s="2">
        <v>2022</v>
      </c>
      <c r="C1" s="2">
        <v>2023</v>
      </c>
      <c r="D1" s="2">
        <v>2024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K1" s="1" t="s">
        <v>8</v>
      </c>
      <c r="L1" s="3">
        <v>1050000</v>
      </c>
    </row>
    <row r="2" spans="1:13" x14ac:dyDescent="0.25">
      <c r="A2" s="1" t="s">
        <v>0</v>
      </c>
      <c r="B2" s="4">
        <f>L1</f>
        <v>1050000</v>
      </c>
      <c r="C2" s="4">
        <f>B2*(1+$L$2)</f>
        <v>1081500</v>
      </c>
      <c r="D2" s="4">
        <f t="shared" ref="D2:I2" si="0">C2*(1+$L$2)</f>
        <v>1113945</v>
      </c>
      <c r="E2" s="4">
        <f t="shared" si="0"/>
        <v>1147363.3500000001</v>
      </c>
      <c r="F2" s="4">
        <f t="shared" si="0"/>
        <v>1181784.2505000001</v>
      </c>
      <c r="G2" s="4">
        <f t="shared" si="0"/>
        <v>1217237.778015</v>
      </c>
      <c r="H2" s="4">
        <f t="shared" si="0"/>
        <v>1253754.9113554501</v>
      </c>
      <c r="I2" s="4">
        <f t="shared" si="0"/>
        <v>1291367.5586961135</v>
      </c>
      <c r="K2" s="1" t="s">
        <v>1</v>
      </c>
      <c r="L2" s="5">
        <v>0.03</v>
      </c>
    </row>
    <row r="3" spans="1:13" x14ac:dyDescent="0.25">
      <c r="A3" s="6" t="s">
        <v>2</v>
      </c>
      <c r="B3" s="4">
        <f>B2*$L$3</f>
        <v>262500</v>
      </c>
      <c r="C3" s="4">
        <f t="shared" ref="C3:I3" si="1">C2*$L$3</f>
        <v>270375</v>
      </c>
      <c r="D3" s="4">
        <f t="shared" si="1"/>
        <v>278486.25</v>
      </c>
      <c r="E3" s="4">
        <f t="shared" si="1"/>
        <v>286840.83750000002</v>
      </c>
      <c r="F3" s="4">
        <f t="shared" si="1"/>
        <v>295446.06262500002</v>
      </c>
      <c r="G3" s="4">
        <f t="shared" si="1"/>
        <v>304309.44450375001</v>
      </c>
      <c r="H3" s="4">
        <f t="shared" si="1"/>
        <v>313438.72783886251</v>
      </c>
      <c r="I3" s="4">
        <f t="shared" si="1"/>
        <v>322841.88967402838</v>
      </c>
      <c r="K3" s="1" t="s">
        <v>2</v>
      </c>
      <c r="L3" s="5">
        <v>0.25</v>
      </c>
      <c r="M3" s="1" t="s">
        <v>5</v>
      </c>
    </row>
    <row r="4" spans="1:13" x14ac:dyDescent="0.25">
      <c r="A4" s="6" t="s">
        <v>3</v>
      </c>
      <c r="B4" s="4">
        <f t="shared" ref="B4:I4" si="2">B$2*$L4</f>
        <v>315000</v>
      </c>
      <c r="C4" s="4">
        <f t="shared" si="2"/>
        <v>324450</v>
      </c>
      <c r="D4" s="4">
        <f t="shared" si="2"/>
        <v>334183.5</v>
      </c>
      <c r="E4" s="4">
        <f t="shared" si="2"/>
        <v>344209.005</v>
      </c>
      <c r="F4" s="4">
        <f t="shared" si="2"/>
        <v>354535.27515</v>
      </c>
      <c r="G4" s="4">
        <f t="shared" si="2"/>
        <v>365171.33340449998</v>
      </c>
      <c r="H4" s="4">
        <f t="shared" si="2"/>
        <v>376126.47340663499</v>
      </c>
      <c r="I4" s="4">
        <f t="shared" si="2"/>
        <v>387410.26760883402</v>
      </c>
      <c r="K4" s="1" t="s">
        <v>3</v>
      </c>
      <c r="L4" s="5">
        <v>0.3</v>
      </c>
      <c r="M4" s="1" t="s">
        <v>5</v>
      </c>
    </row>
    <row r="5" spans="1:13" x14ac:dyDescent="0.25">
      <c r="A5" s="7" t="s">
        <v>11</v>
      </c>
      <c r="B5" s="9">
        <f>B2-B3-B4</f>
        <v>472500</v>
      </c>
      <c r="C5" s="9">
        <f t="shared" ref="C5:I5" si="3">C2-C3-C4</f>
        <v>486675</v>
      </c>
      <c r="D5" s="9">
        <f t="shared" si="3"/>
        <v>501275.25</v>
      </c>
      <c r="E5" s="9">
        <f t="shared" si="3"/>
        <v>516313.50750000007</v>
      </c>
      <c r="F5" s="9">
        <f t="shared" si="3"/>
        <v>531802.91272500006</v>
      </c>
      <c r="G5" s="9">
        <f t="shared" si="3"/>
        <v>547757.00010675006</v>
      </c>
      <c r="H5" s="9">
        <f t="shared" si="3"/>
        <v>564189.7101099526</v>
      </c>
      <c r="I5" s="9">
        <f t="shared" si="3"/>
        <v>581115.40141325118</v>
      </c>
      <c r="K5" s="1" t="s">
        <v>4</v>
      </c>
      <c r="L5" s="5">
        <v>0.1</v>
      </c>
      <c r="M5" s="1" t="s">
        <v>5</v>
      </c>
    </row>
    <row r="6" spans="1:13" x14ac:dyDescent="0.25">
      <c r="A6" s="2" t="s">
        <v>12</v>
      </c>
      <c r="B6" s="10">
        <f>B2-B5</f>
        <v>577500</v>
      </c>
      <c r="C6" s="10">
        <f t="shared" ref="C6:I6" si="4">C2-C5</f>
        <v>594825</v>
      </c>
      <c r="D6" s="10">
        <f t="shared" si="4"/>
        <v>612669.75</v>
      </c>
      <c r="E6" s="10">
        <f t="shared" si="4"/>
        <v>631049.84250000003</v>
      </c>
      <c r="F6" s="10">
        <f t="shared" si="4"/>
        <v>649981.33777500002</v>
      </c>
      <c r="G6" s="10">
        <f t="shared" si="4"/>
        <v>669480.77790824999</v>
      </c>
      <c r="H6" s="10">
        <f t="shared" si="4"/>
        <v>689565.20124549745</v>
      </c>
      <c r="I6" s="10">
        <f t="shared" si="4"/>
        <v>710252.15728286235</v>
      </c>
      <c r="K6" s="1" t="s">
        <v>7</v>
      </c>
      <c r="L6" s="5">
        <v>7.0000000000000007E-2</v>
      </c>
      <c r="M6" s="1" t="s">
        <v>5</v>
      </c>
    </row>
    <row r="7" spans="1:13" x14ac:dyDescent="0.25">
      <c r="A7" s="6" t="s">
        <v>4</v>
      </c>
      <c r="B7" s="4">
        <f t="shared" ref="B7:I8" si="5">B$2*$L5</f>
        <v>105000</v>
      </c>
      <c r="C7" s="4">
        <f t="shared" si="5"/>
        <v>108150</v>
      </c>
      <c r="D7" s="4">
        <f t="shared" si="5"/>
        <v>111394.5</v>
      </c>
      <c r="E7" s="4">
        <f t="shared" si="5"/>
        <v>114736.33500000002</v>
      </c>
      <c r="F7" s="4">
        <f t="shared" si="5"/>
        <v>118178.42505000002</v>
      </c>
      <c r="G7" s="4">
        <f t="shared" si="5"/>
        <v>121723.77780150001</v>
      </c>
      <c r="H7" s="4">
        <f t="shared" si="5"/>
        <v>125375.49113554502</v>
      </c>
      <c r="I7" s="4">
        <f t="shared" si="5"/>
        <v>129136.75586961136</v>
      </c>
      <c r="K7" s="1" t="s">
        <v>6</v>
      </c>
      <c r="L7" s="3">
        <v>24000</v>
      </c>
    </row>
    <row r="8" spans="1:13" x14ac:dyDescent="0.25">
      <c r="A8" s="6" t="s">
        <v>7</v>
      </c>
      <c r="B8" s="4">
        <f t="shared" si="5"/>
        <v>73500</v>
      </c>
      <c r="C8" s="4">
        <f t="shared" si="5"/>
        <v>75705</v>
      </c>
      <c r="D8" s="4">
        <f t="shared" si="5"/>
        <v>77976.150000000009</v>
      </c>
      <c r="E8" s="4">
        <f t="shared" si="5"/>
        <v>80315.434500000018</v>
      </c>
      <c r="F8" s="4">
        <f t="shared" si="5"/>
        <v>82724.897535000011</v>
      </c>
      <c r="G8" s="4">
        <f t="shared" si="5"/>
        <v>85206.644461050018</v>
      </c>
      <c r="H8" s="4">
        <f t="shared" si="5"/>
        <v>87762.843794881512</v>
      </c>
      <c r="I8" s="4">
        <f t="shared" si="5"/>
        <v>90395.729108727959</v>
      </c>
      <c r="K8" s="1" t="s">
        <v>9</v>
      </c>
      <c r="L8" s="3">
        <v>34000</v>
      </c>
    </row>
    <row r="9" spans="1:13" x14ac:dyDescent="0.25">
      <c r="A9" s="6" t="s">
        <v>6</v>
      </c>
      <c r="B9" s="4">
        <f>L7</f>
        <v>24000</v>
      </c>
      <c r="C9" s="4">
        <f>B9*(1+$L$9)</f>
        <v>24720</v>
      </c>
      <c r="D9" s="4">
        <f t="shared" ref="D9:I9" si="6">C9*(1+$L$9)</f>
        <v>25461.600000000002</v>
      </c>
      <c r="E9" s="4">
        <f t="shared" si="6"/>
        <v>26225.448000000004</v>
      </c>
      <c r="F9" s="4">
        <f t="shared" si="6"/>
        <v>27012.211440000006</v>
      </c>
      <c r="G9" s="4">
        <f t="shared" si="6"/>
        <v>27822.577783200006</v>
      </c>
      <c r="H9" s="4">
        <f t="shared" si="6"/>
        <v>28657.255116696007</v>
      </c>
      <c r="I9" s="4">
        <f t="shared" si="6"/>
        <v>29516.972770196888</v>
      </c>
      <c r="K9" s="1" t="s">
        <v>10</v>
      </c>
      <c r="L9" s="5">
        <v>0.03</v>
      </c>
    </row>
    <row r="10" spans="1:13" x14ac:dyDescent="0.25">
      <c r="A10" s="8" t="s">
        <v>9</v>
      </c>
      <c r="B10" s="9">
        <f>L8</f>
        <v>34000</v>
      </c>
      <c r="C10" s="9">
        <f t="shared" ref="C10:I10" si="7">B10*(1+$L$9)</f>
        <v>35020</v>
      </c>
      <c r="D10" s="9">
        <f t="shared" si="7"/>
        <v>36070.6</v>
      </c>
      <c r="E10" s="9">
        <f t="shared" si="7"/>
        <v>37152.718000000001</v>
      </c>
      <c r="F10" s="9">
        <f t="shared" si="7"/>
        <v>38267.29954</v>
      </c>
      <c r="G10" s="9">
        <f t="shared" si="7"/>
        <v>39415.318526200004</v>
      </c>
      <c r="H10" s="9">
        <f t="shared" si="7"/>
        <v>40597.778081986005</v>
      </c>
      <c r="I10" s="9">
        <f t="shared" si="7"/>
        <v>41815.711424445588</v>
      </c>
      <c r="K10" s="1" t="s">
        <v>14</v>
      </c>
      <c r="L10" s="3">
        <v>45000</v>
      </c>
      <c r="M10" s="1" t="s">
        <v>15</v>
      </c>
    </row>
    <row r="11" spans="1:13" x14ac:dyDescent="0.25">
      <c r="A11" s="2" t="s">
        <v>13</v>
      </c>
      <c r="B11" s="10">
        <f>B6-SUM(B7:B10)</f>
        <v>341000</v>
      </c>
      <c r="C11" s="10">
        <f t="shared" ref="C11:I11" si="8">C6-SUM(C7:C10)</f>
        <v>351230</v>
      </c>
      <c r="D11" s="10">
        <f t="shared" si="8"/>
        <v>361766.89999999997</v>
      </c>
      <c r="E11" s="10">
        <f t="shared" si="8"/>
        <v>372619.90700000001</v>
      </c>
      <c r="F11" s="10">
        <f t="shared" si="8"/>
        <v>383798.50420999998</v>
      </c>
      <c r="G11" s="10">
        <f t="shared" si="8"/>
        <v>395312.45933629991</v>
      </c>
      <c r="H11" s="10">
        <f t="shared" si="8"/>
        <v>407171.83311638888</v>
      </c>
      <c r="I11" s="10">
        <f t="shared" si="8"/>
        <v>419386.98810988059</v>
      </c>
      <c r="K11" s="1" t="s">
        <v>20</v>
      </c>
      <c r="L11" s="5">
        <v>0.21</v>
      </c>
    </row>
    <row r="12" spans="1:13" x14ac:dyDescent="0.25">
      <c r="A12" s="6" t="s">
        <v>14</v>
      </c>
      <c r="B12" s="4">
        <f>$L$10</f>
        <v>45000</v>
      </c>
      <c r="C12" s="4">
        <f t="shared" ref="C12:I12" si="9">$L$10</f>
        <v>45000</v>
      </c>
      <c r="D12" s="4">
        <f t="shared" si="9"/>
        <v>45000</v>
      </c>
      <c r="E12" s="4">
        <f t="shared" si="9"/>
        <v>45000</v>
      </c>
      <c r="F12" s="4">
        <f t="shared" si="9"/>
        <v>45000</v>
      </c>
      <c r="G12" s="4">
        <f t="shared" si="9"/>
        <v>45000</v>
      </c>
      <c r="H12" s="4">
        <f t="shared" si="9"/>
        <v>45000</v>
      </c>
      <c r="I12" s="4">
        <f t="shared" si="9"/>
        <v>45000</v>
      </c>
    </row>
    <row r="13" spans="1:13" x14ac:dyDescent="0.25">
      <c r="A13" s="2" t="s">
        <v>18</v>
      </c>
      <c r="B13" s="10">
        <f>B11-B12</f>
        <v>296000</v>
      </c>
      <c r="C13" s="10">
        <f t="shared" ref="C13:I13" si="10">C11-C12</f>
        <v>306230</v>
      </c>
      <c r="D13" s="10">
        <f t="shared" si="10"/>
        <v>316766.89999999997</v>
      </c>
      <c r="E13" s="10">
        <f t="shared" si="10"/>
        <v>327619.90700000001</v>
      </c>
      <c r="F13" s="10">
        <f t="shared" si="10"/>
        <v>338798.50420999998</v>
      </c>
      <c r="G13" s="10">
        <f t="shared" si="10"/>
        <v>350312.45933629991</v>
      </c>
      <c r="H13" s="10">
        <f t="shared" si="10"/>
        <v>362171.83311638888</v>
      </c>
      <c r="I13" s="10">
        <f t="shared" si="10"/>
        <v>374386.98810988059</v>
      </c>
    </row>
    <row r="14" spans="1:13" x14ac:dyDescent="0.25">
      <c r="A14" s="6" t="s">
        <v>16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</row>
    <row r="15" spans="1:13" x14ac:dyDescent="0.25">
      <c r="A15" s="2" t="s">
        <v>17</v>
      </c>
      <c r="B15" s="10">
        <f>B13-B14</f>
        <v>296000</v>
      </c>
      <c r="C15" s="10">
        <f t="shared" ref="C15:I15" si="11">C13-C14</f>
        <v>306230</v>
      </c>
      <c r="D15" s="10">
        <f t="shared" si="11"/>
        <v>316766.89999999997</v>
      </c>
      <c r="E15" s="10">
        <f t="shared" si="11"/>
        <v>327619.90700000001</v>
      </c>
      <c r="F15" s="10">
        <f t="shared" si="11"/>
        <v>338798.50420999998</v>
      </c>
      <c r="G15" s="10">
        <f t="shared" si="11"/>
        <v>350312.45933629991</v>
      </c>
      <c r="H15" s="10">
        <f t="shared" si="11"/>
        <v>362171.83311638888</v>
      </c>
      <c r="I15" s="10">
        <f t="shared" si="11"/>
        <v>374386.98810988059</v>
      </c>
    </row>
    <row r="16" spans="1:13" x14ac:dyDescent="0.25">
      <c r="A16" s="6" t="s">
        <v>19</v>
      </c>
      <c r="B16" s="4">
        <f>B15*$L$11</f>
        <v>62160</v>
      </c>
      <c r="C16" s="4">
        <f t="shared" ref="C16:I16" si="12">C15*$L$11</f>
        <v>64308.299999999996</v>
      </c>
      <c r="D16" s="4">
        <f t="shared" si="12"/>
        <v>66521.048999999985</v>
      </c>
      <c r="E16" s="4">
        <f t="shared" si="12"/>
        <v>68800.180469999992</v>
      </c>
      <c r="F16" s="4">
        <f t="shared" si="12"/>
        <v>71147.685884099992</v>
      </c>
      <c r="G16" s="4">
        <f t="shared" si="12"/>
        <v>73565.616460622972</v>
      </c>
      <c r="H16" s="4">
        <f t="shared" si="12"/>
        <v>76056.084954441656</v>
      </c>
      <c r="I16" s="4">
        <f t="shared" si="12"/>
        <v>78621.267503074923</v>
      </c>
    </row>
    <row r="17" spans="1:9" x14ac:dyDescent="0.25">
      <c r="A17" s="2" t="s">
        <v>21</v>
      </c>
      <c r="B17" s="10">
        <f>B15-B16</f>
        <v>233840</v>
      </c>
      <c r="C17" s="10">
        <f t="shared" ref="C17:I17" si="13">C15-C16</f>
        <v>241921.7</v>
      </c>
      <c r="D17" s="10">
        <f t="shared" si="13"/>
        <v>250245.85099999997</v>
      </c>
      <c r="E17" s="10">
        <f t="shared" si="13"/>
        <v>258819.72653000001</v>
      </c>
      <c r="F17" s="10">
        <f t="shared" si="13"/>
        <v>267650.81832590001</v>
      </c>
      <c r="G17" s="10">
        <f t="shared" si="13"/>
        <v>276746.84287567693</v>
      </c>
      <c r="H17" s="10">
        <f t="shared" si="13"/>
        <v>286115.74816194724</v>
      </c>
      <c r="I17" s="10">
        <f t="shared" si="13"/>
        <v>295765.72060680564</v>
      </c>
    </row>
    <row r="19" spans="1:9" x14ac:dyDescent="0.25">
      <c r="A19" s="1" t="s">
        <v>23</v>
      </c>
      <c r="B19" s="12"/>
      <c r="D19" s="1" t="s">
        <v>24</v>
      </c>
    </row>
    <row r="20" spans="1:9" x14ac:dyDescent="0.25">
      <c r="D20" s="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9791F-5A4F-4106-92BC-99902F78AE6B}">
  <dimension ref="A1:M17"/>
  <sheetViews>
    <sheetView workbookViewId="0">
      <selection activeCell="L2" sqref="L2"/>
    </sheetView>
  </sheetViews>
  <sheetFormatPr defaultRowHeight="15.75" x14ac:dyDescent="0.25"/>
  <cols>
    <col min="1" max="1" width="24.140625" style="1" bestFit="1" customWidth="1"/>
    <col min="2" max="9" width="14.5703125" style="1" bestFit="1" customWidth="1"/>
    <col min="10" max="10" width="9.140625" style="1"/>
    <col min="11" max="11" width="31.5703125" style="1" bestFit="1" customWidth="1"/>
    <col min="12" max="12" width="14.5703125" style="1" bestFit="1" customWidth="1"/>
    <col min="13" max="16384" width="9.140625" style="1"/>
  </cols>
  <sheetData>
    <row r="1" spans="1:13" x14ac:dyDescent="0.25">
      <c r="B1" s="2">
        <v>2022</v>
      </c>
      <c r="C1" s="2">
        <v>2023</v>
      </c>
      <c r="D1" s="2">
        <v>2024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K1" s="1" t="s">
        <v>8</v>
      </c>
      <c r="L1" s="3">
        <v>750000</v>
      </c>
    </row>
    <row r="2" spans="1:13" x14ac:dyDescent="0.25">
      <c r="A2" s="1" t="s">
        <v>0</v>
      </c>
      <c r="B2" s="4">
        <f>L1</f>
        <v>750000</v>
      </c>
      <c r="C2" s="4">
        <f>B2*(1+$L$2)</f>
        <v>772500</v>
      </c>
      <c r="D2" s="4">
        <f t="shared" ref="D2:I2" si="0">C2*(1+$L$2)</f>
        <v>795675</v>
      </c>
      <c r="E2" s="4">
        <f t="shared" si="0"/>
        <v>819545.25</v>
      </c>
      <c r="F2" s="4">
        <f t="shared" si="0"/>
        <v>844131.60750000004</v>
      </c>
      <c r="G2" s="4">
        <f t="shared" si="0"/>
        <v>869455.5557250001</v>
      </c>
      <c r="H2" s="4">
        <f t="shared" si="0"/>
        <v>895539.22239675012</v>
      </c>
      <c r="I2" s="4">
        <f t="shared" si="0"/>
        <v>922405.39906865265</v>
      </c>
      <c r="K2" s="1" t="s">
        <v>1</v>
      </c>
      <c r="L2" s="5">
        <v>0.03</v>
      </c>
    </row>
    <row r="3" spans="1:13" x14ac:dyDescent="0.25">
      <c r="A3" s="6" t="s">
        <v>2</v>
      </c>
      <c r="B3" s="4">
        <f>B2*$L$3</f>
        <v>187500</v>
      </c>
      <c r="C3" s="4">
        <f t="shared" ref="C3:I3" si="1">C2*$L$3</f>
        <v>193125</v>
      </c>
      <c r="D3" s="4">
        <f t="shared" si="1"/>
        <v>198918.75</v>
      </c>
      <c r="E3" s="4">
        <f t="shared" si="1"/>
        <v>204886.3125</v>
      </c>
      <c r="F3" s="4">
        <f t="shared" si="1"/>
        <v>211032.90187500001</v>
      </c>
      <c r="G3" s="4">
        <f t="shared" si="1"/>
        <v>217363.88893125003</v>
      </c>
      <c r="H3" s="4">
        <f t="shared" si="1"/>
        <v>223884.80559918753</v>
      </c>
      <c r="I3" s="4">
        <f t="shared" si="1"/>
        <v>230601.34976716316</v>
      </c>
      <c r="K3" s="1" t="s">
        <v>2</v>
      </c>
      <c r="L3" s="5">
        <v>0.25</v>
      </c>
      <c r="M3" s="1" t="s">
        <v>5</v>
      </c>
    </row>
    <row r="4" spans="1:13" x14ac:dyDescent="0.25">
      <c r="A4" s="6" t="s">
        <v>3</v>
      </c>
      <c r="B4" s="4">
        <f t="shared" ref="B4:I4" si="2">B$2*$L4</f>
        <v>225000</v>
      </c>
      <c r="C4" s="4">
        <f t="shared" si="2"/>
        <v>231750</v>
      </c>
      <c r="D4" s="4">
        <f t="shared" si="2"/>
        <v>238702.5</v>
      </c>
      <c r="E4" s="4">
        <f t="shared" si="2"/>
        <v>245863.57499999998</v>
      </c>
      <c r="F4" s="4">
        <f t="shared" si="2"/>
        <v>253239.48225</v>
      </c>
      <c r="G4" s="4">
        <f t="shared" si="2"/>
        <v>260836.66671750002</v>
      </c>
      <c r="H4" s="4">
        <f t="shared" si="2"/>
        <v>268661.76671902504</v>
      </c>
      <c r="I4" s="4">
        <f t="shared" si="2"/>
        <v>276721.61972059577</v>
      </c>
      <c r="K4" s="1" t="s">
        <v>3</v>
      </c>
      <c r="L4" s="5">
        <v>0.3</v>
      </c>
      <c r="M4" s="1" t="s">
        <v>5</v>
      </c>
    </row>
    <row r="5" spans="1:13" x14ac:dyDescent="0.25">
      <c r="A5" s="7" t="s">
        <v>11</v>
      </c>
      <c r="B5" s="9">
        <f>B2-B3-B4</f>
        <v>337500</v>
      </c>
      <c r="C5" s="9">
        <f t="shared" ref="C5:I5" si="3">C2-C3-C4</f>
        <v>347625</v>
      </c>
      <c r="D5" s="9">
        <f t="shared" si="3"/>
        <v>358053.75</v>
      </c>
      <c r="E5" s="9">
        <f t="shared" si="3"/>
        <v>368795.36250000005</v>
      </c>
      <c r="F5" s="9">
        <f t="shared" si="3"/>
        <v>379859.22337500006</v>
      </c>
      <c r="G5" s="9">
        <f t="shared" si="3"/>
        <v>391255.00007625011</v>
      </c>
      <c r="H5" s="9">
        <f t="shared" si="3"/>
        <v>402992.65007853758</v>
      </c>
      <c r="I5" s="9">
        <f t="shared" si="3"/>
        <v>415082.42958089372</v>
      </c>
      <c r="K5" s="1" t="s">
        <v>4</v>
      </c>
      <c r="L5" s="5">
        <v>0.1</v>
      </c>
      <c r="M5" s="1" t="s">
        <v>5</v>
      </c>
    </row>
    <row r="6" spans="1:13" x14ac:dyDescent="0.25">
      <c r="A6" s="2" t="s">
        <v>12</v>
      </c>
      <c r="B6" s="10">
        <f>B2-B5</f>
        <v>412500</v>
      </c>
      <c r="C6" s="10">
        <f t="shared" ref="C6:I6" si="4">C2-C5</f>
        <v>424875</v>
      </c>
      <c r="D6" s="10">
        <f t="shared" si="4"/>
        <v>437621.25</v>
      </c>
      <c r="E6" s="10">
        <f t="shared" si="4"/>
        <v>450749.88749999995</v>
      </c>
      <c r="F6" s="10">
        <f t="shared" si="4"/>
        <v>464272.38412499998</v>
      </c>
      <c r="G6" s="10">
        <f t="shared" si="4"/>
        <v>478200.55564874999</v>
      </c>
      <c r="H6" s="10">
        <f t="shared" si="4"/>
        <v>492546.57231821254</v>
      </c>
      <c r="I6" s="10">
        <f t="shared" si="4"/>
        <v>507322.96948775894</v>
      </c>
      <c r="K6" s="1" t="s">
        <v>7</v>
      </c>
      <c r="L6" s="5">
        <v>7.0000000000000007E-2</v>
      </c>
      <c r="M6" s="1" t="s">
        <v>5</v>
      </c>
    </row>
    <row r="7" spans="1:13" x14ac:dyDescent="0.25">
      <c r="A7" s="6" t="s">
        <v>4</v>
      </c>
      <c r="B7" s="4">
        <f t="shared" ref="B7:I8" si="5">B$2*$L5</f>
        <v>75000</v>
      </c>
      <c r="C7" s="4">
        <f t="shared" si="5"/>
        <v>77250</v>
      </c>
      <c r="D7" s="4">
        <f t="shared" si="5"/>
        <v>79567.5</v>
      </c>
      <c r="E7" s="4">
        <f t="shared" si="5"/>
        <v>81954.525000000009</v>
      </c>
      <c r="F7" s="4">
        <f t="shared" si="5"/>
        <v>84413.16075000001</v>
      </c>
      <c r="G7" s="4">
        <f t="shared" si="5"/>
        <v>86945.555572500016</v>
      </c>
      <c r="H7" s="4">
        <f t="shared" si="5"/>
        <v>89553.922239675012</v>
      </c>
      <c r="I7" s="4">
        <f t="shared" si="5"/>
        <v>92240.539906865277</v>
      </c>
      <c r="K7" s="1" t="s">
        <v>6</v>
      </c>
      <c r="L7" s="3">
        <v>24000</v>
      </c>
    </row>
    <row r="8" spans="1:13" x14ac:dyDescent="0.25">
      <c r="A8" s="6" t="s">
        <v>7</v>
      </c>
      <c r="B8" s="4">
        <f t="shared" si="5"/>
        <v>52500.000000000007</v>
      </c>
      <c r="C8" s="4">
        <f t="shared" si="5"/>
        <v>54075.000000000007</v>
      </c>
      <c r="D8" s="4">
        <f t="shared" si="5"/>
        <v>55697.250000000007</v>
      </c>
      <c r="E8" s="4">
        <f t="shared" si="5"/>
        <v>57368.167500000003</v>
      </c>
      <c r="F8" s="4">
        <f t="shared" si="5"/>
        <v>59089.21252500001</v>
      </c>
      <c r="G8" s="4">
        <f t="shared" si="5"/>
        <v>60861.888900750011</v>
      </c>
      <c r="H8" s="4">
        <f t="shared" si="5"/>
        <v>62687.745567772516</v>
      </c>
      <c r="I8" s="4">
        <f t="shared" si="5"/>
        <v>64568.377934805692</v>
      </c>
      <c r="K8" s="1" t="s">
        <v>9</v>
      </c>
      <c r="L8" s="3">
        <v>34000</v>
      </c>
    </row>
    <row r="9" spans="1:13" x14ac:dyDescent="0.25">
      <c r="A9" s="6" t="s">
        <v>6</v>
      </c>
      <c r="B9" s="4">
        <f>L7</f>
        <v>24000</v>
      </c>
      <c r="C9" s="4">
        <f>B9*(1+$L$9)</f>
        <v>24720</v>
      </c>
      <c r="D9" s="4">
        <f t="shared" ref="D9:I9" si="6">C9*(1+$L$9)</f>
        <v>25461.600000000002</v>
      </c>
      <c r="E9" s="4">
        <f t="shared" si="6"/>
        <v>26225.448000000004</v>
      </c>
      <c r="F9" s="4">
        <f t="shared" si="6"/>
        <v>27012.211440000006</v>
      </c>
      <c r="G9" s="4">
        <f t="shared" si="6"/>
        <v>27822.577783200006</v>
      </c>
      <c r="H9" s="4">
        <f t="shared" si="6"/>
        <v>28657.255116696007</v>
      </c>
      <c r="I9" s="4">
        <f t="shared" si="6"/>
        <v>29516.972770196888</v>
      </c>
      <c r="K9" s="1" t="s">
        <v>10</v>
      </c>
      <c r="L9" s="5">
        <v>0.03</v>
      </c>
    </row>
    <row r="10" spans="1:13" x14ac:dyDescent="0.25">
      <c r="A10" s="8" t="s">
        <v>9</v>
      </c>
      <c r="B10" s="9">
        <f>L8</f>
        <v>34000</v>
      </c>
      <c r="C10" s="9">
        <f t="shared" ref="C10:I10" si="7">B10*(1+$L$9)</f>
        <v>35020</v>
      </c>
      <c r="D10" s="9">
        <f t="shared" si="7"/>
        <v>36070.6</v>
      </c>
      <c r="E10" s="9">
        <f t="shared" si="7"/>
        <v>37152.718000000001</v>
      </c>
      <c r="F10" s="9">
        <f t="shared" si="7"/>
        <v>38267.29954</v>
      </c>
      <c r="G10" s="9">
        <f t="shared" si="7"/>
        <v>39415.318526200004</v>
      </c>
      <c r="H10" s="9">
        <f t="shared" si="7"/>
        <v>40597.778081986005</v>
      </c>
      <c r="I10" s="9">
        <f t="shared" si="7"/>
        <v>41815.711424445588</v>
      </c>
      <c r="K10" s="1" t="s">
        <v>14</v>
      </c>
      <c r="L10" s="3">
        <v>45000</v>
      </c>
      <c r="M10" s="1" t="s">
        <v>15</v>
      </c>
    </row>
    <row r="11" spans="1:13" x14ac:dyDescent="0.25">
      <c r="A11" s="2" t="s">
        <v>13</v>
      </c>
      <c r="B11" s="10">
        <f>B6-SUM(B7:B10)</f>
        <v>227000</v>
      </c>
      <c r="C11" s="10">
        <f t="shared" ref="C11:I11" si="8">C6-SUM(C7:C10)</f>
        <v>233810</v>
      </c>
      <c r="D11" s="10">
        <f t="shared" si="8"/>
        <v>240824.3</v>
      </c>
      <c r="E11" s="10">
        <f t="shared" si="8"/>
        <v>248049.02899999995</v>
      </c>
      <c r="F11" s="10">
        <f t="shared" si="8"/>
        <v>255490.49986999994</v>
      </c>
      <c r="G11" s="10">
        <f t="shared" si="8"/>
        <v>263155.21486609994</v>
      </c>
      <c r="H11" s="10">
        <f t="shared" si="8"/>
        <v>271049.87131208298</v>
      </c>
      <c r="I11" s="10">
        <f t="shared" si="8"/>
        <v>279181.36745144549</v>
      </c>
      <c r="K11" s="1" t="s">
        <v>20</v>
      </c>
      <c r="L11" s="5">
        <v>0.21</v>
      </c>
    </row>
    <row r="12" spans="1:13" x14ac:dyDescent="0.25">
      <c r="A12" s="6" t="s">
        <v>14</v>
      </c>
      <c r="B12" s="4">
        <f>$L$10</f>
        <v>45000</v>
      </c>
      <c r="C12" s="4">
        <f t="shared" ref="C12:I12" si="9">$L$10</f>
        <v>45000</v>
      </c>
      <c r="D12" s="4">
        <f t="shared" si="9"/>
        <v>45000</v>
      </c>
      <c r="E12" s="4">
        <f t="shared" si="9"/>
        <v>45000</v>
      </c>
      <c r="F12" s="4">
        <f t="shared" si="9"/>
        <v>45000</v>
      </c>
      <c r="G12" s="4">
        <f t="shared" si="9"/>
        <v>45000</v>
      </c>
      <c r="H12" s="4">
        <f t="shared" si="9"/>
        <v>45000</v>
      </c>
      <c r="I12" s="4">
        <f t="shared" si="9"/>
        <v>45000</v>
      </c>
    </row>
    <row r="13" spans="1:13" x14ac:dyDescent="0.25">
      <c r="A13" s="2" t="s">
        <v>18</v>
      </c>
      <c r="B13" s="10">
        <f>B11-B12</f>
        <v>182000</v>
      </c>
      <c r="C13" s="10">
        <f t="shared" ref="C13:I13" si="10">C11-C12</f>
        <v>188810</v>
      </c>
      <c r="D13" s="10">
        <f t="shared" si="10"/>
        <v>195824.3</v>
      </c>
      <c r="E13" s="10">
        <f t="shared" si="10"/>
        <v>203049.02899999995</v>
      </c>
      <c r="F13" s="10">
        <f t="shared" si="10"/>
        <v>210490.49986999994</v>
      </c>
      <c r="G13" s="10">
        <f t="shared" si="10"/>
        <v>218155.21486609994</v>
      </c>
      <c r="H13" s="10">
        <f t="shared" si="10"/>
        <v>226049.87131208298</v>
      </c>
      <c r="I13" s="10">
        <f t="shared" si="10"/>
        <v>234181.36745144549</v>
      </c>
    </row>
    <row r="14" spans="1:13" x14ac:dyDescent="0.25">
      <c r="A14" s="6" t="s">
        <v>16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</row>
    <row r="15" spans="1:13" x14ac:dyDescent="0.25">
      <c r="A15" s="2" t="s">
        <v>17</v>
      </c>
      <c r="B15" s="10">
        <f>B13-B14</f>
        <v>182000</v>
      </c>
      <c r="C15" s="10">
        <f t="shared" ref="C15:I15" si="11">C13-C14</f>
        <v>188810</v>
      </c>
      <c r="D15" s="10">
        <f t="shared" si="11"/>
        <v>195824.3</v>
      </c>
      <c r="E15" s="10">
        <f t="shared" si="11"/>
        <v>203049.02899999995</v>
      </c>
      <c r="F15" s="10">
        <f t="shared" si="11"/>
        <v>210490.49986999994</v>
      </c>
      <c r="G15" s="10">
        <f t="shared" si="11"/>
        <v>218155.21486609994</v>
      </c>
      <c r="H15" s="10">
        <f t="shared" si="11"/>
        <v>226049.87131208298</v>
      </c>
      <c r="I15" s="10">
        <f t="shared" si="11"/>
        <v>234181.36745144549</v>
      </c>
    </row>
    <row r="16" spans="1:13" x14ac:dyDescent="0.25">
      <c r="A16" s="6" t="s">
        <v>19</v>
      </c>
      <c r="B16" s="4">
        <f>B15*$L$11</f>
        <v>38220</v>
      </c>
      <c r="C16" s="4">
        <f t="shared" ref="C16:I16" si="12">C15*$L$11</f>
        <v>39650.1</v>
      </c>
      <c r="D16" s="4">
        <f t="shared" si="12"/>
        <v>41123.102999999996</v>
      </c>
      <c r="E16" s="4">
        <f t="shared" si="12"/>
        <v>42640.296089999989</v>
      </c>
      <c r="F16" s="4">
        <f t="shared" si="12"/>
        <v>44203.004972699986</v>
      </c>
      <c r="G16" s="4">
        <f t="shared" si="12"/>
        <v>45812.595121880986</v>
      </c>
      <c r="H16" s="4">
        <f t="shared" si="12"/>
        <v>47470.472975537421</v>
      </c>
      <c r="I16" s="4">
        <f t="shared" si="12"/>
        <v>49178.087164803554</v>
      </c>
    </row>
    <row r="17" spans="1:9" x14ac:dyDescent="0.25">
      <c r="A17" s="2" t="s">
        <v>21</v>
      </c>
      <c r="B17" s="10">
        <f>B15-B16</f>
        <v>143780</v>
      </c>
      <c r="C17" s="10">
        <f t="shared" ref="C17:I17" si="13">C15-C16</f>
        <v>149159.9</v>
      </c>
      <c r="D17" s="10">
        <f t="shared" si="13"/>
        <v>154701.19699999999</v>
      </c>
      <c r="E17" s="10">
        <f t="shared" si="13"/>
        <v>160408.73290999996</v>
      </c>
      <c r="F17" s="10">
        <f t="shared" si="13"/>
        <v>166287.49489729997</v>
      </c>
      <c r="G17" s="10">
        <f t="shared" si="13"/>
        <v>172342.61974421894</v>
      </c>
      <c r="H17" s="10">
        <f t="shared" si="13"/>
        <v>178579.39833654556</v>
      </c>
      <c r="I17" s="10">
        <f t="shared" si="13"/>
        <v>185003.28028664194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B1" workbookViewId="0">
      <selection activeCell="G19" sqref="G19"/>
    </sheetView>
  </sheetViews>
  <sheetFormatPr defaultRowHeight="15.75" x14ac:dyDescent="0.25"/>
  <cols>
    <col min="1" max="1" width="24.140625" style="1" bestFit="1" customWidth="1"/>
    <col min="2" max="9" width="14.5703125" style="1" bestFit="1" customWidth="1"/>
    <col min="10" max="10" width="9.140625" style="1"/>
    <col min="11" max="11" width="31.5703125" style="1" bestFit="1" customWidth="1"/>
    <col min="12" max="12" width="14.5703125" style="1" bestFit="1" customWidth="1"/>
    <col min="13" max="16384" width="9.140625" style="1"/>
  </cols>
  <sheetData>
    <row r="1" spans="1:13" x14ac:dyDescent="0.25">
      <c r="B1" s="2">
        <v>2022</v>
      </c>
      <c r="C1" s="2">
        <v>2023</v>
      </c>
      <c r="D1" s="2">
        <v>2024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K1" s="1" t="s">
        <v>8</v>
      </c>
      <c r="L1" s="3">
        <v>1260000</v>
      </c>
    </row>
    <row r="2" spans="1:13" x14ac:dyDescent="0.25">
      <c r="A2" s="1" t="s">
        <v>0</v>
      </c>
      <c r="B2" s="4">
        <f>L1</f>
        <v>1260000</v>
      </c>
      <c r="C2" s="4">
        <f>B2*(1+$L$2)</f>
        <v>1297800</v>
      </c>
      <c r="D2" s="4">
        <f t="shared" ref="D2:I2" si="0">C2*(1+$L$2)</f>
        <v>1336734</v>
      </c>
      <c r="E2" s="4">
        <f t="shared" si="0"/>
        <v>1376836.02</v>
      </c>
      <c r="F2" s="4">
        <f t="shared" si="0"/>
        <v>1418141.1006</v>
      </c>
      <c r="G2" s="4">
        <f t="shared" si="0"/>
        <v>1460685.3336180001</v>
      </c>
      <c r="H2" s="4">
        <f t="shared" si="0"/>
        <v>1504505.8936265402</v>
      </c>
      <c r="I2" s="4">
        <f t="shared" si="0"/>
        <v>1549641.0704353366</v>
      </c>
      <c r="K2" s="1" t="s">
        <v>1</v>
      </c>
      <c r="L2" s="5">
        <v>0.03</v>
      </c>
    </row>
    <row r="3" spans="1:13" x14ac:dyDescent="0.25">
      <c r="A3" s="6" t="s">
        <v>2</v>
      </c>
      <c r="B3" s="4">
        <f>B2*$L$3</f>
        <v>315000</v>
      </c>
      <c r="C3" s="4">
        <f t="shared" ref="C3:I3" si="1">C2*$L$3</f>
        <v>324450</v>
      </c>
      <c r="D3" s="4">
        <f t="shared" si="1"/>
        <v>334183.5</v>
      </c>
      <c r="E3" s="4">
        <f t="shared" si="1"/>
        <v>344209.005</v>
      </c>
      <c r="F3" s="4">
        <f t="shared" si="1"/>
        <v>354535.27515</v>
      </c>
      <c r="G3" s="4">
        <f t="shared" si="1"/>
        <v>365171.33340450004</v>
      </c>
      <c r="H3" s="4">
        <f t="shared" si="1"/>
        <v>376126.47340663505</v>
      </c>
      <c r="I3" s="4">
        <f t="shared" si="1"/>
        <v>387410.26760883414</v>
      </c>
      <c r="K3" s="1" t="s">
        <v>2</v>
      </c>
      <c r="L3" s="5">
        <v>0.25</v>
      </c>
      <c r="M3" s="1" t="s">
        <v>5</v>
      </c>
    </row>
    <row r="4" spans="1:13" x14ac:dyDescent="0.25">
      <c r="A4" s="6" t="s">
        <v>3</v>
      </c>
      <c r="B4" s="4">
        <f t="shared" ref="B4:I4" si="2">B$2*$L4</f>
        <v>378000</v>
      </c>
      <c r="C4" s="4">
        <f t="shared" si="2"/>
        <v>389340</v>
      </c>
      <c r="D4" s="4">
        <f t="shared" si="2"/>
        <v>401020.2</v>
      </c>
      <c r="E4" s="4">
        <f t="shared" si="2"/>
        <v>413050.80599999998</v>
      </c>
      <c r="F4" s="4">
        <f t="shared" si="2"/>
        <v>425442.33017999999</v>
      </c>
      <c r="G4" s="4">
        <f t="shared" si="2"/>
        <v>438205.60008540004</v>
      </c>
      <c r="H4" s="4">
        <f t="shared" si="2"/>
        <v>451351.76808796206</v>
      </c>
      <c r="I4" s="4">
        <f t="shared" si="2"/>
        <v>464892.32113060093</v>
      </c>
      <c r="K4" s="1" t="s">
        <v>3</v>
      </c>
      <c r="L4" s="5">
        <v>0.3</v>
      </c>
      <c r="M4" s="1" t="s">
        <v>5</v>
      </c>
    </row>
    <row r="5" spans="1:13" x14ac:dyDescent="0.25">
      <c r="A5" s="7" t="s">
        <v>11</v>
      </c>
      <c r="B5" s="9">
        <f>B2-B3-B4</f>
        <v>567000</v>
      </c>
      <c r="C5" s="9">
        <f t="shared" ref="C5:I5" si="3">C2-C3-C4</f>
        <v>584010</v>
      </c>
      <c r="D5" s="9">
        <f t="shared" si="3"/>
        <v>601530.30000000005</v>
      </c>
      <c r="E5" s="9">
        <f t="shared" si="3"/>
        <v>619576.20900000003</v>
      </c>
      <c r="F5" s="9">
        <f t="shared" si="3"/>
        <v>638163.49526999984</v>
      </c>
      <c r="G5" s="9">
        <f t="shared" si="3"/>
        <v>657308.40012810007</v>
      </c>
      <c r="H5" s="9">
        <f t="shared" si="3"/>
        <v>677027.65213194315</v>
      </c>
      <c r="I5" s="9">
        <f t="shared" si="3"/>
        <v>697338.48169590137</v>
      </c>
      <c r="K5" s="1" t="s">
        <v>4</v>
      </c>
      <c r="L5" s="5">
        <v>0.1</v>
      </c>
      <c r="M5" s="1" t="s">
        <v>5</v>
      </c>
    </row>
    <row r="6" spans="1:13" x14ac:dyDescent="0.25">
      <c r="A6" s="2" t="s">
        <v>12</v>
      </c>
      <c r="B6" s="10">
        <f>B2-B5</f>
        <v>693000</v>
      </c>
      <c r="C6" s="10">
        <f t="shared" ref="C6:I6" si="4">C2-C5</f>
        <v>713790</v>
      </c>
      <c r="D6" s="10">
        <f t="shared" si="4"/>
        <v>735203.7</v>
      </c>
      <c r="E6" s="10">
        <f t="shared" si="4"/>
        <v>757259.81099999999</v>
      </c>
      <c r="F6" s="10">
        <f t="shared" si="4"/>
        <v>779977.60533000017</v>
      </c>
      <c r="G6" s="10">
        <f t="shared" si="4"/>
        <v>803376.93348990008</v>
      </c>
      <c r="H6" s="10">
        <f t="shared" si="4"/>
        <v>827478.24149459705</v>
      </c>
      <c r="I6" s="10">
        <f t="shared" si="4"/>
        <v>852302.58873943519</v>
      </c>
      <c r="K6" s="1" t="s">
        <v>7</v>
      </c>
      <c r="L6" s="5">
        <v>7.0000000000000007E-2</v>
      </c>
      <c r="M6" s="1" t="s">
        <v>5</v>
      </c>
    </row>
    <row r="7" spans="1:13" x14ac:dyDescent="0.25">
      <c r="A7" s="6" t="s">
        <v>4</v>
      </c>
      <c r="B7" s="4">
        <f t="shared" ref="B7:I8" si="5">B$2*$L5</f>
        <v>126000</v>
      </c>
      <c r="C7" s="4">
        <f t="shared" si="5"/>
        <v>129780</v>
      </c>
      <c r="D7" s="4">
        <f t="shared" si="5"/>
        <v>133673.4</v>
      </c>
      <c r="E7" s="4">
        <f t="shared" si="5"/>
        <v>137683.60200000001</v>
      </c>
      <c r="F7" s="4">
        <f t="shared" si="5"/>
        <v>141814.11006000001</v>
      </c>
      <c r="G7" s="4">
        <f t="shared" si="5"/>
        <v>146068.53336180001</v>
      </c>
      <c r="H7" s="4">
        <f t="shared" si="5"/>
        <v>150450.58936265402</v>
      </c>
      <c r="I7" s="4">
        <f t="shared" si="5"/>
        <v>154964.10704353367</v>
      </c>
      <c r="K7" s="1" t="s">
        <v>6</v>
      </c>
      <c r="L7" s="3">
        <v>24000</v>
      </c>
    </row>
    <row r="8" spans="1:13" x14ac:dyDescent="0.25">
      <c r="A8" s="6" t="s">
        <v>7</v>
      </c>
      <c r="B8" s="4">
        <f t="shared" si="5"/>
        <v>88200.000000000015</v>
      </c>
      <c r="C8" s="4">
        <f t="shared" si="5"/>
        <v>90846.000000000015</v>
      </c>
      <c r="D8" s="4">
        <f t="shared" si="5"/>
        <v>93571.38</v>
      </c>
      <c r="E8" s="4">
        <f t="shared" si="5"/>
        <v>96378.521400000012</v>
      </c>
      <c r="F8" s="4">
        <f t="shared" si="5"/>
        <v>99269.877042000007</v>
      </c>
      <c r="G8" s="4">
        <f t="shared" si="5"/>
        <v>102247.97335326002</v>
      </c>
      <c r="H8" s="4">
        <f t="shared" si="5"/>
        <v>105315.41255385782</v>
      </c>
      <c r="I8" s="4">
        <f t="shared" si="5"/>
        <v>108474.87493047357</v>
      </c>
      <c r="K8" s="1" t="s">
        <v>9</v>
      </c>
      <c r="L8" s="3">
        <v>34000</v>
      </c>
    </row>
    <row r="9" spans="1:13" x14ac:dyDescent="0.25">
      <c r="A9" s="6" t="s">
        <v>6</v>
      </c>
      <c r="B9" s="4">
        <f>L7</f>
        <v>24000</v>
      </c>
      <c r="C9" s="4">
        <f>B9*(1+$L$9)</f>
        <v>24720</v>
      </c>
      <c r="D9" s="4">
        <f t="shared" ref="D9:I9" si="6">C9*(1+$L$9)</f>
        <v>25461.600000000002</v>
      </c>
      <c r="E9" s="4">
        <f t="shared" si="6"/>
        <v>26225.448000000004</v>
      </c>
      <c r="F9" s="4">
        <f t="shared" si="6"/>
        <v>27012.211440000006</v>
      </c>
      <c r="G9" s="4">
        <f t="shared" si="6"/>
        <v>27822.577783200006</v>
      </c>
      <c r="H9" s="4">
        <f t="shared" si="6"/>
        <v>28657.255116696007</v>
      </c>
      <c r="I9" s="4">
        <f t="shared" si="6"/>
        <v>29516.972770196888</v>
      </c>
      <c r="K9" s="1" t="s">
        <v>10</v>
      </c>
      <c r="L9" s="5">
        <v>0.03</v>
      </c>
    </row>
    <row r="10" spans="1:13" x14ac:dyDescent="0.25">
      <c r="A10" s="8" t="s">
        <v>9</v>
      </c>
      <c r="B10" s="9">
        <f>L8</f>
        <v>34000</v>
      </c>
      <c r="C10" s="9">
        <f t="shared" ref="C10:I10" si="7">B10*(1+$L$9)</f>
        <v>35020</v>
      </c>
      <c r="D10" s="9">
        <f t="shared" si="7"/>
        <v>36070.6</v>
      </c>
      <c r="E10" s="9">
        <f t="shared" si="7"/>
        <v>37152.718000000001</v>
      </c>
      <c r="F10" s="9">
        <f t="shared" si="7"/>
        <v>38267.29954</v>
      </c>
      <c r="G10" s="9">
        <f t="shared" si="7"/>
        <v>39415.318526200004</v>
      </c>
      <c r="H10" s="9">
        <f t="shared" si="7"/>
        <v>40597.778081986005</v>
      </c>
      <c r="I10" s="9">
        <f t="shared" si="7"/>
        <v>41815.711424445588</v>
      </c>
      <c r="K10" s="1" t="s">
        <v>14</v>
      </c>
      <c r="L10" s="3">
        <v>45000</v>
      </c>
      <c r="M10" s="1" t="s">
        <v>15</v>
      </c>
    </row>
    <row r="11" spans="1:13" x14ac:dyDescent="0.25">
      <c r="A11" s="2" t="s">
        <v>13</v>
      </c>
      <c r="B11" s="10">
        <f>B6-SUM(B7:B10)</f>
        <v>420800</v>
      </c>
      <c r="C11" s="10">
        <f t="shared" ref="C11:I11" si="8">C6-SUM(C7:C10)</f>
        <v>433424</v>
      </c>
      <c r="D11" s="10">
        <f t="shared" si="8"/>
        <v>446426.72</v>
      </c>
      <c r="E11" s="10">
        <f t="shared" si="8"/>
        <v>459819.52159999992</v>
      </c>
      <c r="F11" s="10">
        <f t="shared" si="8"/>
        <v>473614.10724800016</v>
      </c>
      <c r="G11" s="10">
        <f t="shared" si="8"/>
        <v>487822.53046544001</v>
      </c>
      <c r="H11" s="10">
        <f t="shared" si="8"/>
        <v>502457.20637940319</v>
      </c>
      <c r="I11" s="10">
        <f t="shared" si="8"/>
        <v>517530.92257078551</v>
      </c>
      <c r="K11" s="1" t="s">
        <v>20</v>
      </c>
      <c r="L11" s="5">
        <v>0.21</v>
      </c>
    </row>
    <row r="12" spans="1:13" x14ac:dyDescent="0.25">
      <c r="A12" s="6" t="s">
        <v>14</v>
      </c>
      <c r="B12" s="4">
        <f>$L$10</f>
        <v>45000</v>
      </c>
      <c r="C12" s="4">
        <f t="shared" ref="C12:I12" si="9">$L$10</f>
        <v>45000</v>
      </c>
      <c r="D12" s="4">
        <f t="shared" si="9"/>
        <v>45000</v>
      </c>
      <c r="E12" s="4">
        <f t="shared" si="9"/>
        <v>45000</v>
      </c>
      <c r="F12" s="4">
        <f t="shared" si="9"/>
        <v>45000</v>
      </c>
      <c r="G12" s="4">
        <f t="shared" si="9"/>
        <v>45000</v>
      </c>
      <c r="H12" s="4">
        <f t="shared" si="9"/>
        <v>45000</v>
      </c>
      <c r="I12" s="4">
        <f t="shared" si="9"/>
        <v>45000</v>
      </c>
    </row>
    <row r="13" spans="1:13" x14ac:dyDescent="0.25">
      <c r="A13" s="2" t="s">
        <v>18</v>
      </c>
      <c r="B13" s="10">
        <f>B11-B12</f>
        <v>375800</v>
      </c>
      <c r="C13" s="10">
        <f t="shared" ref="C13:I13" si="10">C11-C12</f>
        <v>388424</v>
      </c>
      <c r="D13" s="10">
        <f t="shared" si="10"/>
        <v>401426.72</v>
      </c>
      <c r="E13" s="10">
        <f t="shared" si="10"/>
        <v>414819.52159999992</v>
      </c>
      <c r="F13" s="10">
        <f t="shared" si="10"/>
        <v>428614.10724800016</v>
      </c>
      <c r="G13" s="10">
        <f t="shared" si="10"/>
        <v>442822.53046544001</v>
      </c>
      <c r="H13" s="10">
        <f t="shared" si="10"/>
        <v>457457.20637940319</v>
      </c>
      <c r="I13" s="10">
        <f t="shared" si="10"/>
        <v>472530.92257078551</v>
      </c>
    </row>
    <row r="14" spans="1:13" x14ac:dyDescent="0.25">
      <c r="A14" s="6" t="s">
        <v>16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</row>
    <row r="15" spans="1:13" x14ac:dyDescent="0.25">
      <c r="A15" s="2" t="s">
        <v>17</v>
      </c>
      <c r="B15" s="10">
        <f>B13-B14</f>
        <v>375800</v>
      </c>
      <c r="C15" s="10">
        <f t="shared" ref="C15:I15" si="11">C13-C14</f>
        <v>388424</v>
      </c>
      <c r="D15" s="10">
        <f t="shared" si="11"/>
        <v>401426.72</v>
      </c>
      <c r="E15" s="10">
        <f t="shared" si="11"/>
        <v>414819.52159999992</v>
      </c>
      <c r="F15" s="10">
        <f t="shared" si="11"/>
        <v>428614.10724800016</v>
      </c>
      <c r="G15" s="10">
        <f t="shared" si="11"/>
        <v>442822.53046544001</v>
      </c>
      <c r="H15" s="10">
        <f t="shared" si="11"/>
        <v>457457.20637940319</v>
      </c>
      <c r="I15" s="10">
        <f t="shared" si="11"/>
        <v>472530.92257078551</v>
      </c>
    </row>
    <row r="16" spans="1:13" x14ac:dyDescent="0.25">
      <c r="A16" s="6" t="s">
        <v>19</v>
      </c>
      <c r="B16" s="4">
        <f>B15*$L$11</f>
        <v>78918</v>
      </c>
      <c r="C16" s="4">
        <f t="shared" ref="C16:I16" si="12">C15*$L$11</f>
        <v>81569.039999999994</v>
      </c>
      <c r="D16" s="4">
        <f t="shared" si="12"/>
        <v>84299.611199999985</v>
      </c>
      <c r="E16" s="4">
        <f t="shared" si="12"/>
        <v>87112.09953599998</v>
      </c>
      <c r="F16" s="4">
        <f t="shared" si="12"/>
        <v>90008.962522080037</v>
      </c>
      <c r="G16" s="4">
        <f t="shared" si="12"/>
        <v>92992.731397742406</v>
      </c>
      <c r="H16" s="4">
        <f t="shared" si="12"/>
        <v>96066.013339674668</v>
      </c>
      <c r="I16" s="4">
        <f t="shared" si="12"/>
        <v>99231.493739864949</v>
      </c>
    </row>
    <row r="17" spans="1:9" x14ac:dyDescent="0.25">
      <c r="A17" s="2" t="s">
        <v>21</v>
      </c>
      <c r="B17" s="10">
        <f>B15-B16</f>
        <v>296882</v>
      </c>
      <c r="C17" s="10">
        <f t="shared" ref="C17:I17" si="13">C15-C16</f>
        <v>306854.96000000002</v>
      </c>
      <c r="D17" s="10">
        <f t="shared" si="13"/>
        <v>317127.10879999999</v>
      </c>
      <c r="E17" s="10">
        <f t="shared" si="13"/>
        <v>327707.42206399993</v>
      </c>
      <c r="F17" s="10">
        <f t="shared" si="13"/>
        <v>338605.14472592011</v>
      </c>
      <c r="G17" s="10">
        <f t="shared" si="13"/>
        <v>349829.7990676976</v>
      </c>
      <c r="H17" s="10">
        <f t="shared" si="13"/>
        <v>361391.1930397285</v>
      </c>
      <c r="I17" s="10">
        <f t="shared" si="13"/>
        <v>373299.42883092054</v>
      </c>
    </row>
  </sheetData>
  <pageMargins left="0.7" right="0.7" top="0.75" bottom="0.75" header="0.3" footer="0.3"/>
  <ignoredErrors>
    <ignoredError sqref="B16:I1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642C-3588-473B-9CB0-D46411CAB9B5}">
  <dimension ref="A1:I2"/>
  <sheetViews>
    <sheetView workbookViewId="0">
      <selection activeCell="K4" sqref="K4"/>
    </sheetView>
  </sheetViews>
  <sheetFormatPr defaultRowHeight="15.75" x14ac:dyDescent="0.25"/>
  <cols>
    <col min="1" max="1" width="18.140625" style="1" bestFit="1" customWidth="1"/>
    <col min="2" max="10" width="9.140625" style="1"/>
    <col min="11" max="11" width="17.5703125" style="1" bestFit="1" customWidth="1"/>
    <col min="12" max="16384" width="9.140625" style="1"/>
  </cols>
  <sheetData>
    <row r="1" spans="1:9" x14ac:dyDescent="0.25">
      <c r="B1" s="2">
        <v>2022</v>
      </c>
      <c r="C1" s="2">
        <v>2023</v>
      </c>
      <c r="D1" s="2">
        <v>2024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</row>
    <row r="2" spans="1:9" x14ac:dyDescent="0.25">
      <c r="A2" s="1" t="s">
        <v>22</v>
      </c>
      <c r="B2" s="11">
        <f>'Income Statement West'!B17/'Income Statement West'!B2</f>
        <v>0.23562063492063492</v>
      </c>
      <c r="C2" s="11">
        <f>'Income Statement West'!C17/'Income Statement West'!C2</f>
        <v>0.23644241023270152</v>
      </c>
      <c r="D2" s="11">
        <f>'Income Statement West'!D17/'Income Statement West'!D2</f>
        <v>0.23724025034150398</v>
      </c>
      <c r="E2" s="11">
        <f>'Income Statement West'!E17/'Income Statement West'!E2</f>
        <v>0.23801485238888501</v>
      </c>
      <c r="F2" s="11">
        <f>'Income Statement West'!F17/'Income Statement West'!F2</f>
        <v>0.2387668932115852</v>
      </c>
      <c r="G2" s="11">
        <f>'Income Statement West'!G17/'Income Statement West'!G2</f>
        <v>0.23949702993265312</v>
      </c>
      <c r="H2" s="11">
        <f>'Income Statement West'!H17/'Income Statement West'!H2</f>
        <v>0.24020590053563176</v>
      </c>
      <c r="I2" s="11">
        <f>'Income Statement West'!I17/'Income Statement West'!I2</f>
        <v>0.24089412442201891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 South</vt:lpstr>
      <vt:lpstr>Income Statement East</vt:lpstr>
      <vt:lpstr>Income Statement West</vt:lpstr>
      <vt:lpstr>Profit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Kaprielyan</dc:creator>
  <cp:lastModifiedBy>Margarita Kaprielyan</cp:lastModifiedBy>
  <dcterms:created xsi:type="dcterms:W3CDTF">2015-06-05T18:17:20Z</dcterms:created>
  <dcterms:modified xsi:type="dcterms:W3CDTF">2021-09-08T22:30:46Z</dcterms:modified>
</cp:coreProperties>
</file>