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trlProps/ctrlProp1.xml" ContentType="application/vnd.ms-excel.controlproperti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trlProps/ctrlProp5.xml" ContentType="application/vnd.ms-excel.controlproperti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615ba25bb03eab99/Documents/JOB SEARCH/Data Science/OESON DATA ANALYST/"/>
    </mc:Choice>
  </mc:AlternateContent>
  <xr:revisionPtr revIDLastSave="0" documentId="13_ncr:1_{5E2A0392-56D6-45DC-A55D-9D41CC36B5E1}" xr6:coauthVersionLast="47" xr6:coauthVersionMax="47" xr10:uidLastSave="{00000000-0000-0000-0000-000000000000}"/>
  <bookViews>
    <workbookView xWindow="-110" yWindow="-110" windowWidth="19420" windowHeight="10300" tabRatio="801" xr2:uid="{00000000-000D-0000-FFFF-FFFF00000000}"/>
  </bookViews>
  <sheets>
    <sheet name="Chart" sheetId="1" r:id="rId1"/>
    <sheet name="Chart Formatting" sheetId="5" r:id="rId2"/>
    <sheet name="Thermometer Chart" sheetId="3" r:id="rId3"/>
    <sheet name="Pareto Chart" sheetId="4" r:id="rId4"/>
    <sheet name="Combobox" sheetId="2" r:id="rId5"/>
    <sheet name="Checkbox" sheetId="8" r:id="rId6"/>
    <sheet name="Scroll Bar" sheetId="9" r:id="rId7"/>
    <sheet name="Developer" sheetId="6" r:id="rId8"/>
    <sheet name="Exercise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9" l="1"/>
  <c r="C16" i="8"/>
  <c r="H7" i="2"/>
  <c r="N18" i="8" l="1"/>
  <c r="M18" i="8"/>
  <c r="L18" i="8"/>
  <c r="K18" i="8"/>
  <c r="J18" i="8"/>
  <c r="I18" i="8"/>
  <c r="H18" i="8"/>
  <c r="G18" i="8"/>
  <c r="F18" i="8"/>
  <c r="E18" i="8"/>
  <c r="D18" i="8"/>
  <c r="C18" i="8"/>
  <c r="B18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N16" i="8"/>
  <c r="M16" i="8"/>
  <c r="L16" i="8"/>
  <c r="K16" i="8"/>
  <c r="J16" i="8"/>
  <c r="I16" i="8"/>
  <c r="H16" i="8"/>
  <c r="G16" i="8"/>
  <c r="F16" i="8"/>
  <c r="E16" i="8"/>
  <c r="D16" i="8"/>
  <c r="B16" i="8"/>
  <c r="H8" i="2"/>
  <c r="H9" i="2"/>
  <c r="H10" i="2"/>
  <c r="H11" i="2"/>
  <c r="H12" i="2"/>
  <c r="H13" i="2"/>
  <c r="H14" i="2"/>
  <c r="H15" i="2"/>
  <c r="H16" i="2"/>
  <c r="H17" i="2"/>
  <c r="H18" i="2"/>
  <c r="H6" i="2"/>
  <c r="C20" i="3" l="1"/>
  <c r="E18" i="9" l="1"/>
  <c r="D18" i="9"/>
  <c r="C18" i="9"/>
  <c r="E17" i="9"/>
  <c r="D17" i="9"/>
  <c r="C17" i="9"/>
  <c r="E16" i="9"/>
  <c r="D16" i="9"/>
  <c r="E15" i="9"/>
  <c r="D15" i="9"/>
  <c r="C15" i="9"/>
  <c r="D17" i="10" l="1"/>
  <c r="D16" i="10"/>
  <c r="D15" i="10"/>
  <c r="D14" i="10"/>
  <c r="D13" i="10"/>
  <c r="D12" i="10"/>
  <c r="D11" i="10"/>
  <c r="D10" i="10"/>
  <c r="D9" i="10"/>
  <c r="D8" i="10"/>
  <c r="D7" i="10"/>
  <c r="D6" i="10"/>
  <c r="E6" i="4"/>
  <c r="E7" i="4" s="1"/>
  <c r="C22" i="3"/>
  <c r="E8" i="4" l="1"/>
  <c r="F7" i="4"/>
  <c r="F6" i="4"/>
  <c r="E9" i="4" l="1"/>
  <c r="F8" i="4"/>
  <c r="F9" i="4" l="1"/>
  <c r="E10" i="4"/>
  <c r="F10" i="4" l="1"/>
  <c r="E11" i="4"/>
  <c r="E12" i="4" l="1"/>
  <c r="F11" i="4"/>
  <c r="E13" i="4" l="1"/>
  <c r="F12" i="4"/>
  <c r="F13" i="4" l="1"/>
  <c r="E14" i="4"/>
  <c r="E15" i="4" l="1"/>
  <c r="F15" i="4" s="1"/>
  <c r="F14" i="4"/>
</calcChain>
</file>

<file path=xl/sharedStrings.xml><?xml version="1.0" encoding="utf-8"?>
<sst xmlns="http://schemas.openxmlformats.org/spreadsheetml/2006/main" count="151" uniqueCount="64">
  <si>
    <t>Months</t>
  </si>
  <si>
    <t>Jan'15</t>
  </si>
  <si>
    <t>Feb'15</t>
  </si>
  <si>
    <t>Mar'15</t>
  </si>
  <si>
    <t>April'15</t>
  </si>
  <si>
    <t>May'15</t>
  </si>
  <si>
    <t>June'15</t>
  </si>
  <si>
    <t>Iron</t>
  </si>
  <si>
    <t>Silver</t>
  </si>
  <si>
    <t>Gold</t>
  </si>
  <si>
    <t>Target</t>
  </si>
  <si>
    <t>Achieved</t>
  </si>
  <si>
    <t>Percentage</t>
  </si>
  <si>
    <t>March'15</t>
  </si>
  <si>
    <t>July'15</t>
  </si>
  <si>
    <t>Aug'15</t>
  </si>
  <si>
    <t>Sep'15</t>
  </si>
  <si>
    <t>Oct'15</t>
  </si>
  <si>
    <t>Nov'15</t>
  </si>
  <si>
    <t>Dec'15</t>
  </si>
  <si>
    <t>#</t>
  </si>
  <si>
    <t>Frequency</t>
  </si>
  <si>
    <t>Cumulative Frequency</t>
  </si>
  <si>
    <t>Commulative Fequency %</t>
  </si>
  <si>
    <t>Apr'15</t>
  </si>
  <si>
    <t>%</t>
  </si>
  <si>
    <t>Sales</t>
  </si>
  <si>
    <t>Adam</t>
  </si>
  <si>
    <t>Calvin</t>
  </si>
  <si>
    <t>Daniel</t>
  </si>
  <si>
    <t>Henry</t>
  </si>
  <si>
    <t>Justin</t>
  </si>
  <si>
    <t>Paul</t>
  </si>
  <si>
    <t>Sindy</t>
  </si>
  <si>
    <t>Net Sales</t>
  </si>
  <si>
    <t>Profit / Loss</t>
  </si>
  <si>
    <t>Salesman</t>
  </si>
  <si>
    <t>Payment Gateway Failure</t>
  </si>
  <si>
    <t>Website Very Slow</t>
  </si>
  <si>
    <t>Poor Product Listing</t>
  </si>
  <si>
    <t>Stock Limited</t>
  </si>
  <si>
    <t>Lack of Reviews</t>
  </si>
  <si>
    <t>Customer Complaints</t>
  </si>
  <si>
    <t>Low Conversion Rate</t>
  </si>
  <si>
    <t>Out of Stock Item Listed</t>
  </si>
  <si>
    <t>Shipment</t>
  </si>
  <si>
    <t>No Live Communication Option</t>
  </si>
  <si>
    <t>Bad Listing</t>
  </si>
  <si>
    <t>North</t>
  </si>
  <si>
    <t>West</t>
  </si>
  <si>
    <t>Middle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</si>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</sst>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 tint="0.14999847407452621"/>
      <name val="Calibri"/>
      <family val="2"/>
      <scheme val="minor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2" fillId="2" borderId="2" xfId="0" applyFont="1" applyFill="1" applyBorder="1"/>
    <xf numFmtId="15" fontId="0" fillId="0" borderId="2" xfId="0" applyNumberFormat="1" applyBorder="1"/>
    <xf numFmtId="0" fontId="0" fillId="0" borderId="2" xfId="0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2" fillId="2" borderId="6" xfId="0" applyFont="1" applyFill="1" applyBorder="1"/>
    <xf numFmtId="0" fontId="2" fillId="2" borderId="7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13" xfId="1" applyNumberFormat="1" applyFont="1" applyBorder="1"/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3" borderId="8" xfId="0" applyFont="1" applyFill="1" applyBorder="1" applyAlignment="1">
      <alignment horizontal="center"/>
    </xf>
    <xf numFmtId="9" fontId="0" fillId="0" borderId="9" xfId="0" applyNumberFormat="1" applyBorder="1"/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Protection="1">
      <protection locked="0"/>
    </xf>
    <xf numFmtId="0" fontId="3" fillId="3" borderId="15" xfId="0" applyFont="1" applyFill="1" applyBorder="1" applyAlignment="1" applyProtection="1">
      <alignment horizontal="center"/>
      <protection locked="0"/>
    </xf>
    <xf numFmtId="9" fontId="0" fillId="0" borderId="16" xfId="0" applyNumberFormat="1" applyBorder="1"/>
    <xf numFmtId="0" fontId="2" fillId="2" borderId="6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15" fontId="4" fillId="0" borderId="2" xfId="0" applyNumberFormat="1" applyFont="1" applyBorder="1"/>
    <xf numFmtId="0" fontId="4" fillId="0" borderId="1" xfId="0" applyFont="1" applyBorder="1"/>
    <xf numFmtId="0" fontId="2" fillId="2" borderId="18" xfId="0" applyFont="1" applyFill="1" applyBorder="1" applyAlignment="1">
      <alignment horizontal="center"/>
    </xf>
    <xf numFmtId="164" fontId="0" fillId="0" borderId="18" xfId="1" applyNumberFormat="1" applyFont="1" applyBorder="1"/>
    <xf numFmtId="164" fontId="0" fillId="0" borderId="19" xfId="1" applyNumberFormat="1" applyFont="1" applyBorder="1"/>
    <xf numFmtId="165" fontId="0" fillId="0" borderId="18" xfId="2" applyNumberFormat="1" applyFont="1" applyBorder="1"/>
    <xf numFmtId="165" fontId="0" fillId="0" borderId="19" xfId="2" applyNumberFormat="1" applyFont="1" applyBorder="1"/>
    <xf numFmtId="0" fontId="2" fillId="2" borderId="20" xfId="0" applyFont="1" applyFill="1" applyBorder="1"/>
    <xf numFmtId="0" fontId="2" fillId="2" borderId="20" xfId="0" applyFont="1" applyFill="1" applyBorder="1" applyAlignment="1">
      <alignment horizontal="center"/>
    </xf>
    <xf numFmtId="15" fontId="0" fillId="0" borderId="20" xfId="0" applyNumberFormat="1" applyBorder="1"/>
    <xf numFmtId="165" fontId="0" fillId="0" borderId="20" xfId="2" applyNumberFormat="1" applyFont="1" applyBorder="1"/>
    <xf numFmtId="0" fontId="0" fillId="0" borderId="20" xfId="0" applyBorder="1"/>
    <xf numFmtId="165" fontId="0" fillId="0" borderId="11" xfId="2" applyNumberFormat="1" applyFont="1" applyBorder="1"/>
    <xf numFmtId="165" fontId="0" fillId="0" borderId="11" xfId="0" applyNumberFormat="1" applyBorder="1"/>
    <xf numFmtId="3" fontId="0" fillId="0" borderId="11" xfId="0" applyNumberFormat="1" applyBorder="1"/>
    <xf numFmtId="0" fontId="2" fillId="2" borderId="21" xfId="0" applyFont="1" applyFill="1" applyBorder="1"/>
    <xf numFmtId="0" fontId="2" fillId="2" borderId="21" xfId="0" applyFont="1" applyFill="1" applyBorder="1" applyAlignment="1">
      <alignment horizontal="center"/>
    </xf>
    <xf numFmtId="15" fontId="0" fillId="0" borderId="21" xfId="0" applyNumberFormat="1" applyBorder="1"/>
    <xf numFmtId="0" fontId="0" fillId="0" borderId="21" xfId="0" applyBorder="1"/>
    <xf numFmtId="0" fontId="0" fillId="4" borderId="5" xfId="0" applyFill="1" applyBorder="1"/>
    <xf numFmtId="166" fontId="0" fillId="0" borderId="21" xfId="2" applyNumberFormat="1" applyFont="1" applyBorder="1"/>
    <xf numFmtId="165" fontId="0" fillId="0" borderId="21" xfId="2" applyNumberFormat="1" applyFont="1" applyBorder="1"/>
    <xf numFmtId="15" fontId="4" fillId="0" borderId="21" xfId="0" applyNumberFormat="1" applyFont="1" applyBorder="1"/>
    <xf numFmtId="0" fontId="4" fillId="0" borderId="21" xfId="0" applyFont="1" applyBorder="1"/>
    <xf numFmtId="166" fontId="4" fillId="0" borderId="21" xfId="2" applyNumberFormat="1" applyFont="1" applyFill="1" applyBorder="1"/>
    <xf numFmtId="165" fontId="4" fillId="0" borderId="2" xfId="2" applyNumberFormat="1" applyFont="1" applyFill="1" applyBorder="1"/>
    <xf numFmtId="165" fontId="4" fillId="0" borderId="18" xfId="2" applyNumberFormat="1" applyFont="1" applyFill="1" applyBorder="1"/>
    <xf numFmtId="165" fontId="4" fillId="0" borderId="1" xfId="2" applyNumberFormat="1" applyFont="1" applyFill="1" applyBorder="1"/>
    <xf numFmtId="165" fontId="4" fillId="0" borderId="19" xfId="2" applyNumberFormat="1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Chart!$C$6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Chart!$C$7:$C$13</c:f>
              <c:numCache>
                <c:formatCode>_-* #,##0_-;\-* #,##0_-;_-* "-"??_-;_-@_-</c:formatCode>
                <c:ptCount val="7"/>
                <c:pt idx="0">
                  <c:v>1254184.5</c:v>
                </c:pt>
                <c:pt idx="1">
                  <c:v>1271887.25</c:v>
                </c:pt>
                <c:pt idx="2">
                  <c:v>1178009.25</c:v>
                </c:pt>
                <c:pt idx="3">
                  <c:v>1342694</c:v>
                </c:pt>
                <c:pt idx="4">
                  <c:v>1171745</c:v>
                </c:pt>
                <c:pt idx="5">
                  <c:v>1189646.5</c:v>
                </c:pt>
                <c:pt idx="6">
                  <c:v>1291203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E-4D29-A976-927732787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94600"/>
        <c:axId val="445993288"/>
      </c:barChart>
      <c:lineChart>
        <c:grouping val="standard"/>
        <c:varyColors val="0"/>
        <c:ser>
          <c:idx val="1"/>
          <c:order val="1"/>
          <c:tx>
            <c:strRef>
              <c:f>Chart!$D$6</c:f>
              <c:strCache>
                <c:ptCount val="1"/>
                <c:pt idx="0">
                  <c:v>Profit /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Chart!$D$7:$D$13</c:f>
              <c:numCache>
                <c:formatCode>_-* #,##0_-;\-* #,##0_-;_-* "-"??_-;_-@_-</c:formatCode>
                <c:ptCount val="7"/>
                <c:pt idx="0">
                  <c:v>426294.67915000004</c:v>
                </c:pt>
                <c:pt idx="1">
                  <c:v>485028.60967500001</c:v>
                </c:pt>
                <c:pt idx="2">
                  <c:v>437306.96527500002</c:v>
                </c:pt>
                <c:pt idx="3">
                  <c:v>459900.91060000006</c:v>
                </c:pt>
                <c:pt idx="4">
                  <c:v>458207.86007500015</c:v>
                </c:pt>
                <c:pt idx="5">
                  <c:v>471603.82100000046</c:v>
                </c:pt>
                <c:pt idx="6">
                  <c:v>464468.41500000004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E-4D29-A976-927732787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94600"/>
        <c:axId val="445993288"/>
      </c:lineChart>
      <c:catAx>
        <c:axId val="44599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93288"/>
        <c:crosses val="autoZero"/>
        <c:auto val="1"/>
        <c:lblAlgn val="ctr"/>
        <c:lblOffset val="100"/>
        <c:noMultiLvlLbl val="0"/>
      </c:catAx>
      <c:valAx>
        <c:axId val="44599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9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248031496063"/>
          <c:y val="2.5428331875182269E-2"/>
          <c:w val="0.81575196850393705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Chart!$C$6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Chart!$C$7:$C$13</c:f>
              <c:numCache>
                <c:formatCode>_-* #,##0_-;\-* #,##0_-;_-* "-"??_-;_-@_-</c:formatCode>
                <c:ptCount val="7"/>
                <c:pt idx="0">
                  <c:v>1254184.5</c:v>
                </c:pt>
                <c:pt idx="1">
                  <c:v>1271887.25</c:v>
                </c:pt>
                <c:pt idx="2">
                  <c:v>1178009.25</c:v>
                </c:pt>
                <c:pt idx="3">
                  <c:v>1342694</c:v>
                </c:pt>
                <c:pt idx="4">
                  <c:v>1171745</c:v>
                </c:pt>
                <c:pt idx="5">
                  <c:v>1189646.5</c:v>
                </c:pt>
                <c:pt idx="6">
                  <c:v>1291203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3-4BCC-86B2-7FF4B78ED013}"/>
            </c:ext>
          </c:extLst>
        </c:ser>
        <c:ser>
          <c:idx val="1"/>
          <c:order val="1"/>
          <c:tx>
            <c:strRef>
              <c:f>Chart!$D$6</c:f>
              <c:strCache>
                <c:ptCount val="1"/>
                <c:pt idx="0">
                  <c:v>Profit / 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Chart!$D$7:$D$13</c:f>
              <c:numCache>
                <c:formatCode>_-* #,##0_-;\-* #,##0_-;_-* "-"??_-;_-@_-</c:formatCode>
                <c:ptCount val="7"/>
                <c:pt idx="0">
                  <c:v>426294.67915000004</c:v>
                </c:pt>
                <c:pt idx="1">
                  <c:v>485028.60967500001</c:v>
                </c:pt>
                <c:pt idx="2">
                  <c:v>437306.96527500002</c:v>
                </c:pt>
                <c:pt idx="3">
                  <c:v>459900.91060000006</c:v>
                </c:pt>
                <c:pt idx="4">
                  <c:v>458207.86007500015</c:v>
                </c:pt>
                <c:pt idx="5">
                  <c:v>471603.82100000046</c:v>
                </c:pt>
                <c:pt idx="6">
                  <c:v>464468.41500000004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3-4BCC-86B2-7FF4B78ED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703336"/>
        <c:axId val="541708376"/>
      </c:barChart>
      <c:catAx>
        <c:axId val="54170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08376"/>
        <c:crosses val="autoZero"/>
        <c:auto val="1"/>
        <c:lblAlgn val="ctr"/>
        <c:lblOffset val="100"/>
        <c:noMultiLvlLbl val="0"/>
      </c:catAx>
      <c:valAx>
        <c:axId val="54170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0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Formatting'!$C$6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Formatting'!$B$7:$B$13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'Chart Formatting'!$C$7:$C$13</c:f>
              <c:numCache>
                <c:formatCode>_-* #,##0_-;\-* #,##0_-;_-* "-"??_-;_-@_-</c:formatCode>
                <c:ptCount val="7"/>
                <c:pt idx="0">
                  <c:v>1254184.5</c:v>
                </c:pt>
                <c:pt idx="1">
                  <c:v>1271887.25</c:v>
                </c:pt>
                <c:pt idx="2">
                  <c:v>1178009.25</c:v>
                </c:pt>
                <c:pt idx="3">
                  <c:v>1342694</c:v>
                </c:pt>
                <c:pt idx="4">
                  <c:v>1171745</c:v>
                </c:pt>
                <c:pt idx="5">
                  <c:v>1189646.5</c:v>
                </c:pt>
                <c:pt idx="6">
                  <c:v>1291203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0-4BDE-8A98-491D11E8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642432"/>
        <c:axId val="696642824"/>
      </c:barChart>
      <c:lineChart>
        <c:grouping val="standard"/>
        <c:varyColors val="0"/>
        <c:ser>
          <c:idx val="1"/>
          <c:order val="1"/>
          <c:tx>
            <c:strRef>
              <c:f>'Chart Formatting'!$D$6</c:f>
              <c:strCache>
                <c:ptCount val="1"/>
                <c:pt idx="0">
                  <c:v>Profit /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'Chart Formatting'!$B$7:$B$13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'Chart Formatting'!$D$7:$D$13</c:f>
              <c:numCache>
                <c:formatCode>_-* #,##0_-;\-* #,##0_-;_-* "-"??_-;_-@_-</c:formatCode>
                <c:ptCount val="7"/>
                <c:pt idx="0">
                  <c:v>426294.67915000004</c:v>
                </c:pt>
                <c:pt idx="1">
                  <c:v>485028.60967500001</c:v>
                </c:pt>
                <c:pt idx="2">
                  <c:v>437306.96527500002</c:v>
                </c:pt>
                <c:pt idx="3">
                  <c:v>459900.91060000006</c:v>
                </c:pt>
                <c:pt idx="4">
                  <c:v>458207.86007500015</c:v>
                </c:pt>
                <c:pt idx="5">
                  <c:v>471603.82100000046</c:v>
                </c:pt>
                <c:pt idx="6">
                  <c:v>464468.41500000004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0-4BDE-8A98-491D11E8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642432"/>
        <c:axId val="696642824"/>
      </c:lineChart>
      <c:catAx>
        <c:axId val="6966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2824"/>
        <c:crosses val="autoZero"/>
        <c:auto val="1"/>
        <c:lblAlgn val="ctr"/>
        <c:lblOffset val="100"/>
        <c:noMultiLvlLbl val="0"/>
      </c:catAx>
      <c:valAx>
        <c:axId val="696642824"/>
        <c:scaling>
          <c:orientation val="minMax"/>
          <c:max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'Thermometer Chart'!$B$22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'Thermometer Chart'!$C$22</c:f>
              <c:numCache>
                <c:formatCode>0.0%</c:formatCode>
                <c:ptCount val="1"/>
                <c:pt idx="0">
                  <c:v>0.86993695000000004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5-4ACC-BCCB-88050E130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34067376"/>
        <c:axId val="334068688"/>
      </c:barChart>
      <c:catAx>
        <c:axId val="33406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68688"/>
        <c:crosses val="autoZero"/>
        <c:auto val="1"/>
        <c:lblAlgn val="ctr"/>
        <c:lblOffset val="100"/>
        <c:noMultiLvlLbl val="0"/>
      </c:catAx>
      <c:valAx>
        <c:axId val="334068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67376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08748906386703"/>
          <c:y val="0.10648148148148148"/>
          <c:w val="0.73678980752405954"/>
          <c:h val="0.49410943423738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'Pareto Chart'!$D$5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Chart'!$C$6:$C$15</c:f>
              <c:strCache>
                <c:ptCount val="10"/>
                <c:pt idx="0">
                  <c:v>Payment Gateway Failure</c:v>
                </c:pt>
                <c:pt idx="1">
                  <c:v>Website Very Slow</c:v>
                </c:pt>
                <c:pt idx="2">
                  <c:v>Poor Product Listing</c:v>
                </c:pt>
                <c:pt idx="3">
                  <c:v>Stock Limited</c:v>
                </c:pt>
                <c:pt idx="4">
                  <c:v>Low Conversion Rate</c:v>
                </c:pt>
                <c:pt idx="5">
                  <c:v>Lack of Reviews</c:v>
                </c:pt>
                <c:pt idx="6">
                  <c:v>Out of Stock Item Listed</c:v>
                </c:pt>
                <c:pt idx="7">
                  <c:v>Shipment</c:v>
                </c:pt>
                <c:pt idx="8">
                  <c:v>No Live Communication Option</c:v>
                </c:pt>
                <c:pt idx="9">
                  <c:v>Bad Listing</c:v>
                </c:pt>
              </c:strCache>
            </c:strRef>
          </c:cat>
          <c:val>
            <c:numRef>
              <c:f>'Pareto Chart'!$D$6:$D$15</c:f>
              <c:numCache>
                <c:formatCode>General</c:formatCode>
                <c:ptCount val="10"/>
                <c:pt idx="0">
                  <c:v>55</c:v>
                </c:pt>
                <c:pt idx="1">
                  <c:v>37</c:v>
                </c:pt>
                <c:pt idx="2">
                  <c:v>15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0-4783-9C6B-831590E87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-27"/>
        <c:axId val="696645960"/>
        <c:axId val="696646352"/>
      </c:barChart>
      <c:lineChart>
        <c:grouping val="standard"/>
        <c:varyColors val="0"/>
        <c:ser>
          <c:idx val="1"/>
          <c:order val="1"/>
          <c:tx>
            <c:strRef>
              <c:f>'Pareto Chart'!$F$5</c:f>
              <c:strCache>
                <c:ptCount val="1"/>
                <c:pt idx="0">
                  <c:v>Commulative Fequency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'Pareto Chart'!$C$6:$C$15</c:f>
              <c:strCache>
                <c:ptCount val="10"/>
                <c:pt idx="0">
                  <c:v>Payment Gateway Failure</c:v>
                </c:pt>
                <c:pt idx="1">
                  <c:v>Website Very Slow</c:v>
                </c:pt>
                <c:pt idx="2">
                  <c:v>Poor Product Listing</c:v>
                </c:pt>
                <c:pt idx="3">
                  <c:v>Stock Limited</c:v>
                </c:pt>
                <c:pt idx="4">
                  <c:v>Low Conversion Rate</c:v>
                </c:pt>
                <c:pt idx="5">
                  <c:v>Lack of Reviews</c:v>
                </c:pt>
                <c:pt idx="6">
                  <c:v>Out of Stock Item Listed</c:v>
                </c:pt>
                <c:pt idx="7">
                  <c:v>Shipment</c:v>
                </c:pt>
                <c:pt idx="8">
                  <c:v>No Live Communication Option</c:v>
                </c:pt>
                <c:pt idx="9">
                  <c:v>Bad Listing</c:v>
                </c:pt>
              </c:strCache>
            </c:strRef>
          </c:cat>
          <c:val>
            <c:numRef>
              <c:f>'Pareto Chart'!$F$6:$F$15</c:f>
              <c:numCache>
                <c:formatCode>0%</c:formatCode>
                <c:ptCount val="10"/>
                <c:pt idx="0">
                  <c:v>0.45454545454545453</c:v>
                </c:pt>
                <c:pt idx="1">
                  <c:v>0.76033057851239672</c:v>
                </c:pt>
                <c:pt idx="2">
                  <c:v>0.88429752066115708</c:v>
                </c:pt>
                <c:pt idx="3">
                  <c:v>0.92561983471074383</c:v>
                </c:pt>
                <c:pt idx="4">
                  <c:v>0.95041322314049592</c:v>
                </c:pt>
                <c:pt idx="5">
                  <c:v>0.96694214876033058</c:v>
                </c:pt>
                <c:pt idx="6">
                  <c:v>0.97520661157024791</c:v>
                </c:pt>
                <c:pt idx="7">
                  <c:v>0.98347107438016534</c:v>
                </c:pt>
                <c:pt idx="8">
                  <c:v>0.99173553719008267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0-4783-9C6B-831590E87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647136"/>
        <c:axId val="696646744"/>
      </c:lineChart>
      <c:catAx>
        <c:axId val="69664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6352"/>
        <c:crosses val="autoZero"/>
        <c:auto val="1"/>
        <c:lblAlgn val="ctr"/>
        <c:lblOffset val="100"/>
        <c:noMultiLvlLbl val="0"/>
      </c:catAx>
      <c:valAx>
        <c:axId val="6966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5960"/>
        <c:crosses val="autoZero"/>
        <c:crossBetween val="between"/>
      </c:valAx>
      <c:valAx>
        <c:axId val="6966467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7136"/>
        <c:crosses val="max"/>
        <c:crossBetween val="between"/>
      </c:valAx>
      <c:catAx>
        <c:axId val="69664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6646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Combobox!$H$6</c:f>
              <c:strCache>
                <c:ptCount val="1"/>
                <c:pt idx="0">
                  <c:v>Months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Combobox!$G$7:$G$18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Combobox!$H$7:$H$18</c:f>
              <c:numCache>
                <c:formatCode>_-* #,##0.0_-;\-* #,##0.0_-;_-* "-"??_-;_-@_-</c:formatCode>
                <c:ptCount val="12"/>
                <c:pt idx="0">
                  <c:v>275084</c:v>
                </c:pt>
                <c:pt idx="1">
                  <c:v>233695.5</c:v>
                </c:pt>
                <c:pt idx="2">
                  <c:v>220452.25</c:v>
                </c:pt>
                <c:pt idx="3">
                  <c:v>285377.5</c:v>
                </c:pt>
                <c:pt idx="4">
                  <c:v>292400.5</c:v>
                </c:pt>
                <c:pt idx="5">
                  <c:v>205581.5</c:v>
                </c:pt>
                <c:pt idx="6">
                  <c:v>283514.5</c:v>
                </c:pt>
                <c:pt idx="7">
                  <c:v>255519.5</c:v>
                </c:pt>
                <c:pt idx="8">
                  <c:v>177774.5</c:v>
                </c:pt>
                <c:pt idx="9">
                  <c:v>242503.25</c:v>
                </c:pt>
                <c:pt idx="10">
                  <c:v>212354.5</c:v>
                </c:pt>
                <c:pt idx="11">
                  <c:v>190275.5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5-4243-B6E6-8D605CA7B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96647920"/>
        <c:axId val="696648312"/>
      </c:barChart>
      <c:catAx>
        <c:axId val="6966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8312"/>
        <c:crosses val="autoZero"/>
        <c:auto val="1"/>
        <c:lblAlgn val="ctr"/>
        <c:lblOffset val="100"/>
        <c:noMultiLvlLbl val="0"/>
      </c:catAx>
      <c:valAx>
        <c:axId val="6966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Checkbox!$B$16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Checkbox!$C$15:$N$15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Checkbox!$C$16:$N$16</c:f>
              <c:numCache>
                <c:formatCode>_-* #,##0.0_-;\-* #,##0.0_-;_-* "-"??_-;_-@_-</c:formatCode>
                <c:ptCount val="12"/>
                <c:pt idx="0">
                  <c:v>275084</c:v>
                </c:pt>
                <c:pt idx="1">
                  <c:v>233695.5</c:v>
                </c:pt>
                <c:pt idx="2">
                  <c:v>220452.25</c:v>
                </c:pt>
                <c:pt idx="3">
                  <c:v>285377.5</c:v>
                </c:pt>
                <c:pt idx="4">
                  <c:v>292400.5</c:v>
                </c:pt>
                <c:pt idx="5">
                  <c:v>205581.5</c:v>
                </c:pt>
                <c:pt idx="6">
                  <c:v>283514.5</c:v>
                </c:pt>
                <c:pt idx="7">
                  <c:v>255519.5</c:v>
                </c:pt>
                <c:pt idx="8">
                  <c:v>177774.5</c:v>
                </c:pt>
                <c:pt idx="9">
                  <c:v>242503.25</c:v>
                </c:pt>
                <c:pt idx="10">
                  <c:v>212354.5</c:v>
                </c:pt>
                <c:pt idx="11">
                  <c:v>190275.5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6-4AA7-9611-7CD92BFA9D8E}"/>
            </c:ext>
          </c:extLst>
        </c:ser>
        <c:ser>
          <c:idx val="1"/>
          <c:order val="1"/>
          <c:tx>
            <c:strRef>
              <c:f>Checkbox!$B$17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Checkbox!$C$15:$N$15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Checkbox!$C$17:$N$17</c:f>
              <c:numCache>
                <c:formatCode>_-* #,##0.0_-;\-* #,##0.0_-;_-*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6-4AA7-9611-7CD92BFA9D8E}"/>
            </c:ext>
          </c:extLst>
        </c:ser>
        <c:ser>
          <c:idx val="2"/>
          <c:order val="2"/>
          <c:tx>
            <c:strRef>
              <c:f>Checkbox!$B$18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Checkbox!$C$15:$N$15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Checkbox!$C$18:$N$18</c:f>
              <c:numCache>
                <c:formatCode>_-* #,##0.0_-;\-* #,##0.0_-;_-* "-"??_-;_-@_-</c:formatCode>
                <c:ptCount val="12"/>
                <c:pt idx="0">
                  <c:v>264246</c:v>
                </c:pt>
                <c:pt idx="1">
                  <c:v>285004.25</c:v>
                </c:pt>
                <c:pt idx="2">
                  <c:v>246641.75</c:v>
                </c:pt>
                <c:pt idx="3">
                  <c:v>240793.5</c:v>
                </c:pt>
                <c:pt idx="4">
                  <c:v>222198.75</c:v>
                </c:pt>
                <c:pt idx="5">
                  <c:v>245207.75</c:v>
                </c:pt>
                <c:pt idx="6">
                  <c:v>268542</c:v>
                </c:pt>
                <c:pt idx="7">
                  <c:v>197305.25</c:v>
                </c:pt>
                <c:pt idx="8">
                  <c:v>248659.75</c:v>
                </c:pt>
                <c:pt idx="9">
                  <c:v>199935</c:v>
                </c:pt>
                <c:pt idx="10">
                  <c:v>195347</c:v>
                </c:pt>
                <c:pt idx="11">
                  <c:v>237966.5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6-4AA7-9611-7CD92BFA9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996008"/>
        <c:axId val="331996336"/>
      </c:lineChart>
      <c:catAx>
        <c:axId val="33199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96336"/>
        <c:crosses val="autoZero"/>
        <c:auto val="1"/>
        <c:lblAlgn val="ctr"/>
        <c:lblOffset val="100"/>
        <c:noMultiLvlLbl val="0"/>
      </c:catAx>
      <c:valAx>
        <c:axId val="3319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9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'Scroll Bar'!$B$16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'Scroll Bar'!$C$15:$E$15</c:f>
              <c:strCache>
                <c:ptCount val="3"/>
                <c:pt idx="0">
                  <c:v>Oct'15</c:v>
                </c:pt>
                <c:pt idx="1">
                  <c:v>Nov'15</c:v>
                </c:pt>
                <c:pt idx="2">
                  <c:v>Dec'15</c:v>
                </c:pt>
              </c:strCache>
            </c:strRef>
          </c:cat>
          <c:val>
            <c:numRef>
              <c:f>'Scroll Bar'!$C$16:$E$16</c:f>
              <c:numCache>
                <c:formatCode>_-* #,##0_-;\-* #,##0_-;_-* "-"??_-;_-@_-</c:formatCode>
                <c:ptCount val="3"/>
                <c:pt idx="0">
                  <c:v>242503.25</c:v>
                </c:pt>
                <c:pt idx="1">
                  <c:v>212354.5</c:v>
                </c:pt>
                <c:pt idx="2">
                  <c:v>190275.5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9-4C9F-A896-FEB07C22AE67}"/>
            </c:ext>
          </c:extLst>
        </c:ser>
        <c:ser>
          <c:idx val="1"/>
          <c:order val="1"/>
          <c:tx>
            <c:strRef>
              <c:f>'Scroll Bar'!$B$17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'Scroll Bar'!$C$15:$E$15</c:f>
              <c:strCache>
                <c:ptCount val="3"/>
                <c:pt idx="0">
                  <c:v>Oct'15</c:v>
                </c:pt>
                <c:pt idx="1">
                  <c:v>Nov'15</c:v>
                </c:pt>
                <c:pt idx="2">
                  <c:v>Dec'15</c:v>
                </c:pt>
              </c:strCache>
            </c:strRef>
          </c:cat>
          <c:val>
            <c:numRef>
              <c:f>'Scroll Bar'!$C$17:$E$17</c:f>
              <c:numCache>
                <c:formatCode>_-* #,##0_-;\-* #,##0_-;_-* "-"??_-;_-@_-</c:formatCode>
                <c:ptCount val="3"/>
                <c:pt idx="0">
                  <c:v>195045</c:v>
                </c:pt>
                <c:pt idx="1">
                  <c:v>255637</c:v>
                </c:pt>
                <c:pt idx="2">
                  <c:v>191962.75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9-4C9F-A896-FEB07C22AE67}"/>
            </c:ext>
          </c:extLst>
        </c:ser>
        <c:ser>
          <c:idx val="2"/>
          <c:order val="2"/>
          <c:tx>
            <c:strRef>
              <c:f>'Scroll Bar'!$B$18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'Scroll Bar'!$C$15:$E$15</c:f>
              <c:strCache>
                <c:ptCount val="3"/>
                <c:pt idx="0">
                  <c:v>Oct'15</c:v>
                </c:pt>
                <c:pt idx="1">
                  <c:v>Nov'15</c:v>
                </c:pt>
                <c:pt idx="2">
                  <c:v>Dec'15</c:v>
                </c:pt>
              </c:strCache>
            </c:strRef>
          </c:cat>
          <c:val>
            <c:numRef>
              <c:f>'Scroll Bar'!$C$18:$E$18</c:f>
              <c:numCache>
                <c:formatCode>_-* #,##0_-;\-* #,##0_-;_-* "-"??_-;_-@_-</c:formatCode>
                <c:ptCount val="3"/>
                <c:pt idx="0">
                  <c:v>199935</c:v>
                </c:pt>
                <c:pt idx="1">
                  <c:v>195347</c:v>
                </c:pt>
                <c:pt idx="2">
                  <c:v>237966.5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9-4C9F-A896-FEB07C22A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858352"/>
        <c:axId val="411858680"/>
      </c:barChart>
      <c:catAx>
        <c:axId val="4118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58680"/>
        <c:crosses val="autoZero"/>
        <c:auto val="1"/>
        <c:lblAlgn val="ctr"/>
        <c:lblOffset val="100"/>
        <c:noMultiLvlLbl val="0"/>
      </c:catAx>
      <c:valAx>
        <c:axId val="41185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5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Exercise!$C$5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Exercise!$B$6:$B$17</c:f>
              <c:strCache>
                <c:ptCount val="12"/>
                <c:pt idx="0">
                  <c:v>Jan'15</c:v>
                </c:pt>
                <c:pt idx="1">
                  <c:v>Feb'15</c:v>
                </c:pt>
                <c:pt idx="2">
                  <c:v>Mar'15</c:v>
                </c:pt>
                <c:pt idx="3">
                  <c:v>Apr'15</c:v>
                </c:pt>
                <c:pt idx="4">
                  <c:v>May'15</c:v>
                </c:pt>
                <c:pt idx="5">
                  <c:v>June'15</c:v>
                </c:pt>
                <c:pt idx="6">
                  <c:v>July'15</c:v>
                </c:pt>
                <c:pt idx="7">
                  <c:v>Aug'15</c:v>
                </c:pt>
                <c:pt idx="8">
                  <c:v>Sep'15</c:v>
                </c:pt>
                <c:pt idx="9">
                  <c:v>Oct'15</c:v>
                </c:pt>
                <c:pt idx="10">
                  <c:v>Nov'15</c:v>
                </c:pt>
                <c:pt idx="11">
                  <c:v>Dec'15</c:v>
                </c:pt>
              </c:strCache>
            </c:strRef>
          </c:cat>
          <c:val>
            <c:numRef>
              <c:f>Exercise!$C$6:$C$17</c:f>
              <c:numCache>
                <c:formatCode>_-* #,##0_-;\-* #,##0_-;_-* "-"??_-;_-@_-</c:formatCode>
                <c:ptCount val="12"/>
                <c:pt idx="0">
                  <c:v>10742</c:v>
                </c:pt>
                <c:pt idx="1">
                  <c:v>10582</c:v>
                </c:pt>
                <c:pt idx="2">
                  <c:v>11378</c:v>
                </c:pt>
                <c:pt idx="3">
                  <c:v>13771</c:v>
                </c:pt>
                <c:pt idx="4">
                  <c:v>12834</c:v>
                </c:pt>
                <c:pt idx="5">
                  <c:v>12570</c:v>
                </c:pt>
                <c:pt idx="6">
                  <c:v>13547</c:v>
                </c:pt>
                <c:pt idx="7">
                  <c:v>13265</c:v>
                </c:pt>
                <c:pt idx="8">
                  <c:v>11872</c:v>
                </c:pt>
                <c:pt idx="9">
                  <c:v>13195</c:v>
                </c:pt>
                <c:pt idx="10">
                  <c:v>11494</c:v>
                </c:pt>
                <c:pt idx="11">
                  <c:v>13385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E-4319-B9C8-111ED66A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466304"/>
        <c:axId val="402467616"/>
      </c:barChart>
      <c:lineChart>
        <c:grouping val="standard"/>
        <c:varyColors val="0"/>
        <c:ser>
          <c:idx val="1"/>
          <c:order val="1"/>
          <c:tx>
            <c:strRef>
              <c:f>Exercise!$D$5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Exercise!$B$6:$B$17</c:f>
              <c:strCache>
                <c:ptCount val="12"/>
                <c:pt idx="0">
                  <c:v>Jan'15</c:v>
                </c:pt>
                <c:pt idx="1">
                  <c:v>Feb'15</c:v>
                </c:pt>
                <c:pt idx="2">
                  <c:v>Mar'15</c:v>
                </c:pt>
                <c:pt idx="3">
                  <c:v>Apr'15</c:v>
                </c:pt>
                <c:pt idx="4">
                  <c:v>May'15</c:v>
                </c:pt>
                <c:pt idx="5">
                  <c:v>June'15</c:v>
                </c:pt>
                <c:pt idx="6">
                  <c:v>July'15</c:v>
                </c:pt>
                <c:pt idx="7">
                  <c:v>Aug'15</c:v>
                </c:pt>
                <c:pt idx="8">
                  <c:v>Sep'15</c:v>
                </c:pt>
                <c:pt idx="9">
                  <c:v>Oct'15</c:v>
                </c:pt>
                <c:pt idx="10">
                  <c:v>Nov'15</c:v>
                </c:pt>
                <c:pt idx="11">
                  <c:v>Dec'15</c:v>
                </c:pt>
              </c:strCache>
            </c:strRef>
          </c:cat>
          <c:val>
            <c:numRef>
              <c:f>Exercise!$D$6:$D$17</c:f>
              <c:numCache>
                <c:formatCode>0.0%</c:formatCode>
                <c:ptCount val="12"/>
                <c:pt idx="0">
                  <c:v>7.2270999428129312E-2</c:v>
                </c:pt>
                <c:pt idx="1">
                  <c:v>7.1194536952938411E-2</c:v>
                </c:pt>
                <c:pt idx="2">
                  <c:v>7.654993776701316E-2</c:v>
                </c:pt>
                <c:pt idx="3">
                  <c:v>9.2649779661587106E-2</c:v>
                </c:pt>
                <c:pt idx="4">
                  <c:v>8.6345746291250372E-2</c:v>
                </c:pt>
                <c:pt idx="5">
                  <c:v>8.4569583207185384E-2</c:v>
                </c:pt>
                <c:pt idx="6">
                  <c:v>9.1142732196319839E-2</c:v>
                </c:pt>
                <c:pt idx="7">
                  <c:v>8.9245467083795882E-2</c:v>
                </c:pt>
                <c:pt idx="8">
                  <c:v>7.9873515659165062E-2</c:v>
                </c:pt>
                <c:pt idx="9">
                  <c:v>8.8774514750899855E-2</c:v>
                </c:pt>
                <c:pt idx="10">
                  <c:v>7.7330373061526556E-2</c:v>
                </c:pt>
                <c:pt idx="11">
                  <c:v>9.0052813940189047E-2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E-4319-B9C8-111ED66A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122896"/>
        <c:axId val="453138480"/>
      </c:lineChart>
      <c:catAx>
        <c:axId val="4024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67616"/>
        <c:crosses val="autoZero"/>
        <c:auto val="1"/>
        <c:lblAlgn val="ctr"/>
        <c:lblOffset val="100"/>
        <c:noMultiLvlLbl val="0"/>
      </c:catAx>
      <c:valAx>
        <c:axId val="4024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66304"/>
        <c:crosses val="autoZero"/>
        <c:crossBetween val="between"/>
      </c:valAx>
      <c:valAx>
        <c:axId val="45313848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22896"/>
        <c:crosses val="max"/>
        <c:crossBetween val="between"/>
      </c:valAx>
      <c:catAx>
        <c:axId val="44812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313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$Q$1" fmlaRange="$R$1:$R$3" sel="1" val="0"/>
</file>

<file path=xl/ctrlProps/ctrlProp2.xml><?xml version="1.0" encoding="utf-8"?>
<formControlPr xmlns="http://schemas.microsoft.com/office/spreadsheetml/2009/9/main" objectType="CheckBox" checked="Checked" fmlaLink="$A$16" lockText="1" noThreeD="1"/>
</file>

<file path=xl/ctrlProps/ctrlProp3.xml><?xml version="1.0" encoding="utf-8"?>
<formControlPr xmlns="http://schemas.microsoft.com/office/spreadsheetml/2009/9/main" objectType="CheckBox" fmlaLink="$A$17" lockText="1" noThreeD="1"/>
</file>

<file path=xl/ctrlProps/ctrlProp4.xml><?xml version="1.0" encoding="utf-8"?>
<formControlPr xmlns="http://schemas.microsoft.com/office/spreadsheetml/2009/9/main" objectType="CheckBox" checked="Checked" fmlaLink="$A$18" lockText="1" noThreeD="1"/>
</file>

<file path=xl/ctrlProps/ctrlProp5.xml><?xml version="1.0" encoding="utf-8"?>
<formControlPr xmlns="http://schemas.microsoft.com/office/spreadsheetml/2009/9/main" objectType="Scroll" dx="22" fmlaLink="$A$15" horiz="1" max="10" min="1" page="10" val="1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0</xdr:rowOff>
    </xdr:from>
    <xdr:ext cx="3788025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1925" y="190500"/>
          <a:ext cx="378802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How to Create Chart in</a:t>
          </a:r>
          <a:r>
            <a:rPr lang="en-CA" sz="2400" b="1" baseline="0">
              <a:solidFill>
                <a:schemeClr val="tx1">
                  <a:lumMod val="50000"/>
                  <a:lumOff val="50000"/>
                </a:schemeClr>
              </a:solidFill>
            </a:rPr>
            <a:t> Excel</a:t>
          </a:r>
          <a:endParaRPr lang="en-CA" sz="2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twoCellAnchor>
    <xdr:from>
      <xdr:col>5</xdr:col>
      <xdr:colOff>38100</xdr:colOff>
      <xdr:row>5</xdr:row>
      <xdr:rowOff>85725</xdr:rowOff>
    </xdr:from>
    <xdr:to>
      <xdr:col>12</xdr:col>
      <xdr:colOff>342900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3</xdr:row>
      <xdr:rowOff>22225</xdr:rowOff>
    </xdr:from>
    <xdr:to>
      <xdr:col>12</xdr:col>
      <xdr:colOff>149225</xdr:colOff>
      <xdr:row>18</xdr:row>
      <xdr:rowOff>3175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104775</xdr:rowOff>
    </xdr:from>
    <xdr:ext cx="2368918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4775" y="104775"/>
          <a:ext cx="236891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Chart Formatting</a:t>
          </a:r>
        </a:p>
      </xdr:txBody>
    </xdr:sp>
    <xdr:clientData/>
  </xdr:oneCellAnchor>
  <xdr:twoCellAnchor>
    <xdr:from>
      <xdr:col>5</xdr:col>
      <xdr:colOff>409575</xdr:colOff>
      <xdr:row>4</xdr:row>
      <xdr:rowOff>76200</xdr:rowOff>
    </xdr:from>
    <xdr:to>
      <xdr:col>13</xdr:col>
      <xdr:colOff>542925</xdr:colOff>
      <xdr:row>17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76200</xdr:rowOff>
    </xdr:from>
    <xdr:ext cx="2724400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23825" y="76200"/>
          <a:ext cx="27244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Thermometer Chart</a:t>
          </a:r>
        </a:p>
      </xdr:txBody>
    </xdr:sp>
    <xdr:clientData/>
  </xdr:oneCellAnchor>
  <xdr:twoCellAnchor>
    <xdr:from>
      <xdr:col>4</xdr:col>
      <xdr:colOff>200025</xdr:colOff>
      <xdr:row>4</xdr:row>
      <xdr:rowOff>133350</xdr:rowOff>
    </xdr:from>
    <xdr:to>
      <xdr:col>7</xdr:col>
      <xdr:colOff>104775</xdr:colOff>
      <xdr:row>22</xdr:row>
      <xdr:rowOff>38100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784475" y="869950"/>
          <a:ext cx="1733550" cy="3219450"/>
          <a:chOff x="2695575" y="895350"/>
          <a:chExt cx="1733550" cy="3333750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GraphicFramePr/>
        </xdr:nvGraphicFramePr>
        <xdr:xfrm>
          <a:off x="2695575" y="895350"/>
          <a:ext cx="16573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3038475" y="3162300"/>
            <a:ext cx="1390650" cy="1066800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76200</xdr:rowOff>
    </xdr:from>
    <xdr:ext cx="1802609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7625" y="76200"/>
          <a:ext cx="180260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Pareto Chart</a:t>
          </a:r>
        </a:p>
      </xdr:txBody>
    </xdr:sp>
    <xdr:clientData/>
  </xdr:oneCellAnchor>
  <xdr:twoCellAnchor>
    <xdr:from>
      <xdr:col>6</xdr:col>
      <xdr:colOff>523875</xdr:colOff>
      <xdr:row>3</xdr:row>
      <xdr:rowOff>104774</xdr:rowOff>
    </xdr:from>
    <xdr:to>
      <xdr:col>14</xdr:col>
      <xdr:colOff>219075</xdr:colOff>
      <xdr:row>19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123825</xdr:rowOff>
    </xdr:from>
    <xdr:ext cx="3788025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04775" y="123825"/>
          <a:ext cx="378802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How to Create Chart in</a:t>
          </a:r>
          <a:r>
            <a:rPr lang="en-CA" sz="2400" b="1" baseline="0">
              <a:solidFill>
                <a:schemeClr val="tx1">
                  <a:lumMod val="50000"/>
                  <a:lumOff val="50000"/>
                </a:schemeClr>
              </a:solidFill>
            </a:rPr>
            <a:t> Excel</a:t>
          </a:r>
          <a:endParaRPr lang="en-CA" sz="2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4</xdr:row>
          <xdr:rowOff>69850</xdr:rowOff>
        </xdr:from>
        <xdr:to>
          <xdr:col>19</xdr:col>
          <xdr:colOff>57150</xdr:colOff>
          <xdr:row>5</xdr:row>
          <xdr:rowOff>76200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4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133350</xdr:colOff>
      <xdr:row>5</xdr:row>
      <xdr:rowOff>171450</xdr:rowOff>
    </xdr:from>
    <xdr:to>
      <xdr:col>19</xdr:col>
      <xdr:colOff>66675</xdr:colOff>
      <xdr:row>19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123825</xdr:rowOff>
    </xdr:from>
    <xdr:ext cx="4738926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85725" y="123825"/>
          <a:ext cx="4738926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How to Create Chart</a:t>
          </a:r>
          <a:r>
            <a:rPr lang="en-CA" sz="2400" b="1" baseline="0">
              <a:solidFill>
                <a:schemeClr val="tx1">
                  <a:lumMod val="50000"/>
                  <a:lumOff val="50000"/>
                </a:schemeClr>
              </a:solidFill>
            </a:rPr>
            <a:t> with Checkbox</a:t>
          </a:r>
          <a:endParaRPr lang="en-CA" sz="2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</xdr:row>
          <xdr:rowOff>31750</xdr:rowOff>
        </xdr:from>
        <xdr:to>
          <xdr:col>6</xdr:col>
          <xdr:colOff>717550</xdr:colOff>
          <xdr:row>10</xdr:row>
          <xdr:rowOff>57150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5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North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</xdr:row>
          <xdr:rowOff>114300</xdr:rowOff>
        </xdr:from>
        <xdr:to>
          <xdr:col>6</xdr:col>
          <xdr:colOff>717550</xdr:colOff>
          <xdr:row>11</xdr:row>
          <xdr:rowOff>146050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5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12</xdr:row>
          <xdr:rowOff>38100</xdr:rowOff>
        </xdr:from>
        <xdr:to>
          <xdr:col>6</xdr:col>
          <xdr:colOff>717550</xdr:colOff>
          <xdr:row>13</xdr:row>
          <xdr:rowOff>69850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5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Middle</a:t>
              </a:r>
            </a:p>
          </xdr:txBody>
        </xdr:sp>
        <xdr:clientData/>
      </xdr:twoCellAnchor>
    </mc:Choice>
    <mc:Fallback/>
  </mc:AlternateContent>
  <xdr:twoCellAnchor>
    <xdr:from>
      <xdr:col>16</xdr:col>
      <xdr:colOff>0</xdr:colOff>
      <xdr:row>11</xdr:row>
      <xdr:rowOff>95251</xdr:rowOff>
    </xdr:from>
    <xdr:to>
      <xdr:col>25</xdr:col>
      <xdr:colOff>28575</xdr:colOff>
      <xdr:row>24</xdr:row>
      <xdr:rowOff>57151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123825</xdr:rowOff>
    </xdr:from>
    <xdr:ext cx="2401298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04775" y="123825"/>
          <a:ext cx="240129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Scroll bar Control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609600</xdr:colOff>
          <xdr:row>20</xdr:row>
          <xdr:rowOff>107950</xdr:rowOff>
        </xdr:from>
        <xdr:to>
          <xdr:col>13</xdr:col>
          <xdr:colOff>762000</xdr:colOff>
          <xdr:row>21</xdr:row>
          <xdr:rowOff>146050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6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571501</xdr:colOff>
      <xdr:row>9</xdr:row>
      <xdr:rowOff>66675</xdr:rowOff>
    </xdr:from>
    <xdr:to>
      <xdr:col>13</xdr:col>
      <xdr:colOff>723900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</xdr:row>
      <xdr:rowOff>95250</xdr:rowOff>
    </xdr:from>
    <xdr:to>
      <xdr:col>13</xdr:col>
      <xdr:colOff>9525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D13"/>
  <sheetViews>
    <sheetView tabSelected="1" workbookViewId="0">
      <selection activeCell="B6" sqref="B6:D13"/>
    </sheetView>
  </sheetViews>
  <sheetFormatPr defaultRowHeight="14.5" x14ac:dyDescent="0.35"/>
  <cols>
    <col min="1" max="1" width="3.54296875" customWidth="1"/>
    <col min="2" max="2" width="14.453125" customWidth="1"/>
    <col min="3" max="3" width="12.81640625" customWidth="1"/>
    <col min="4" max="4" width="12.1796875" customWidth="1"/>
    <col min="5" max="5" width="10.54296875" customWidth="1"/>
  </cols>
  <sheetData>
    <row r="6" spans="2:4" x14ac:dyDescent="0.35">
      <c r="B6" s="32" t="s">
        <v>36</v>
      </c>
      <c r="C6" s="33" t="s">
        <v>34</v>
      </c>
      <c r="D6" s="33" t="s">
        <v>35</v>
      </c>
    </row>
    <row r="7" spans="2:4" x14ac:dyDescent="0.35">
      <c r="B7" s="34" t="s">
        <v>27</v>
      </c>
      <c r="C7" s="35">
        <v>1254184.5</v>
      </c>
      <c r="D7" s="35">
        <v>426294.67915000004</v>
      </c>
    </row>
    <row r="8" spans="2:4" x14ac:dyDescent="0.35">
      <c r="B8" s="34" t="s">
        <v>28</v>
      </c>
      <c r="C8" s="35">
        <v>1271887.25</v>
      </c>
      <c r="D8" s="35">
        <v>485028.60967500001</v>
      </c>
    </row>
    <row r="9" spans="2:4" x14ac:dyDescent="0.35">
      <c r="B9" s="36" t="s">
        <v>29</v>
      </c>
      <c r="C9" s="35">
        <v>1178009.25</v>
      </c>
      <c r="D9" s="35">
        <v>437306.96527500002</v>
      </c>
    </row>
    <row r="10" spans="2:4" x14ac:dyDescent="0.35">
      <c r="B10" s="36" t="s">
        <v>30</v>
      </c>
      <c r="C10" s="35">
        <v>1342694</v>
      </c>
      <c r="D10" s="35">
        <v>459900.91060000006</v>
      </c>
    </row>
    <row r="11" spans="2:4" x14ac:dyDescent="0.35">
      <c r="B11" s="36" t="s">
        <v>31</v>
      </c>
      <c r="C11" s="35">
        <v>1171745</v>
      </c>
      <c r="D11" s="35">
        <v>458207.86007500015</v>
      </c>
    </row>
    <row r="12" spans="2:4" x14ac:dyDescent="0.35">
      <c r="B12" s="36" t="s">
        <v>32</v>
      </c>
      <c r="C12" s="35">
        <v>1189646.5</v>
      </c>
      <c r="D12" s="35">
        <v>471603.82100000046</v>
      </c>
    </row>
    <row r="13" spans="2:4" x14ac:dyDescent="0.35">
      <c r="B13" s="36" t="s">
        <v>33</v>
      </c>
      <c r="C13" s="35">
        <v>1291203</v>
      </c>
      <c r="D13" s="35">
        <v>464468.41500000004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D13"/>
  <sheetViews>
    <sheetView showGridLines="0" workbookViewId="0">
      <selection activeCell="S20" sqref="S20"/>
    </sheetView>
  </sheetViews>
  <sheetFormatPr defaultRowHeight="14.5" x14ac:dyDescent="0.35"/>
  <cols>
    <col min="1" max="1" width="3.54296875" customWidth="1"/>
    <col min="2" max="2" width="14.453125" customWidth="1"/>
    <col min="3" max="3" width="12.81640625" customWidth="1"/>
    <col min="4" max="4" width="11.453125" bestFit="1" customWidth="1"/>
    <col min="5" max="5" width="10.54296875" customWidth="1"/>
  </cols>
  <sheetData>
    <row r="6" spans="2:4" x14ac:dyDescent="0.35">
      <c r="B6" s="32" t="s">
        <v>36</v>
      </c>
      <c r="C6" s="33" t="s">
        <v>34</v>
      </c>
      <c r="D6" s="33" t="s">
        <v>35</v>
      </c>
    </row>
    <row r="7" spans="2:4" x14ac:dyDescent="0.35">
      <c r="B7" s="34" t="s">
        <v>27</v>
      </c>
      <c r="C7" s="35">
        <v>1254184.5</v>
      </c>
      <c r="D7" s="35">
        <v>426294.67915000004</v>
      </c>
    </row>
    <row r="8" spans="2:4" x14ac:dyDescent="0.35">
      <c r="B8" s="34" t="s">
        <v>28</v>
      </c>
      <c r="C8" s="35">
        <v>1271887.25</v>
      </c>
      <c r="D8" s="35">
        <v>485028.60967500001</v>
      </c>
    </row>
    <row r="9" spans="2:4" x14ac:dyDescent="0.35">
      <c r="B9" s="36" t="s">
        <v>29</v>
      </c>
      <c r="C9" s="35">
        <v>1178009.25</v>
      </c>
      <c r="D9" s="35">
        <v>437306.96527500002</v>
      </c>
    </row>
    <row r="10" spans="2:4" x14ac:dyDescent="0.35">
      <c r="B10" s="36" t="s">
        <v>30</v>
      </c>
      <c r="C10" s="35">
        <v>1342694</v>
      </c>
      <c r="D10" s="35">
        <v>459900.91060000006</v>
      </c>
    </row>
    <row r="11" spans="2:4" x14ac:dyDescent="0.35">
      <c r="B11" s="36" t="s">
        <v>31</v>
      </c>
      <c r="C11" s="35">
        <v>1171745</v>
      </c>
      <c r="D11" s="35">
        <v>458207.86007500015</v>
      </c>
    </row>
    <row r="12" spans="2:4" x14ac:dyDescent="0.35">
      <c r="B12" s="36" t="s">
        <v>32</v>
      </c>
      <c r="C12" s="35">
        <v>1189646.5</v>
      </c>
      <c r="D12" s="35">
        <v>471603.82100000046</v>
      </c>
    </row>
    <row r="13" spans="2:4" x14ac:dyDescent="0.35">
      <c r="B13" s="36" t="s">
        <v>33</v>
      </c>
      <c r="C13" s="35">
        <v>1291203</v>
      </c>
      <c r="D13" s="35">
        <v>464468.41500000004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C22"/>
  <sheetViews>
    <sheetView showGridLines="0" workbookViewId="0">
      <selection activeCell="M19" sqref="M19"/>
    </sheetView>
  </sheetViews>
  <sheetFormatPr defaultRowHeight="14.5" x14ac:dyDescent="0.35"/>
  <cols>
    <col min="1" max="1" width="2.81640625" customWidth="1"/>
    <col min="2" max="2" width="11.453125" customWidth="1"/>
    <col min="3" max="3" width="14" customWidth="1"/>
  </cols>
  <sheetData>
    <row r="5" spans="2:3" x14ac:dyDescent="0.35">
      <c r="B5" s="8" t="s">
        <v>0</v>
      </c>
      <c r="C5" s="9" t="s">
        <v>63</v>
      </c>
    </row>
    <row r="6" spans="2:3" x14ac:dyDescent="0.35">
      <c r="B6" s="10" t="s">
        <v>1</v>
      </c>
      <c r="C6" s="37">
        <v>819831</v>
      </c>
    </row>
    <row r="7" spans="2:3" x14ac:dyDescent="0.35">
      <c r="B7" s="10" t="s">
        <v>2</v>
      </c>
      <c r="C7" s="37">
        <v>797472</v>
      </c>
    </row>
    <row r="8" spans="2:3" x14ac:dyDescent="0.35">
      <c r="B8" s="10" t="s">
        <v>13</v>
      </c>
      <c r="C8" s="37">
        <v>770359.5</v>
      </c>
    </row>
    <row r="9" spans="2:3" x14ac:dyDescent="0.35">
      <c r="B9" s="10" t="s">
        <v>4</v>
      </c>
      <c r="C9" s="37">
        <v>758220.75</v>
      </c>
    </row>
    <row r="10" spans="2:3" x14ac:dyDescent="0.35">
      <c r="B10" s="10" t="s">
        <v>5</v>
      </c>
      <c r="C10" s="37">
        <v>769886.5</v>
      </c>
    </row>
    <row r="11" spans="2:3" x14ac:dyDescent="0.35">
      <c r="B11" s="10" t="s">
        <v>6</v>
      </c>
      <c r="C11" s="37">
        <v>696266.5</v>
      </c>
    </row>
    <row r="12" spans="2:3" x14ac:dyDescent="0.35">
      <c r="B12" s="10" t="s">
        <v>14</v>
      </c>
      <c r="C12" s="37">
        <v>818501.25</v>
      </c>
    </row>
    <row r="13" spans="2:3" x14ac:dyDescent="0.35">
      <c r="B13" s="10" t="s">
        <v>15</v>
      </c>
      <c r="C13" s="37">
        <v>711815.25</v>
      </c>
    </row>
    <row r="14" spans="2:3" x14ac:dyDescent="0.35">
      <c r="B14" s="10" t="s">
        <v>16</v>
      </c>
      <c r="C14" s="37">
        <v>639326.25</v>
      </c>
    </row>
    <row r="15" spans="2:3" x14ac:dyDescent="0.35">
      <c r="B15" s="10" t="s">
        <v>17</v>
      </c>
      <c r="C15" s="37">
        <v>632338.25</v>
      </c>
    </row>
    <row r="16" spans="2:3" x14ac:dyDescent="0.35">
      <c r="B16" s="10" t="s">
        <v>18</v>
      </c>
      <c r="C16" s="37">
        <v>663842.5</v>
      </c>
    </row>
    <row r="17" spans="2:3" x14ac:dyDescent="0.35">
      <c r="B17" s="10" t="s">
        <v>19</v>
      </c>
      <c r="C17" s="37">
        <v>621509.75</v>
      </c>
    </row>
    <row r="18" spans="2:3" x14ac:dyDescent="0.35">
      <c r="B18" s="10"/>
      <c r="C18" s="11"/>
    </row>
    <row r="19" spans="2:3" x14ac:dyDescent="0.35">
      <c r="B19" s="10" t="s">
        <v>10</v>
      </c>
      <c r="C19" s="39">
        <v>10000000</v>
      </c>
    </row>
    <row r="20" spans="2:3" x14ac:dyDescent="0.35">
      <c r="B20" s="10" t="s">
        <v>11</v>
      </c>
      <c r="C20" s="38">
        <f>SUM(C6:C17)</f>
        <v>8699369.5</v>
      </c>
    </row>
    <row r="21" spans="2:3" x14ac:dyDescent="0.35">
      <c r="B21" s="10"/>
      <c r="C21" s="11"/>
    </row>
    <row r="22" spans="2:3" x14ac:dyDescent="0.35">
      <c r="B22" s="12" t="s">
        <v>12</v>
      </c>
      <c r="C22" s="13">
        <f>C20/C19</f>
        <v>0.86993695000000004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F15"/>
  <sheetViews>
    <sheetView showGridLines="0" workbookViewId="0">
      <selection activeCell="E19" sqref="E19"/>
    </sheetView>
  </sheetViews>
  <sheetFormatPr defaultRowHeight="14.5" x14ac:dyDescent="0.35"/>
  <cols>
    <col min="1" max="1" width="1.7265625" customWidth="1"/>
    <col min="3" max="3" width="22.81640625" bestFit="1" customWidth="1"/>
    <col min="4" max="4" width="11.26953125" customWidth="1"/>
    <col min="5" max="5" width="19.1796875" customWidth="1"/>
    <col min="6" max="6" width="12.7265625" customWidth="1"/>
  </cols>
  <sheetData>
    <row r="4" spans="2:6" ht="8.25" customHeight="1" x14ac:dyDescent="0.35"/>
    <row r="5" spans="2:6" ht="27" customHeight="1" x14ac:dyDescent="0.35">
      <c r="B5" s="22" t="s">
        <v>20</v>
      </c>
      <c r="C5" s="23" t="s">
        <v>42</v>
      </c>
      <c r="D5" s="23" t="s">
        <v>21</v>
      </c>
      <c r="E5" s="23" t="s">
        <v>22</v>
      </c>
      <c r="F5" s="24" t="s">
        <v>23</v>
      </c>
    </row>
    <row r="6" spans="2:6" x14ac:dyDescent="0.35">
      <c r="B6" s="16">
        <v>1</v>
      </c>
      <c r="C6" s="14" t="s">
        <v>37</v>
      </c>
      <c r="D6" s="15">
        <v>55</v>
      </c>
      <c r="E6" s="15">
        <f>D6</f>
        <v>55</v>
      </c>
      <c r="F6" s="17">
        <f>E6/SUM($D$6:$D$15)</f>
        <v>0.45454545454545453</v>
      </c>
    </row>
    <row r="7" spans="2:6" x14ac:dyDescent="0.35">
      <c r="B7" s="16">
        <v>2</v>
      </c>
      <c r="C7" s="14" t="s">
        <v>38</v>
      </c>
      <c r="D7" s="15">
        <v>37</v>
      </c>
      <c r="E7" s="15">
        <f t="shared" ref="E7:E15" si="0">D7+E6</f>
        <v>92</v>
      </c>
      <c r="F7" s="17">
        <f t="shared" ref="F7:F15" si="1">E7/SUM($D$6:$D$15)</f>
        <v>0.76033057851239672</v>
      </c>
    </row>
    <row r="8" spans="2:6" x14ac:dyDescent="0.35">
      <c r="B8" s="16">
        <v>3</v>
      </c>
      <c r="C8" s="14" t="s">
        <v>39</v>
      </c>
      <c r="D8" s="15">
        <v>15</v>
      </c>
      <c r="E8" s="15">
        <f t="shared" si="0"/>
        <v>107</v>
      </c>
      <c r="F8" s="17">
        <f t="shared" si="1"/>
        <v>0.88429752066115708</v>
      </c>
    </row>
    <row r="9" spans="2:6" x14ac:dyDescent="0.35">
      <c r="B9" s="16">
        <v>4</v>
      </c>
      <c r="C9" s="14" t="s">
        <v>40</v>
      </c>
      <c r="D9" s="15">
        <v>5</v>
      </c>
      <c r="E9" s="15">
        <f t="shared" si="0"/>
        <v>112</v>
      </c>
      <c r="F9" s="17">
        <f t="shared" si="1"/>
        <v>0.92561983471074383</v>
      </c>
    </row>
    <row r="10" spans="2:6" x14ac:dyDescent="0.35">
      <c r="B10" s="16">
        <v>5</v>
      </c>
      <c r="C10" s="14" t="s">
        <v>43</v>
      </c>
      <c r="D10" s="15">
        <v>3</v>
      </c>
      <c r="E10" s="15">
        <f t="shared" si="0"/>
        <v>115</v>
      </c>
      <c r="F10" s="17">
        <f t="shared" si="1"/>
        <v>0.95041322314049592</v>
      </c>
    </row>
    <row r="11" spans="2:6" x14ac:dyDescent="0.35">
      <c r="B11" s="16">
        <v>6</v>
      </c>
      <c r="C11" s="14" t="s">
        <v>41</v>
      </c>
      <c r="D11" s="15">
        <v>2</v>
      </c>
      <c r="E11" s="15">
        <f t="shared" si="0"/>
        <v>117</v>
      </c>
      <c r="F11" s="17">
        <f t="shared" si="1"/>
        <v>0.96694214876033058</v>
      </c>
    </row>
    <row r="12" spans="2:6" x14ac:dyDescent="0.35">
      <c r="B12" s="16">
        <v>7</v>
      </c>
      <c r="C12" s="14" t="s">
        <v>44</v>
      </c>
      <c r="D12" s="15">
        <v>1</v>
      </c>
      <c r="E12" s="15">
        <f t="shared" si="0"/>
        <v>118</v>
      </c>
      <c r="F12" s="17">
        <f t="shared" si="1"/>
        <v>0.97520661157024791</v>
      </c>
    </row>
    <row r="13" spans="2:6" x14ac:dyDescent="0.35">
      <c r="B13" s="16">
        <v>8</v>
      </c>
      <c r="C13" s="14" t="s">
        <v>45</v>
      </c>
      <c r="D13" s="15">
        <v>1</v>
      </c>
      <c r="E13" s="15">
        <f t="shared" si="0"/>
        <v>119</v>
      </c>
      <c r="F13" s="17">
        <f t="shared" si="1"/>
        <v>0.98347107438016534</v>
      </c>
    </row>
    <row r="14" spans="2:6" x14ac:dyDescent="0.35">
      <c r="B14" s="16">
        <v>9</v>
      </c>
      <c r="C14" s="14" t="s">
        <v>46</v>
      </c>
      <c r="D14" s="15">
        <v>1</v>
      </c>
      <c r="E14" s="15">
        <f t="shared" si="0"/>
        <v>120</v>
      </c>
      <c r="F14" s="17">
        <f t="shared" si="1"/>
        <v>0.99173553719008267</v>
      </c>
    </row>
    <row r="15" spans="2:6" x14ac:dyDescent="0.35">
      <c r="B15" s="18">
        <v>10</v>
      </c>
      <c r="C15" s="19" t="s">
        <v>47</v>
      </c>
      <c r="D15" s="20">
        <v>1</v>
      </c>
      <c r="E15" s="20">
        <f t="shared" si="0"/>
        <v>121</v>
      </c>
      <c r="F15" s="21">
        <f t="shared" si="1"/>
        <v>1</v>
      </c>
    </row>
  </sheetData>
  <pageMargins left="0.7" right="0.7" top="0.75" bottom="0.75" header="0.3" footer="0.3"/>
  <ignoredErrors>
    <ignoredError sqref="E6:E15" unlocked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8"/>
  <sheetViews>
    <sheetView showGridLines="0" workbookViewId="0">
      <selection activeCell="G6" sqref="G6:H18"/>
    </sheetView>
  </sheetViews>
  <sheetFormatPr defaultRowHeight="14.5" x14ac:dyDescent="0.35"/>
  <cols>
    <col min="1" max="1" width="3.1796875" customWidth="1"/>
    <col min="2" max="2" width="8.54296875" customWidth="1"/>
    <col min="3" max="3" width="11.7265625" customWidth="1"/>
    <col min="4" max="4" width="12.453125" customWidth="1"/>
    <col min="5" max="5" width="12.26953125" customWidth="1"/>
    <col min="6" max="6" width="5" customWidth="1"/>
    <col min="7" max="8" width="12.453125" customWidth="1"/>
    <col min="17" max="17" width="14.81640625" customWidth="1"/>
  </cols>
  <sheetData>
    <row r="1" spans="2:18" x14ac:dyDescent="0.35">
      <c r="Q1">
        <v>1</v>
      </c>
      <c r="R1" s="44" t="s">
        <v>48</v>
      </c>
    </row>
    <row r="2" spans="2:18" x14ac:dyDescent="0.35">
      <c r="R2" s="44" t="s">
        <v>49</v>
      </c>
    </row>
    <row r="3" spans="2:18" x14ac:dyDescent="0.35">
      <c r="R3" s="44" t="s">
        <v>50</v>
      </c>
    </row>
    <row r="6" spans="2:18" x14ac:dyDescent="0.35">
      <c r="B6" s="40" t="s">
        <v>0</v>
      </c>
      <c r="C6" s="41" t="s">
        <v>48</v>
      </c>
      <c r="D6" s="41" t="s">
        <v>49</v>
      </c>
      <c r="E6" s="41" t="s">
        <v>50</v>
      </c>
      <c r="G6" s="40" t="s">
        <v>0</v>
      </c>
      <c r="H6" s="41" t="str">
        <f ca="1">OFFSET($B$6,0,$A$15)</f>
        <v>Months</v>
      </c>
    </row>
    <row r="7" spans="2:18" x14ac:dyDescent="0.35">
      <c r="B7" s="42" t="s">
        <v>51</v>
      </c>
      <c r="C7" s="46">
        <v>275084</v>
      </c>
      <c r="D7" s="46">
        <v>283246</v>
      </c>
      <c r="E7" s="46">
        <v>264246</v>
      </c>
      <c r="G7" s="42" t="s">
        <v>51</v>
      </c>
      <c r="H7" s="45">
        <f ca="1">OFFSET($B$6,ROW()-6,$Q$1)</f>
        <v>275084</v>
      </c>
    </row>
    <row r="8" spans="2:18" x14ac:dyDescent="0.35">
      <c r="B8" s="42" t="s">
        <v>52</v>
      </c>
      <c r="C8" s="46">
        <v>233695.5</v>
      </c>
      <c r="D8" s="46">
        <v>278532.25</v>
      </c>
      <c r="E8" s="46">
        <v>285004.25</v>
      </c>
      <c r="G8" s="42" t="s">
        <v>52</v>
      </c>
      <c r="H8" s="45">
        <f t="shared" ref="H8:H18" ca="1" si="0">OFFSET($B$6,ROW()-6,$Q$1)</f>
        <v>233695.5</v>
      </c>
    </row>
    <row r="9" spans="2:18" x14ac:dyDescent="0.35">
      <c r="B9" s="43" t="s">
        <v>53</v>
      </c>
      <c r="C9" s="46">
        <v>220452.25</v>
      </c>
      <c r="D9" s="46">
        <v>297115.5</v>
      </c>
      <c r="E9" s="46">
        <v>246641.75</v>
      </c>
      <c r="G9" s="43" t="s">
        <v>53</v>
      </c>
      <c r="H9" s="45">
        <f t="shared" ca="1" si="0"/>
        <v>220452.25</v>
      </c>
    </row>
    <row r="10" spans="2:18" x14ac:dyDescent="0.35">
      <c r="B10" s="43" t="s">
        <v>54</v>
      </c>
      <c r="C10" s="46">
        <v>285377.5</v>
      </c>
      <c r="D10" s="46">
        <v>231685.25</v>
      </c>
      <c r="E10" s="46">
        <v>240793.5</v>
      </c>
      <c r="G10" s="43" t="s">
        <v>54</v>
      </c>
      <c r="H10" s="45">
        <f t="shared" ca="1" si="0"/>
        <v>285377.5</v>
      </c>
    </row>
    <row r="11" spans="2:18" x14ac:dyDescent="0.35">
      <c r="B11" s="43" t="s">
        <v>55</v>
      </c>
      <c r="C11" s="46">
        <v>292400.5</v>
      </c>
      <c r="D11" s="46">
        <v>256641.75</v>
      </c>
      <c r="E11" s="46">
        <v>222198.75</v>
      </c>
      <c r="G11" s="43" t="s">
        <v>55</v>
      </c>
      <c r="H11" s="45">
        <f t="shared" ca="1" si="0"/>
        <v>292400.5</v>
      </c>
    </row>
    <row r="12" spans="2:18" x14ac:dyDescent="0.35">
      <c r="B12" s="43" t="s">
        <v>56</v>
      </c>
      <c r="C12" s="46">
        <v>205581.5</v>
      </c>
      <c r="D12" s="46">
        <v>250941.25</v>
      </c>
      <c r="E12" s="46">
        <v>245207.75</v>
      </c>
      <c r="G12" s="43" t="s">
        <v>56</v>
      </c>
      <c r="H12" s="45">
        <f t="shared" ca="1" si="0"/>
        <v>205581.5</v>
      </c>
    </row>
    <row r="13" spans="2:18" x14ac:dyDescent="0.35">
      <c r="B13" s="43" t="s">
        <v>57</v>
      </c>
      <c r="C13" s="46">
        <v>283514.5</v>
      </c>
      <c r="D13" s="46">
        <v>259804.75</v>
      </c>
      <c r="E13" s="46">
        <v>268542</v>
      </c>
      <c r="G13" s="43" t="s">
        <v>57</v>
      </c>
      <c r="H13" s="45">
        <f t="shared" ca="1" si="0"/>
        <v>283514.5</v>
      </c>
    </row>
    <row r="14" spans="2:18" x14ac:dyDescent="0.35">
      <c r="B14" s="43" t="s">
        <v>58</v>
      </c>
      <c r="C14" s="46">
        <v>255519.5</v>
      </c>
      <c r="D14" s="46">
        <v>269355.5</v>
      </c>
      <c r="E14" s="46">
        <v>197305.25</v>
      </c>
      <c r="G14" s="43" t="s">
        <v>58</v>
      </c>
      <c r="H14" s="45">
        <f t="shared" ca="1" si="0"/>
        <v>255519.5</v>
      </c>
    </row>
    <row r="15" spans="2:18" x14ac:dyDescent="0.35">
      <c r="B15" s="43" t="s">
        <v>59</v>
      </c>
      <c r="C15" s="46">
        <v>177774.5</v>
      </c>
      <c r="D15" s="46">
        <v>203022</v>
      </c>
      <c r="E15" s="46">
        <v>248659.75</v>
      </c>
      <c r="G15" s="43" t="s">
        <v>59</v>
      </c>
      <c r="H15" s="45">
        <f t="shared" ca="1" si="0"/>
        <v>177774.5</v>
      </c>
    </row>
    <row r="16" spans="2:18" x14ac:dyDescent="0.35">
      <c r="B16" s="43" t="s">
        <v>60</v>
      </c>
      <c r="C16" s="46">
        <v>242503.25</v>
      </c>
      <c r="D16" s="46">
        <v>195045</v>
      </c>
      <c r="E16" s="46">
        <v>199935</v>
      </c>
      <c r="G16" s="43" t="s">
        <v>60</v>
      </c>
      <c r="H16" s="45">
        <f t="shared" ca="1" si="0"/>
        <v>242503.25</v>
      </c>
    </row>
    <row r="17" spans="2:8" x14ac:dyDescent="0.35">
      <c r="B17" s="43" t="s">
        <v>61</v>
      </c>
      <c r="C17" s="46">
        <v>212354.5</v>
      </c>
      <c r="D17" s="46">
        <v>255637</v>
      </c>
      <c r="E17" s="46">
        <v>195347</v>
      </c>
      <c r="G17" s="43" t="s">
        <v>61</v>
      </c>
      <c r="H17" s="45">
        <f t="shared" ca="1" si="0"/>
        <v>212354.5</v>
      </c>
    </row>
    <row r="18" spans="2:8" x14ac:dyDescent="0.35">
      <c r="B18" s="43" t="s">
        <v>62</v>
      </c>
      <c r="C18" s="46">
        <v>190275.5</v>
      </c>
      <c r="D18" s="46">
        <v>191962.75</v>
      </c>
      <c r="E18" s="46">
        <v>237966.5</v>
      </c>
      <c r="G18" s="43" t="s">
        <v>62</v>
      </c>
      <c r="H18" s="45">
        <f t="shared" ca="1" si="0"/>
        <v>190275.5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Line="0" autoPict="0">
                <anchor moveWithCells="1">
                  <from>
                    <xdr:col>17</xdr:col>
                    <xdr:colOff>0</xdr:colOff>
                    <xdr:row>4</xdr:row>
                    <xdr:rowOff>69850</xdr:rowOff>
                  </from>
                  <to>
                    <xdr:col>19</xdr:col>
                    <xdr:colOff>57150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8"/>
  <sheetViews>
    <sheetView showGridLines="0" workbookViewId="0">
      <selection activeCell="U4" sqref="U4"/>
    </sheetView>
  </sheetViews>
  <sheetFormatPr defaultRowHeight="14.5" x14ac:dyDescent="0.35"/>
  <cols>
    <col min="1" max="1" width="5.81640625" customWidth="1"/>
    <col min="2" max="2" width="10.26953125" customWidth="1"/>
    <col min="3" max="3" width="11.26953125" customWidth="1"/>
    <col min="4" max="4" width="11.54296875" bestFit="1" customWidth="1"/>
    <col min="5" max="5" width="10.54296875" customWidth="1"/>
    <col min="6" max="7" width="11.7265625" customWidth="1"/>
    <col min="8" max="8" width="12.453125" customWidth="1"/>
    <col min="9" max="14" width="11.54296875" bestFit="1" customWidth="1"/>
    <col min="15" max="15" width="3.26953125" customWidth="1"/>
    <col min="16" max="16" width="3.81640625" customWidth="1"/>
  </cols>
  <sheetData>
    <row r="1" spans="1:18" x14ac:dyDescent="0.35">
      <c r="Q1" t="b">
        <v>1</v>
      </c>
      <c r="R1" s="7" t="s">
        <v>9</v>
      </c>
    </row>
    <row r="2" spans="1:18" x14ac:dyDescent="0.35">
      <c r="R2" s="7" t="s">
        <v>7</v>
      </c>
    </row>
    <row r="3" spans="1:18" x14ac:dyDescent="0.35">
      <c r="R3" s="7" t="s">
        <v>8</v>
      </c>
    </row>
    <row r="6" spans="1:18" x14ac:dyDescent="0.35">
      <c r="B6" s="40" t="s">
        <v>0</v>
      </c>
      <c r="C6" s="41" t="s">
        <v>51</v>
      </c>
      <c r="D6" s="41" t="s">
        <v>52</v>
      </c>
      <c r="E6" s="41" t="s">
        <v>53</v>
      </c>
      <c r="F6" s="41" t="s">
        <v>54</v>
      </c>
      <c r="G6" s="40" t="s">
        <v>55</v>
      </c>
      <c r="H6" s="41" t="s">
        <v>56</v>
      </c>
      <c r="I6" s="41" t="s">
        <v>57</v>
      </c>
      <c r="J6" s="41" t="s">
        <v>58</v>
      </c>
      <c r="K6" s="41" t="s">
        <v>59</v>
      </c>
      <c r="L6" s="41" t="s">
        <v>60</v>
      </c>
      <c r="M6" s="41" t="s">
        <v>61</v>
      </c>
      <c r="N6" s="41" t="s">
        <v>62</v>
      </c>
    </row>
    <row r="7" spans="1:18" x14ac:dyDescent="0.35">
      <c r="B7" s="47" t="s">
        <v>48</v>
      </c>
      <c r="C7" s="49">
        <v>275084</v>
      </c>
      <c r="D7" s="49">
        <v>233695.5</v>
      </c>
      <c r="E7" s="49">
        <v>220452.25</v>
      </c>
      <c r="F7" s="49">
        <v>285377.5</v>
      </c>
      <c r="G7" s="49">
        <v>292400.5</v>
      </c>
      <c r="H7" s="49">
        <v>205581.5</v>
      </c>
      <c r="I7" s="45">
        <v>283514.5</v>
      </c>
      <c r="J7" s="45">
        <v>255519.5</v>
      </c>
      <c r="K7" s="45">
        <v>177774.5</v>
      </c>
      <c r="L7" s="45">
        <v>242503.25</v>
      </c>
      <c r="M7" s="45">
        <v>212354.5</v>
      </c>
      <c r="N7" s="45">
        <v>190275.5</v>
      </c>
    </row>
    <row r="8" spans="1:18" x14ac:dyDescent="0.35">
      <c r="B8" s="47" t="s">
        <v>49</v>
      </c>
      <c r="C8" s="49">
        <v>283246</v>
      </c>
      <c r="D8" s="49">
        <v>278532.25</v>
      </c>
      <c r="E8" s="49">
        <v>297115.5</v>
      </c>
      <c r="F8" s="49">
        <v>231685.25</v>
      </c>
      <c r="G8" s="49">
        <v>256641.75</v>
      </c>
      <c r="H8" s="49">
        <v>250941.25</v>
      </c>
      <c r="I8" s="45">
        <v>259804.75</v>
      </c>
      <c r="J8" s="45">
        <v>269355.5</v>
      </c>
      <c r="K8" s="45">
        <v>203022</v>
      </c>
      <c r="L8" s="45">
        <v>195045</v>
      </c>
      <c r="M8" s="45">
        <v>255637</v>
      </c>
      <c r="N8" s="45">
        <v>191962.75</v>
      </c>
    </row>
    <row r="9" spans="1:18" x14ac:dyDescent="0.35">
      <c r="B9" s="48" t="s">
        <v>50</v>
      </c>
      <c r="C9" s="49">
        <v>264246</v>
      </c>
      <c r="D9" s="49">
        <v>285004.25</v>
      </c>
      <c r="E9" s="49">
        <v>246641.75</v>
      </c>
      <c r="F9" s="49">
        <v>240793.5</v>
      </c>
      <c r="G9" s="49">
        <v>222198.75</v>
      </c>
      <c r="H9" s="49">
        <v>245207.75</v>
      </c>
      <c r="I9" s="45">
        <v>268542</v>
      </c>
      <c r="J9" s="45">
        <v>197305.25</v>
      </c>
      <c r="K9" s="45">
        <v>248659.75</v>
      </c>
      <c r="L9" s="45">
        <v>199935</v>
      </c>
      <c r="M9" s="45">
        <v>195347</v>
      </c>
      <c r="N9" s="45">
        <v>237966.5</v>
      </c>
    </row>
    <row r="15" spans="1:18" x14ac:dyDescent="0.35">
      <c r="B15" s="40" t="s">
        <v>0</v>
      </c>
      <c r="C15" s="41" t="s">
        <v>51</v>
      </c>
      <c r="D15" s="41" t="s">
        <v>52</v>
      </c>
      <c r="E15" s="41" t="s">
        <v>53</v>
      </c>
      <c r="F15" s="41" t="s">
        <v>54</v>
      </c>
      <c r="G15" s="40" t="s">
        <v>55</v>
      </c>
      <c r="H15" s="41" t="s">
        <v>56</v>
      </c>
      <c r="I15" s="41" t="s">
        <v>57</v>
      </c>
      <c r="J15" s="41" t="s">
        <v>58</v>
      </c>
      <c r="K15" s="41" t="s">
        <v>59</v>
      </c>
      <c r="L15" s="41" t="s">
        <v>60</v>
      </c>
      <c r="M15" s="41" t="s">
        <v>61</v>
      </c>
      <c r="N15" s="41" t="s">
        <v>62</v>
      </c>
    </row>
    <row r="16" spans="1:18" x14ac:dyDescent="0.35">
      <c r="A16" t="b">
        <v>1</v>
      </c>
      <c r="B16" s="48" t="str">
        <f>IF($A16=TRUE,B7,0)</f>
        <v>North</v>
      </c>
      <c r="C16" s="49">
        <f>IF($A$16=TRUE,C7,0)</f>
        <v>275084</v>
      </c>
      <c r="D16" s="49">
        <f t="shared" ref="D16:N16" si="0">IF($A16=TRUE,D7,0)</f>
        <v>233695.5</v>
      </c>
      <c r="E16" s="49">
        <f t="shared" si="0"/>
        <v>220452.25</v>
      </c>
      <c r="F16" s="49">
        <f t="shared" si="0"/>
        <v>285377.5</v>
      </c>
      <c r="G16" s="49">
        <f t="shared" si="0"/>
        <v>292400.5</v>
      </c>
      <c r="H16" s="49">
        <f t="shared" si="0"/>
        <v>205581.5</v>
      </c>
      <c r="I16" s="45">
        <f t="shared" si="0"/>
        <v>283514.5</v>
      </c>
      <c r="J16" s="45">
        <f t="shared" si="0"/>
        <v>255519.5</v>
      </c>
      <c r="K16" s="45">
        <f t="shared" si="0"/>
        <v>177774.5</v>
      </c>
      <c r="L16" s="45">
        <f t="shared" si="0"/>
        <v>242503.25</v>
      </c>
      <c r="M16" s="45">
        <f t="shared" si="0"/>
        <v>212354.5</v>
      </c>
      <c r="N16" s="45">
        <f t="shared" si="0"/>
        <v>190275.5</v>
      </c>
    </row>
    <row r="17" spans="1:14" x14ac:dyDescent="0.35">
      <c r="A17" t="b">
        <v>0</v>
      </c>
      <c r="B17" s="48">
        <f t="shared" ref="B17:N17" si="1">IF($A17=TRUE,B8,0)</f>
        <v>0</v>
      </c>
      <c r="C17" s="49">
        <f t="shared" si="1"/>
        <v>0</v>
      </c>
      <c r="D17" s="49">
        <f t="shared" si="1"/>
        <v>0</v>
      </c>
      <c r="E17" s="49">
        <f t="shared" si="1"/>
        <v>0</v>
      </c>
      <c r="F17" s="49">
        <f t="shared" si="1"/>
        <v>0</v>
      </c>
      <c r="G17" s="49">
        <f t="shared" si="1"/>
        <v>0</v>
      </c>
      <c r="H17" s="49">
        <f t="shared" si="1"/>
        <v>0</v>
      </c>
      <c r="I17" s="45">
        <f t="shared" si="1"/>
        <v>0</v>
      </c>
      <c r="J17" s="45">
        <f t="shared" si="1"/>
        <v>0</v>
      </c>
      <c r="K17" s="45">
        <f t="shared" si="1"/>
        <v>0</v>
      </c>
      <c r="L17" s="45">
        <f t="shared" si="1"/>
        <v>0</v>
      </c>
      <c r="M17" s="45">
        <f t="shared" si="1"/>
        <v>0</v>
      </c>
      <c r="N17" s="45">
        <f t="shared" si="1"/>
        <v>0</v>
      </c>
    </row>
    <row r="18" spans="1:14" x14ac:dyDescent="0.35">
      <c r="A18" t="b">
        <v>1</v>
      </c>
      <c r="B18" s="48" t="str">
        <f t="shared" ref="B18:N18" si="2">IF($A18=TRUE,B9,0)</f>
        <v>Middle</v>
      </c>
      <c r="C18" s="49">
        <f t="shared" si="2"/>
        <v>264246</v>
      </c>
      <c r="D18" s="49">
        <f t="shared" si="2"/>
        <v>285004.25</v>
      </c>
      <c r="E18" s="49">
        <f t="shared" si="2"/>
        <v>246641.75</v>
      </c>
      <c r="F18" s="49">
        <f t="shared" si="2"/>
        <v>240793.5</v>
      </c>
      <c r="G18" s="49">
        <f t="shared" si="2"/>
        <v>222198.75</v>
      </c>
      <c r="H18" s="49">
        <f t="shared" si="2"/>
        <v>245207.75</v>
      </c>
      <c r="I18" s="45">
        <f t="shared" si="2"/>
        <v>268542</v>
      </c>
      <c r="J18" s="45">
        <f t="shared" si="2"/>
        <v>197305.25</v>
      </c>
      <c r="K18" s="45">
        <f t="shared" si="2"/>
        <v>248659.75</v>
      </c>
      <c r="L18" s="45">
        <f t="shared" si="2"/>
        <v>199935</v>
      </c>
      <c r="M18" s="45">
        <f t="shared" si="2"/>
        <v>195347</v>
      </c>
      <c r="N18" s="45">
        <f t="shared" si="2"/>
        <v>237966.5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0" r:id="rId3" name="Check Box 2">
              <controlPr defaultSize="0" autoFill="0" autoLine="0" autoPict="0">
                <anchor moveWithCells="1">
                  <from>
                    <xdr:col>5</xdr:col>
                    <xdr:colOff>76200</xdr:colOff>
                    <xdr:row>9</xdr:row>
                    <xdr:rowOff>31750</xdr:rowOff>
                  </from>
                  <to>
                    <xdr:col>6</xdr:col>
                    <xdr:colOff>717550</xdr:colOff>
                    <xdr:row>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4" name="Check Box 3">
              <controlPr defaultSize="0" autoFill="0" autoLine="0" autoPict="0">
                <anchor moveWithCells="1">
                  <from>
                    <xdr:col>5</xdr:col>
                    <xdr:colOff>76200</xdr:colOff>
                    <xdr:row>10</xdr:row>
                    <xdr:rowOff>114300</xdr:rowOff>
                  </from>
                  <to>
                    <xdr:col>6</xdr:col>
                    <xdr:colOff>717550</xdr:colOff>
                    <xdr:row>11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5" name="Check Box 4">
              <controlPr defaultSize="0" autoFill="0" autoLine="0" autoPict="0">
                <anchor moveWithCells="1">
                  <from>
                    <xdr:col>5</xdr:col>
                    <xdr:colOff>76200</xdr:colOff>
                    <xdr:row>12</xdr:row>
                    <xdr:rowOff>38100</xdr:rowOff>
                  </from>
                  <to>
                    <xdr:col>6</xdr:col>
                    <xdr:colOff>717550</xdr:colOff>
                    <xdr:row>13</xdr:row>
                    <xdr:rowOff>69850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6:N18"/>
  <sheetViews>
    <sheetView workbookViewId="0">
      <selection activeCell="F4" sqref="F4"/>
    </sheetView>
  </sheetViews>
  <sheetFormatPr defaultRowHeight="14.5" x14ac:dyDescent="0.35"/>
  <cols>
    <col min="1" max="1" width="3.1796875" customWidth="1"/>
    <col min="2" max="2" width="14.453125" customWidth="1"/>
    <col min="3" max="3" width="10.1796875" customWidth="1"/>
    <col min="4" max="4" width="11.54296875" bestFit="1" customWidth="1"/>
    <col min="5" max="5" width="10.54296875" customWidth="1"/>
    <col min="6" max="6" width="10" customWidth="1"/>
    <col min="7" max="7" width="9.54296875" customWidth="1"/>
    <col min="8" max="8" width="9.81640625" customWidth="1"/>
    <col min="9" max="14" width="11.54296875" bestFit="1" customWidth="1"/>
  </cols>
  <sheetData>
    <row r="6" spans="1:14" x14ac:dyDescent="0.35">
      <c r="B6" s="2" t="s">
        <v>0</v>
      </c>
      <c r="C6" s="5" t="s">
        <v>1</v>
      </c>
      <c r="D6" s="5" t="s">
        <v>2</v>
      </c>
      <c r="E6" s="5" t="s">
        <v>3</v>
      </c>
      <c r="F6" s="6" t="s">
        <v>24</v>
      </c>
      <c r="G6" s="2" t="s">
        <v>5</v>
      </c>
      <c r="H6" s="5" t="s">
        <v>6</v>
      </c>
      <c r="I6" s="5" t="s">
        <v>14</v>
      </c>
      <c r="J6" s="5" t="s">
        <v>15</v>
      </c>
      <c r="K6" s="5" t="s">
        <v>16</v>
      </c>
      <c r="L6" s="5" t="s">
        <v>17</v>
      </c>
      <c r="M6" s="5" t="s">
        <v>18</v>
      </c>
      <c r="N6" s="5" t="s">
        <v>19</v>
      </c>
    </row>
    <row r="7" spans="1:14" x14ac:dyDescent="0.35">
      <c r="B7" s="25" t="s">
        <v>48</v>
      </c>
      <c r="C7" s="50">
        <v>275084</v>
      </c>
      <c r="D7" s="50">
        <v>233695.5</v>
      </c>
      <c r="E7" s="50">
        <v>220452.25</v>
      </c>
      <c r="F7" s="50">
        <v>285377.5</v>
      </c>
      <c r="G7" s="50">
        <v>292400.5</v>
      </c>
      <c r="H7" s="51">
        <v>205581.5</v>
      </c>
      <c r="I7" s="51">
        <v>283514.5</v>
      </c>
      <c r="J7" s="51">
        <v>255519.5</v>
      </c>
      <c r="K7" s="51">
        <v>177774.5</v>
      </c>
      <c r="L7" s="51">
        <v>242503.25</v>
      </c>
      <c r="M7" s="51">
        <v>212354.5</v>
      </c>
      <c r="N7" s="51">
        <v>190275.5</v>
      </c>
    </row>
    <row r="8" spans="1:14" x14ac:dyDescent="0.35">
      <c r="B8" s="25" t="s">
        <v>49</v>
      </c>
      <c r="C8" s="50">
        <v>283246</v>
      </c>
      <c r="D8" s="50">
        <v>278532.25</v>
      </c>
      <c r="E8" s="50">
        <v>297115.5</v>
      </c>
      <c r="F8" s="50">
        <v>231685.25</v>
      </c>
      <c r="G8" s="50">
        <v>256641.75</v>
      </c>
      <c r="H8" s="51">
        <v>250941.25</v>
      </c>
      <c r="I8" s="51">
        <v>259804.75</v>
      </c>
      <c r="J8" s="51">
        <v>269355.5</v>
      </c>
      <c r="K8" s="51">
        <v>203022</v>
      </c>
      <c r="L8" s="51">
        <v>195045</v>
      </c>
      <c r="M8" s="51">
        <v>255637</v>
      </c>
      <c r="N8" s="51">
        <v>191962.75</v>
      </c>
    </row>
    <row r="9" spans="1:14" x14ac:dyDescent="0.35">
      <c r="B9" s="26" t="s">
        <v>50</v>
      </c>
      <c r="C9" s="52">
        <v>264246</v>
      </c>
      <c r="D9" s="52">
        <v>285004.25</v>
      </c>
      <c r="E9" s="52">
        <v>246641.75</v>
      </c>
      <c r="F9" s="52">
        <v>240793.5</v>
      </c>
      <c r="G9" s="52">
        <v>222198.75</v>
      </c>
      <c r="H9" s="53">
        <v>245207.75</v>
      </c>
      <c r="I9" s="53">
        <v>268542</v>
      </c>
      <c r="J9" s="53">
        <v>197305.25</v>
      </c>
      <c r="K9" s="53">
        <v>248659.75</v>
      </c>
      <c r="L9" s="53">
        <v>199935</v>
      </c>
      <c r="M9" s="53">
        <v>195347</v>
      </c>
      <c r="N9" s="53">
        <v>237966.5</v>
      </c>
    </row>
    <row r="15" spans="1:14" x14ac:dyDescent="0.35">
      <c r="A15">
        <v>10</v>
      </c>
      <c r="B15" s="2" t="s">
        <v>0</v>
      </c>
      <c r="C15" s="5" t="str">
        <f ca="1">OFFSET($B$6,0,$A$15)</f>
        <v>Oct'15</v>
      </c>
      <c r="D15" s="5" t="str">
        <f ca="1">OFFSET($B$6,0,$A$15+1)</f>
        <v>Nov'15</v>
      </c>
      <c r="E15" s="5" t="str">
        <f ca="1">OFFSET($B$6,0,$A$15+2)</f>
        <v>Dec'15</v>
      </c>
    </row>
    <row r="16" spans="1:14" x14ac:dyDescent="0.35">
      <c r="B16" s="25" t="s">
        <v>48</v>
      </c>
      <c r="C16" s="50">
        <f ca="1">OFFSET($B$6,1,$A$15)</f>
        <v>242503.25</v>
      </c>
      <c r="D16" s="50">
        <f ca="1">OFFSET($B$6,1,$A$15+1)</f>
        <v>212354.5</v>
      </c>
      <c r="E16" s="51">
        <f ca="1">OFFSET($B$6,1,$A$15+2)</f>
        <v>190275.5</v>
      </c>
    </row>
    <row r="17" spans="2:5" x14ac:dyDescent="0.35">
      <c r="B17" s="25" t="s">
        <v>49</v>
      </c>
      <c r="C17" s="50">
        <f ca="1">OFFSET($B$6,2,$A$15)</f>
        <v>195045</v>
      </c>
      <c r="D17" s="50">
        <f ca="1">OFFSET($B$6,2,$A$15+1)</f>
        <v>255637</v>
      </c>
      <c r="E17" s="51">
        <f ca="1">OFFSET($B$6,2,$A$15+2)</f>
        <v>191962.75</v>
      </c>
    </row>
    <row r="18" spans="2:5" x14ac:dyDescent="0.35">
      <c r="B18" s="26" t="s">
        <v>50</v>
      </c>
      <c r="C18" s="52">
        <f ca="1">OFFSET($B$6,3,$A$15)</f>
        <v>199935</v>
      </c>
      <c r="D18" s="52">
        <f ca="1">OFFSET($B$6,3,$A$15+1)</f>
        <v>195347</v>
      </c>
      <c r="E18" s="53">
        <f ca="1">OFFSET($B$6,3,$A$15+2)</f>
        <v>237966.5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croll Bar 1">
              <controlPr defaultSize="0" autoPict="0">
                <anchor moveWithCells="1">
                  <from>
                    <xdr:col>6</xdr:col>
                    <xdr:colOff>609600</xdr:colOff>
                    <xdr:row>20</xdr:row>
                    <xdr:rowOff>107950</xdr:rowOff>
                  </from>
                  <to>
                    <xdr:col>13</xdr:col>
                    <xdr:colOff>762000</xdr:colOff>
                    <xdr:row>21</xdr:row>
                    <xdr:rowOff>146050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H22" sqref="H22"/>
    </sheetView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:D17"/>
  <sheetViews>
    <sheetView showGridLines="0" workbookViewId="0">
      <selection activeCell="K22" sqref="K22"/>
    </sheetView>
  </sheetViews>
  <sheetFormatPr defaultRowHeight="14.5" x14ac:dyDescent="0.35"/>
  <cols>
    <col min="3" max="3" width="12.1796875" customWidth="1"/>
  </cols>
  <sheetData>
    <row r="5" spans="2:4" x14ac:dyDescent="0.35">
      <c r="B5" s="2" t="s">
        <v>0</v>
      </c>
      <c r="C5" s="27" t="s">
        <v>26</v>
      </c>
      <c r="D5" s="27" t="s">
        <v>25</v>
      </c>
    </row>
    <row r="6" spans="2:4" x14ac:dyDescent="0.35">
      <c r="B6" s="3" t="s">
        <v>1</v>
      </c>
      <c r="C6" s="30">
        <v>10742</v>
      </c>
      <c r="D6" s="28">
        <f>C6/SUM($C$6:$C$17)</f>
        <v>7.2270999428129312E-2</v>
      </c>
    </row>
    <row r="7" spans="2:4" x14ac:dyDescent="0.35">
      <c r="B7" s="3" t="s">
        <v>2</v>
      </c>
      <c r="C7" s="30">
        <v>10582</v>
      </c>
      <c r="D7" s="28">
        <f t="shared" ref="D7:D17" si="0">C7/SUM($C$6:$C$17)</f>
        <v>7.1194536952938411E-2</v>
      </c>
    </row>
    <row r="8" spans="2:4" x14ac:dyDescent="0.35">
      <c r="B8" s="4" t="s">
        <v>3</v>
      </c>
      <c r="C8" s="30">
        <v>11378</v>
      </c>
      <c r="D8" s="28">
        <f t="shared" si="0"/>
        <v>7.654993776701316E-2</v>
      </c>
    </row>
    <row r="9" spans="2:4" x14ac:dyDescent="0.35">
      <c r="B9" s="4" t="s">
        <v>24</v>
      </c>
      <c r="C9" s="30">
        <v>13771</v>
      </c>
      <c r="D9" s="28">
        <f t="shared" si="0"/>
        <v>9.2649779661587106E-2</v>
      </c>
    </row>
    <row r="10" spans="2:4" x14ac:dyDescent="0.35">
      <c r="B10" s="4" t="s">
        <v>5</v>
      </c>
      <c r="C10" s="30">
        <v>12834</v>
      </c>
      <c r="D10" s="28">
        <f t="shared" si="0"/>
        <v>8.6345746291250372E-2</v>
      </c>
    </row>
    <row r="11" spans="2:4" x14ac:dyDescent="0.35">
      <c r="B11" s="1" t="s">
        <v>6</v>
      </c>
      <c r="C11" s="30">
        <v>12570</v>
      </c>
      <c r="D11" s="28">
        <f t="shared" si="0"/>
        <v>8.4569583207185384E-2</v>
      </c>
    </row>
    <row r="12" spans="2:4" x14ac:dyDescent="0.35">
      <c r="B12" s="1" t="s">
        <v>14</v>
      </c>
      <c r="C12" s="30">
        <v>13547</v>
      </c>
      <c r="D12" s="28">
        <f t="shared" si="0"/>
        <v>9.1142732196319839E-2</v>
      </c>
    </row>
    <row r="13" spans="2:4" x14ac:dyDescent="0.35">
      <c r="B13" s="1" t="s">
        <v>15</v>
      </c>
      <c r="C13" s="30">
        <v>13265</v>
      </c>
      <c r="D13" s="28">
        <f t="shared" si="0"/>
        <v>8.9245467083795882E-2</v>
      </c>
    </row>
    <row r="14" spans="2:4" x14ac:dyDescent="0.35">
      <c r="B14" s="1" t="s">
        <v>16</v>
      </c>
      <c r="C14" s="30">
        <v>11872</v>
      </c>
      <c r="D14" s="28">
        <f t="shared" si="0"/>
        <v>7.9873515659165062E-2</v>
      </c>
    </row>
    <row r="15" spans="2:4" x14ac:dyDescent="0.35">
      <c r="B15" s="1" t="s">
        <v>17</v>
      </c>
      <c r="C15" s="30">
        <v>13195</v>
      </c>
      <c r="D15" s="28">
        <f t="shared" si="0"/>
        <v>8.8774514750899855E-2</v>
      </c>
    </row>
    <row r="16" spans="2:4" x14ac:dyDescent="0.35">
      <c r="B16" s="1" t="s">
        <v>18</v>
      </c>
      <c r="C16" s="30">
        <v>11494</v>
      </c>
      <c r="D16" s="28">
        <f t="shared" si="0"/>
        <v>7.7330373061526556E-2</v>
      </c>
    </row>
    <row r="17" spans="2:4" x14ac:dyDescent="0.35">
      <c r="B17" s="1" t="s">
        <v>19</v>
      </c>
      <c r="C17" s="31">
        <v>13385</v>
      </c>
      <c r="D17" s="29">
        <f t="shared" si="0"/>
        <v>9.0052813940189047E-2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Chart</vt:lpstr>
      <vt:lpstr>Chart Formatting</vt:lpstr>
      <vt:lpstr>Thermometer Chart</vt:lpstr>
      <vt:lpstr>Pareto Chart</vt:lpstr>
      <vt:lpstr>Combobox</vt:lpstr>
      <vt:lpstr>Checkbox</vt:lpstr>
      <vt:lpstr>Scroll Bar</vt:lpstr>
      <vt:lpstr>Developer</vt:lpstr>
      <vt:lpstr>Exercise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mitra Katta</cp:lastModifiedBy>
  <dcterms:created xsi:type="dcterms:W3CDTF">2016-02-28T01:35:13Z</dcterms:created>
  <dcterms:modified xsi:type="dcterms:W3CDTF">2024-05-30T03:32:37Z</dcterms:modified>
</cp:coreProperties>
</file>