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<sst xmlns="http://schemas.openxmlformats.org/spreadsheetml/2006/main" count="28" uniqueCount="26">
  <si>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</si>
  <si>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</si>
  <si>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</si>
  <si>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</si>
  <si>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</si>
  <si>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</si>
  <si>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</si>
  <si>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</si>
  <si>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</si>
  <si>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</si>
  <si>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</si>
  <si>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</si>
  <si>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</si>
  <si>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</si>
  <si>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</si>
  <si>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Q 10</t>
  </si>
  <si>
    <t xml:space="preserve">H 07</t>
  </si>
  <si>
    <t xml:space="preserve">H 10</t>
  </si>
  <si>
    <t xml:space="preserve">H 11</t>
  </si>
  <si>
    <t xml:space="preserve">Q 15</t>
  </si>
  <si>
    <t xml:space="preserve">Total</t>
  </si>
  <si>
    <t xml:space="preserve">Homeworks &amp; Quizzes</t>
  </si>
  <si>
    <t xml:space="preserve">H &amp; Q Final ( 45 )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</si>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</sst>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9.88"/>
    <col collapsed="false" customWidth="true" hidden="false" outlineLevel="0" max="3" min="3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4" min="12" style="1" width="9.57"/>
    <col collapsed="false" customWidth="true" hidden="false" outlineLevel="0" max="15" min="15" style="1" width="9.59"/>
    <col collapsed="false" customWidth="true" hidden="false" outlineLevel="0" max="20" min="16" style="2" width="8.53"/>
    <col collapsed="false" customWidth="true" hidden="false" outlineLevel="0" max="1025" min="21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3.8" hidden="false" customHeight="false" outlineLevel="0" collapsed="false">
      <c r="A2" s="1" t="n">
        <v>1</v>
      </c>
      <c r="B2" s="2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2" t="n">
        <f aca="false">(3/5)*10</f>
        <v>6</v>
      </c>
      <c r="G2" s="2" t="n">
        <v>10</v>
      </c>
      <c r="H2" s="2" t="n">
        <v>9.5</v>
      </c>
      <c r="I2" s="2" t="n">
        <v>10</v>
      </c>
      <c r="J2" s="2" t="n">
        <f aca="false">(3/7)*10</f>
        <v>4.28571428571429</v>
      </c>
      <c r="K2" s="2" t="n">
        <v>10.5</v>
      </c>
      <c r="L2" s="2" t="n">
        <f aca="false">(36.25/40)*10</f>
        <v>9.0625</v>
      </c>
      <c r="M2" s="2" t="n">
        <v>10</v>
      </c>
      <c r="N2" s="2" t="n">
        <f aca="false">(4/6)*10</f>
        <v>6.66666666666667</v>
      </c>
      <c r="O2" s="2" t="n">
        <f aca="false">(2/3)*10</f>
        <v>6.66666666666667</v>
      </c>
      <c r="P2" s="2" t="n">
        <f aca="false">(54/80)*10</f>
        <v>6.75</v>
      </c>
      <c r="Q2" s="2" t="n">
        <v>10</v>
      </c>
      <c r="R2" s="2" t="n">
        <v>11</v>
      </c>
      <c r="S2" s="2" t="n">
        <v>9</v>
      </c>
      <c r="T2" s="2" t="n">
        <f aca="false">(7/7)*10</f>
        <v>10</v>
      </c>
    </row>
    <row r="3" customFormat="false" ht="13.8" hidden="false" customHeight="false" outlineLevel="0" collapsed="false">
      <c r="A3" s="1" t="n">
        <v>2</v>
      </c>
      <c r="B3" s="2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2" t="n">
        <v>0</v>
      </c>
      <c r="G3" s="2" t="n">
        <v>9</v>
      </c>
      <c r="H3" s="2" t="n">
        <v>8.5</v>
      </c>
      <c r="I3" s="2" t="n">
        <v>10</v>
      </c>
      <c r="J3" s="2" t="n">
        <f aca="false">(2/7)*10</f>
        <v>2.85714285714286</v>
      </c>
      <c r="K3" s="2" t="n">
        <v>8.5</v>
      </c>
      <c r="L3" s="2" t="n">
        <f aca="false">(22.5/40)*10</f>
        <v>5.625</v>
      </c>
      <c r="M3" s="2" t="n">
        <v>0</v>
      </c>
      <c r="N3" s="2" t="n">
        <f aca="false">(0/6)*10</f>
        <v>0</v>
      </c>
      <c r="O3" s="2" t="n">
        <v>0</v>
      </c>
      <c r="P3" s="2" t="n">
        <f aca="false">(14.5/80)*10</f>
        <v>1.8125</v>
      </c>
      <c r="Q3" s="2" t="n">
        <v>0</v>
      </c>
      <c r="R3" s="2" t="n">
        <v>0</v>
      </c>
      <c r="S3" s="2" t="n">
        <v>0</v>
      </c>
      <c r="T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2" t="n">
        <f aca="false">(2/5)*10</f>
        <v>4</v>
      </c>
      <c r="G4" s="2" t="n">
        <v>5</v>
      </c>
      <c r="H4" s="2" t="n">
        <v>6.5</v>
      </c>
      <c r="I4" s="2" t="n">
        <v>0</v>
      </c>
      <c r="J4" s="2" t="n">
        <f aca="false">(4/7)*10</f>
        <v>5.71428571428571</v>
      </c>
      <c r="K4" s="2" t="n">
        <v>9.5</v>
      </c>
      <c r="L4" s="2" t="n">
        <f aca="false">(31.5/40)*10</f>
        <v>7.875</v>
      </c>
      <c r="M4" s="2" t="n">
        <v>0</v>
      </c>
      <c r="N4" s="2" t="n">
        <f aca="false">(2/6)*10</f>
        <v>3.33333333333333</v>
      </c>
      <c r="O4" s="2" t="n">
        <v>0</v>
      </c>
      <c r="P4" s="2" t="n">
        <f aca="false">(32/80)*10</f>
        <v>4</v>
      </c>
      <c r="Q4" s="2" t="n">
        <v>0</v>
      </c>
      <c r="R4" s="2" t="n">
        <v>0</v>
      </c>
      <c r="S4" s="2" t="n">
        <v>0</v>
      </c>
      <c r="T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2" t="n">
        <f aca="false">(3/5)*10</f>
        <v>6</v>
      </c>
      <c r="G5" s="2" t="n">
        <v>0</v>
      </c>
      <c r="H5" s="2" t="n">
        <v>0</v>
      </c>
      <c r="I5" s="2" t="n">
        <v>0</v>
      </c>
      <c r="J5" s="2" t="n">
        <f aca="false">(0/7)*10</f>
        <v>0</v>
      </c>
      <c r="K5" s="2" t="n">
        <v>0</v>
      </c>
      <c r="L5" s="2" t="n">
        <f aca="false">(29.5/40)*10</f>
        <v>7.375</v>
      </c>
      <c r="M5" s="2" t="n">
        <v>0</v>
      </c>
      <c r="N5" s="2" t="n">
        <f aca="false">(4/6)*10</f>
        <v>6.66666666666667</v>
      </c>
      <c r="O5" s="2" t="n">
        <f aca="false">(2/3)*10</f>
        <v>6.66666666666667</v>
      </c>
      <c r="P5" s="2" t="n">
        <f aca="false">(26/80)*10</f>
        <v>3.25</v>
      </c>
      <c r="Q5" s="2" t="n">
        <v>0</v>
      </c>
      <c r="R5" s="2" t="n">
        <v>0</v>
      </c>
      <c r="S5" s="2" t="n">
        <v>0</v>
      </c>
      <c r="T5" s="2" t="n">
        <f aca="false">(6/7)*10</f>
        <v>8.57142857142857</v>
      </c>
    </row>
    <row r="6" customFormat="false" ht="13.8" hidden="false" customHeight="false" outlineLevel="0" collapsed="false">
      <c r="A6" s="1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2" t="n">
        <f aca="false">(4/5)*10</f>
        <v>8</v>
      </c>
      <c r="G7" s="2" t="n">
        <v>0</v>
      </c>
      <c r="H7" s="2" t="n">
        <v>0</v>
      </c>
      <c r="I7" s="2" t="n">
        <v>0</v>
      </c>
      <c r="J7" s="2" t="n">
        <f aca="false">(1/7)*10</f>
        <v>1.42857142857143</v>
      </c>
      <c r="K7" s="2" t="n">
        <v>0</v>
      </c>
      <c r="L7" s="2" t="n">
        <f aca="false">(30.5/40)*10</f>
        <v>7.625</v>
      </c>
      <c r="M7" s="2" t="n">
        <v>0</v>
      </c>
      <c r="N7" s="2" t="n">
        <f aca="false">(0/6)*10</f>
        <v>0</v>
      </c>
      <c r="O7" s="2" t="n">
        <f aca="false">(1/3)*10</f>
        <v>3.33333333333333</v>
      </c>
      <c r="P7" s="2" t="n">
        <f aca="false">(16/80)*10</f>
        <v>2</v>
      </c>
      <c r="Q7" s="2" t="n">
        <v>0</v>
      </c>
      <c r="R7" s="2" t="n">
        <v>0</v>
      </c>
      <c r="S7" s="2" t="n">
        <v>0</v>
      </c>
      <c r="T7" s="2" t="n">
        <f aca="false">(5/7)*10</f>
        <v>7.14285714285714</v>
      </c>
    </row>
    <row r="8" customFormat="false" ht="13.8" hidden="false" customHeight="false" outlineLevel="0" collapsed="false">
      <c r="A8" s="1" t="n">
        <v>7</v>
      </c>
      <c r="B8" s="2" t="n">
        <f aca="false">(8/9)*10</f>
        <v>8.88888888888889</v>
      </c>
      <c r="C8" s="2" t="n">
        <f aca="false">(3/5)*10</f>
        <v>6</v>
      </c>
      <c r="D8" s="2" t="n">
        <v>0</v>
      </c>
      <c r="E8" s="2" t="n">
        <f aca="false">(4/5)*10</f>
        <v>8</v>
      </c>
      <c r="F8" s="2" t="n">
        <f aca="false">(3/5)*10</f>
        <v>6</v>
      </c>
      <c r="G8" s="2" t="n">
        <v>4.5</v>
      </c>
      <c r="H8" s="2" t="n">
        <v>0</v>
      </c>
      <c r="I8" s="2" t="n">
        <v>5</v>
      </c>
      <c r="J8" s="2" t="n">
        <f aca="false">(5/7)*10</f>
        <v>7.14285714285714</v>
      </c>
      <c r="K8" s="2" t="n">
        <v>9.5</v>
      </c>
      <c r="L8" s="2" t="n">
        <f aca="false">(27.5/40)*10</f>
        <v>6.875</v>
      </c>
      <c r="M8" s="2" t="n">
        <v>11</v>
      </c>
      <c r="N8" s="2" t="n">
        <f aca="false">(1/6)*10</f>
        <v>1.66666666666667</v>
      </c>
      <c r="O8" s="2" t="n">
        <v>0</v>
      </c>
      <c r="P8" s="2" t="n">
        <f aca="false">(28/80)*10</f>
        <v>3.5</v>
      </c>
      <c r="Q8" s="2" t="n">
        <v>9</v>
      </c>
      <c r="R8" s="2" t="n">
        <v>10.5</v>
      </c>
      <c r="S8" s="2" t="n">
        <v>0</v>
      </c>
      <c r="T8" s="2" t="n">
        <f aca="false">(7/7)*10</f>
        <v>10</v>
      </c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20</v>
      </c>
      <c r="B11" s="6" t="n">
        <v>190</v>
      </c>
    </row>
    <row r="12" customFormat="false" ht="13.8" hidden="false" customHeight="false" outlineLevel="0" collapsed="false">
      <c r="A12" s="7" t="s">
        <v>20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21</v>
      </c>
      <c r="C13" s="9" t="s">
        <v>22</v>
      </c>
      <c r="D13" s="9" t="s">
        <v>23</v>
      </c>
      <c r="E13" s="9" t="s">
        <v>24</v>
      </c>
      <c r="F13" s="9" t="s">
        <v>25</v>
      </c>
    </row>
    <row r="14" customFormat="false" ht="13.8" hidden="false" customHeight="false" outlineLevel="0" collapsed="false">
      <c r="A14" s="8" t="n">
        <v>1</v>
      </c>
      <c r="B14" s="10" t="n">
        <f aca="false">B2+CI2+D2+E2+F2+G2+H2+C2+I2+J2+K2+L2+M2+N2+O2+P2+Q2+R2+S2+T2</f>
        <v>158.320436507937</v>
      </c>
      <c r="C14" s="10" t="n">
        <f aca="false">(B14*45)/B11</f>
        <v>37.4969454887218</v>
      </c>
      <c r="D14" s="1" t="n">
        <v>5</v>
      </c>
      <c r="E14" s="1" t="n">
        <v>0</v>
      </c>
      <c r="F14" s="8" t="n">
        <f aca="false">C14+D14+E14</f>
        <v>42.4969454887218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B3+C3+D3+E3+F3+G3+H3+I3+J3+K3+L3+M3+N3+O3+P3+Q3+R3+S3+T3</f>
        <v>70.9613095238095</v>
      </c>
      <c r="C15" s="10" t="n">
        <f aca="false">(B15*45)/B11</f>
        <v>16.8066259398496</v>
      </c>
      <c r="D15" s="1" t="n">
        <v>0</v>
      </c>
      <c r="E15" s="1" t="n">
        <v>0</v>
      </c>
      <c r="F15" s="8" t="n">
        <f aca="false">C15+D15+E15</f>
        <v>16.8066259398496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B4+C4+D4+E4+F4+G4+H4+I4+J4+K4+L4+M4+N4+O4+P4+Q4+R4+S4+T4</f>
        <v>79.922619047619</v>
      </c>
      <c r="C16" s="10" t="n">
        <f aca="false">(B16*45)/B11</f>
        <v>18.9290413533835</v>
      </c>
      <c r="D16" s="1" t="n">
        <v>0</v>
      </c>
      <c r="E16" s="1" t="n">
        <v>0</v>
      </c>
      <c r="F16" s="8" t="n">
        <f aca="false">C16+D16+E16</f>
        <v>18.9290413533835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B5+C5+D5+E5+F5+G5+H5+I5+J5+K5+L5+M5+N5+O5+P5+Q5+R5+S5+T5</f>
        <v>60.0853174603175</v>
      </c>
      <c r="C17" s="10" t="n">
        <f aca="false">(B17*45)/B11</f>
        <v>14.2307330827068</v>
      </c>
      <c r="D17" s="1" t="n">
        <v>0</v>
      </c>
      <c r="E17" s="1" t="n">
        <v>0</v>
      </c>
      <c r="F17" s="8" t="n">
        <f aca="false">C17+D17+E17</f>
        <v>14.2307330827068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B6+C6+D6+E6+F6+G6+H6+I6+J6+K6+L6+M6+N6+O6+P6+Q6+R6+S6+T6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B7+C7+D7+E7+F7+G7+H7+I7+J7+K7+L7+M7+N7+O7+P7+Q7+R7+S7+T7</f>
        <v>45.0853174603175</v>
      </c>
      <c r="C19" s="10" t="n">
        <f aca="false">(B19*45)/B11</f>
        <v>10.6781015037594</v>
      </c>
      <c r="D19" s="1" t="n">
        <v>0</v>
      </c>
      <c r="E19" s="1" t="n">
        <v>0</v>
      </c>
      <c r="F19" s="8" t="n">
        <f aca="false">C19+D19+E19</f>
        <v>10.6781015037594</v>
      </c>
    </row>
    <row r="20" customFormat="false" ht="13.8" hidden="false" customHeight="false" outlineLevel="0" collapsed="false">
      <c r="A20" s="8" t="n">
        <v>7</v>
      </c>
      <c r="B20" s="10" t="n">
        <f aca="false">B8+C8+D8+E8+F8+G8+H8+I8+J8+K8+L8+M8+N8+O8+P8+Q8+R8+S8+T8</f>
        <v>107.573412698413</v>
      </c>
      <c r="C20" s="10" t="n">
        <f aca="false">(B20*45)/B11</f>
        <v>25.4779135338346</v>
      </c>
      <c r="D20" s="1" t="n">
        <v>5</v>
      </c>
      <c r="E20" s="1" t="n">
        <v>0</v>
      </c>
      <c r="F20" s="8" t="n">
        <f aca="false">C20+D20+E20</f>
        <v>30.4779135338346</v>
      </c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2019-07-27T20:41:49Z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