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<sst xmlns="http://schemas.openxmlformats.org/spreadsheetml/2006/main" count="49" uniqueCount="36">
  <si>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</si>
  <si>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</si>
  <si>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</si>
  <si>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</si>
  <si>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</si>
  <si>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</si>
  <si>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</si>
  <si>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</si>
  <si>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</si>
  <si>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</si>
  <si>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</si>
  <si>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</si>
  <si>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</si>
  <si>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</si>
  <si>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</si>
  <si>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Q 09</t>
  </si>
  <si>
    <t xml:space="preserve">Q 10</t>
  </si>
  <si>
    <t xml:space="preserve">Q 11</t>
  </si>
  <si>
    <t xml:space="preserve">H 07</t>
  </si>
  <si>
    <t xml:space="preserve">H 08</t>
  </si>
  <si>
    <t xml:space="preserve">H 10</t>
  </si>
  <si>
    <t xml:space="preserve">Q 13</t>
  </si>
  <si>
    <t xml:space="preserve">H 13</t>
  </si>
  <si>
    <t xml:space="preserve">Total</t>
  </si>
  <si>
    <t xml:space="preserve">Total (WEB 03)</t>
  </si>
  <si>
    <t xml:space="preserve">Q &amp; H</t>
  </si>
  <si>
    <t xml:space="preserve">Q &amp; H ( 45 )</t>
  </si>
  <si>
    <t xml:space="preserve">Extra point</t>
  </si>
  <si>
    <t xml:space="preserve">project</t>
  </si>
  <si>
    <t xml:space="preserve">Final Scores (WEB 03)</t>
  </si>
  <si>
    <t xml:space="preserve">TOTAL (WEB PACK)</t>
  </si>
  <si>
    <t xml:space="preserve">WEB 01 (x1)</t>
  </si>
  <si>
    <t xml:space="preserve">WEB 02 (x1.5)</t>
  </si>
  <si>
    <t xml:space="preserve">WEB 03 (x2)</t>
  </si>
  <si>
    <t xml:space="preserve">FINAL (100)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</si>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</sst>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BF819E"/>
        <bgColor rgb="FF808080"/>
      </patternFill>
    </fill>
    <fill>
      <patternFill patternType="solid">
        <fgColor rgb="FFE0C2CD"/>
        <bgColor rgb="FFF4B18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1.72"/>
    <col collapsed="false" customWidth="true" hidden="false" outlineLevel="0" max="3" min="3" style="1" width="13.38"/>
    <col collapsed="false" customWidth="true" hidden="false" outlineLevel="0" max="4" min="4" style="1" width="11.72"/>
    <col collapsed="false" customWidth="true" hidden="false" outlineLevel="0" max="5" min="5" style="1" width="11.06"/>
    <col collapsed="false" customWidth="true" hidden="false" outlineLevel="0" max="6" min="6" style="1" width="19.55"/>
    <col collapsed="false" customWidth="true" hidden="false" outlineLevel="0" max="7" min="7" style="1" width="8.53"/>
    <col collapsed="false" customWidth="true" hidden="false" outlineLevel="0" max="8" min="8" style="1" width="6.21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6.21"/>
    <col collapsed="false" customWidth="true" hidden="false" outlineLevel="0" max="15" min="14" style="1" width="9.57"/>
    <col collapsed="false" customWidth="true" hidden="false" outlineLevel="0" max="17" min="16" style="1" width="8.53"/>
    <col collapsed="false" customWidth="true" hidden="false" outlineLevel="0" max="23" min="18" style="2" width="8.53"/>
    <col collapsed="false" customWidth="true" hidden="false" outlineLevel="0" max="1025" min="24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1" t="n">
        <v>1</v>
      </c>
      <c r="B2" s="2" t="n">
        <f aca="false">(5/9)*10</f>
        <v>5.55555555555556</v>
      </c>
      <c r="C2" s="2" t="n">
        <f aca="false">(3/8)*10</f>
        <v>3.75</v>
      </c>
      <c r="D2" s="2" t="n">
        <f aca="false">(6/8)*10</f>
        <v>7.5</v>
      </c>
      <c r="E2" s="2" t="n">
        <f aca="false">(1/5)*10</f>
        <v>2</v>
      </c>
      <c r="F2" s="2" t="n">
        <f aca="false">(3/7)*10</f>
        <v>4.28571428571429</v>
      </c>
      <c r="G2" s="2" t="n">
        <f aca="false">(2/3)*10</f>
        <v>6.66666666666667</v>
      </c>
      <c r="H2" s="2" t="n">
        <f aca="false">(2/3)*10</f>
        <v>6.66666666666667</v>
      </c>
      <c r="I2" s="2" t="n">
        <v>10</v>
      </c>
      <c r="J2" s="2" t="n">
        <v>10</v>
      </c>
      <c r="K2" s="2" t="n">
        <v>10</v>
      </c>
      <c r="L2" s="2" t="n">
        <v>9</v>
      </c>
      <c r="M2" s="2" t="n">
        <f aca="false">(2/3)*10</f>
        <v>6.66666666666667</v>
      </c>
      <c r="N2" s="2" t="n">
        <v>8</v>
      </c>
      <c r="O2" s="2" t="n">
        <v>5</v>
      </c>
      <c r="P2" s="2" t="n">
        <f aca="false">(23/30)*10</f>
        <v>7.66666666666667</v>
      </c>
      <c r="Q2" s="2" t="n">
        <f aca="false">(3/4)*10</f>
        <v>7.5</v>
      </c>
      <c r="R2" s="2" t="n">
        <f aca="false">(23/25)*10</f>
        <v>9.2</v>
      </c>
      <c r="S2" s="2" t="n">
        <v>10</v>
      </c>
      <c r="T2" s="2" t="n">
        <v>10</v>
      </c>
      <c r="U2" s="2" t="n">
        <v>9</v>
      </c>
      <c r="V2" s="2" t="n">
        <f aca="false">(7/7)*10</f>
        <v>10</v>
      </c>
      <c r="W2" s="2" t="n">
        <v>9.5</v>
      </c>
    </row>
    <row r="3" customFormat="false" ht="13.8" hidden="false" customHeight="false" outlineLevel="0" collapsed="false">
      <c r="A3" s="1" t="n">
        <v>2</v>
      </c>
      <c r="B3" s="2" t="n">
        <f aca="false">(4/9)*10</f>
        <v>4.44444444444444</v>
      </c>
      <c r="C3" s="2" t="n">
        <f aca="false">(4/8)*10</f>
        <v>5</v>
      </c>
      <c r="D3" s="2" t="n">
        <v>0</v>
      </c>
      <c r="E3" s="2" t="n">
        <v>0</v>
      </c>
      <c r="F3" s="2" t="n">
        <f aca="false">(4/7)*10</f>
        <v>5.71428571428571</v>
      </c>
      <c r="G3" s="2" t="n">
        <f aca="false">(2/3)*10</f>
        <v>6.66666666666667</v>
      </c>
      <c r="H3" s="2" t="n">
        <f aca="false">(3/3)*10</f>
        <v>10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(3/3)*10</f>
        <v>10</v>
      </c>
      <c r="N3" s="2" t="n">
        <v>0</v>
      </c>
      <c r="O3" s="2" t="n">
        <v>0</v>
      </c>
      <c r="P3" s="2" t="n">
        <f aca="false">(21.5/30)*10</f>
        <v>7.16666666666667</v>
      </c>
      <c r="Q3" s="2" t="n">
        <f aca="false">(0/4)*10</f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f aca="false">(6/7)*10</f>
        <v>8.57142857142857</v>
      </c>
      <c r="W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(6/9)*10</f>
        <v>6.66666666666667</v>
      </c>
      <c r="C4" s="2" t="n">
        <f aca="false">(8/8)*10</f>
        <v>10</v>
      </c>
      <c r="D4" s="2" t="n">
        <f aca="false">(3/8)*10</f>
        <v>3.75</v>
      </c>
      <c r="E4" s="2" t="n">
        <f aca="false">(3/5)*10</f>
        <v>6</v>
      </c>
      <c r="F4" s="2" t="n">
        <f aca="false">(3/7)*10</f>
        <v>4.28571428571429</v>
      </c>
      <c r="G4" s="2" t="n">
        <f aca="false">(2/3)*10</f>
        <v>6.66666666666667</v>
      </c>
      <c r="H4" s="2" t="n">
        <f aca="false">(1/3)*10</f>
        <v>3.33333333333333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(2/3)*10</f>
        <v>6.66666666666667</v>
      </c>
      <c r="N4" s="2" t="n">
        <v>0</v>
      </c>
      <c r="O4" s="2" t="n">
        <v>0</v>
      </c>
      <c r="P4" s="2" t="n">
        <f aca="false">(13/30)*10</f>
        <v>4.33333333333333</v>
      </c>
      <c r="Q4" s="2" t="n">
        <f aca="false">(0/4)*10</f>
        <v>0</v>
      </c>
      <c r="R4" s="2" t="n">
        <f aca="false">(10.5/25)*10</f>
        <v>4.2</v>
      </c>
      <c r="S4" s="2" t="n">
        <v>0</v>
      </c>
      <c r="T4" s="2" t="n">
        <v>0</v>
      </c>
      <c r="U4" s="2" t="n">
        <v>0</v>
      </c>
      <c r="V4" s="2" t="n">
        <f aca="false">(6/7)*10</f>
        <v>8.57142857142857</v>
      </c>
      <c r="W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(7/9)*10</f>
        <v>7.77777777777778</v>
      </c>
      <c r="C5" s="2" t="n">
        <f aca="false">(8/8)*10</f>
        <v>10</v>
      </c>
      <c r="D5" s="2" t="n">
        <f aca="false">(4/8)*10</f>
        <v>5</v>
      </c>
      <c r="E5" s="2" t="n">
        <f aca="false">(4/5)*10</f>
        <v>8</v>
      </c>
      <c r="F5" s="2" t="n">
        <f aca="false">(6/7)*10</f>
        <v>8.57142857142857</v>
      </c>
      <c r="G5" s="2" t="n">
        <f aca="false">(2/3)*10</f>
        <v>6.66666666666667</v>
      </c>
      <c r="H5" s="2" t="n">
        <v>0</v>
      </c>
      <c r="I5" s="2" t="n">
        <v>0</v>
      </c>
      <c r="J5" s="2" t="n">
        <v>0</v>
      </c>
      <c r="K5" s="2" t="n">
        <v>11</v>
      </c>
      <c r="L5" s="2" t="n">
        <v>0</v>
      </c>
      <c r="M5" s="2" t="n">
        <f aca="false">(2/3)*10</f>
        <v>6.66666666666667</v>
      </c>
      <c r="N5" s="2" t="n">
        <v>0</v>
      </c>
      <c r="O5" s="2" t="n">
        <v>0</v>
      </c>
      <c r="P5" s="2" t="n">
        <f aca="false">(0/30)*10</f>
        <v>0</v>
      </c>
      <c r="Q5" s="2" t="n">
        <f aca="false">(0/4)*10</f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</row>
    <row r="6" customFormat="false" ht="13.8" hidden="false" customHeight="false" outlineLevel="0" collapsed="false">
      <c r="A6" s="1" t="n">
        <v>5</v>
      </c>
      <c r="B6" s="2" t="n">
        <f aca="false">(8/9)*10</f>
        <v>8.88888888888889</v>
      </c>
      <c r="C6" s="2" t="n">
        <f aca="false">(7/8)*10</f>
        <v>8.75</v>
      </c>
      <c r="D6" s="2" t="n">
        <f aca="false">(4/8)*10</f>
        <v>5</v>
      </c>
      <c r="E6" s="2" t="n">
        <v>0</v>
      </c>
      <c r="F6" s="2" t="n">
        <f aca="false">(4/7)*10</f>
        <v>5.71428571428571</v>
      </c>
      <c r="G6" s="2" t="n">
        <f aca="false">(2/3)*10</f>
        <v>6.66666666666667</v>
      </c>
      <c r="H6" s="2" t="n">
        <f aca="false">(3/3)*10</f>
        <v>10</v>
      </c>
      <c r="I6" s="2" t="n">
        <v>10</v>
      </c>
      <c r="J6" s="2" t="n">
        <v>9</v>
      </c>
      <c r="K6" s="2" t="n">
        <v>10</v>
      </c>
      <c r="L6" s="2" t="n">
        <v>10</v>
      </c>
      <c r="M6" s="2" t="n">
        <f aca="false">(2/3)*10</f>
        <v>6.66666666666667</v>
      </c>
      <c r="N6" s="2" t="n">
        <v>0</v>
      </c>
      <c r="O6" s="2" t="n">
        <v>0</v>
      </c>
      <c r="P6" s="2" t="n">
        <f aca="false">(26/30)*10</f>
        <v>8.66666666666667</v>
      </c>
      <c r="Q6" s="2" t="n">
        <f aca="false">(3/4)*10</f>
        <v>7.5</v>
      </c>
      <c r="R6" s="2" t="n">
        <f aca="false">(20/25)*10</f>
        <v>8</v>
      </c>
      <c r="S6" s="2" t="n">
        <v>0</v>
      </c>
      <c r="T6" s="2" t="n">
        <v>0</v>
      </c>
      <c r="U6" s="2" t="n">
        <v>0</v>
      </c>
      <c r="V6" s="2" t="n">
        <f aca="false">(7/7)*10</f>
        <v>10</v>
      </c>
      <c r="W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(8/9)*10</f>
        <v>8.88888888888889</v>
      </c>
      <c r="C7" s="2" t="n">
        <f aca="false">(7/8)*10</f>
        <v>8.75</v>
      </c>
      <c r="D7" s="2" t="n">
        <f aca="false">(5/8)*10</f>
        <v>6.25</v>
      </c>
      <c r="E7" s="2" t="n">
        <f aca="false">(4/5)*10</f>
        <v>8</v>
      </c>
      <c r="F7" s="2" t="n">
        <v>0</v>
      </c>
      <c r="G7" s="2" t="n">
        <f aca="false">(2/3)*10</f>
        <v>6.66666666666667</v>
      </c>
      <c r="H7" s="2" t="n">
        <f aca="false">(1/3)*10</f>
        <v>3.33333333333333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(2/3)*10</f>
        <v>6.66666666666667</v>
      </c>
      <c r="N7" s="2" t="n">
        <v>0</v>
      </c>
      <c r="O7" s="2" t="n">
        <v>0</v>
      </c>
      <c r="P7" s="2" t="n">
        <f aca="false">(0/30)*10</f>
        <v>0</v>
      </c>
      <c r="Q7" s="2" t="n">
        <f aca="false">(0/4)*10</f>
        <v>0</v>
      </c>
      <c r="R7" s="2" t="n">
        <f aca="false">(7/25)*10</f>
        <v>2.8</v>
      </c>
      <c r="S7" s="2" t="n">
        <v>0</v>
      </c>
      <c r="T7" s="2" t="n">
        <v>0</v>
      </c>
      <c r="U7" s="2" t="n">
        <v>0</v>
      </c>
      <c r="V7" s="2" t="n">
        <f aca="false">(4/7)*10</f>
        <v>5.71428571428571</v>
      </c>
      <c r="W7" s="2" t="n">
        <v>0</v>
      </c>
    </row>
    <row r="8" customFormat="false" ht="13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23</v>
      </c>
      <c r="B11" s="6" t="n">
        <v>220</v>
      </c>
    </row>
    <row r="12" customFormat="false" ht="13.8" hidden="false" customHeight="false" outlineLevel="0" collapsed="false">
      <c r="A12" s="7" t="s">
        <v>24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</row>
    <row r="14" customFormat="false" ht="13.8" hidden="false" customHeight="false" outlineLevel="0" collapsed="false">
      <c r="A14" s="8" t="n">
        <v>1</v>
      </c>
      <c r="B14" s="10" t="n">
        <f aca="false">B2+C2+D2+E2+F2+G2+H2+I2+J2+K2+L2+M2+N2+O2+P2+Q2+R2+S2+T2+U2+V2+W2</f>
        <v>167.957936507937</v>
      </c>
      <c r="C14" s="10" t="n">
        <f aca="false">(B14*45)/B11</f>
        <v>34.3550324675325</v>
      </c>
      <c r="D14" s="1" t="n">
        <v>10</v>
      </c>
      <c r="E14" s="1" t="n">
        <v>0</v>
      </c>
      <c r="F14" s="8" t="n">
        <f aca="false">C14+D14+E14</f>
        <v>44.3550324675325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B3+C3+D3+E3+F3+G3+H3+I3+J3+K3+L3+M3+N3+O3+P3+Q3+R3+S3+T3+U3+V3+W3</f>
        <v>57.5634920634921</v>
      </c>
      <c r="C15" s="10" t="n">
        <f aca="false">(B15*45)/B11</f>
        <v>11.7743506493506</v>
      </c>
      <c r="D15" s="1" t="n">
        <v>4.5</v>
      </c>
      <c r="E15" s="1" t="n">
        <v>0</v>
      </c>
      <c r="F15" s="8" t="n">
        <f aca="false">C15+D15+E15</f>
        <v>16.2743506493506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B4+C4+D4+E4+F4+G4+H4+I4+J4+K4+L4+M4+N4+O4+P4+Q4+R4+S4+T4+U4+V4+W4</f>
        <v>64.4738095238095</v>
      </c>
      <c r="C16" s="10" t="n">
        <f aca="false">(B16*45)/B11</f>
        <v>13.1878246753247</v>
      </c>
      <c r="D16" s="1" t="n">
        <v>4</v>
      </c>
      <c r="E16" s="1" t="n">
        <v>0</v>
      </c>
      <c r="F16" s="8" t="n">
        <f aca="false">C16+D16+E16</f>
        <v>17.1878246753247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B5+C5+D5+E5+F5+G5+H5+I5+J5+K5+L5+M5+N5+O5+P5+Q5+R5+S5+T5+U5+V5+W5</f>
        <v>63.6825396825397</v>
      </c>
      <c r="C17" s="10" t="n">
        <f aca="false">(B17*45)/B11</f>
        <v>13.025974025974</v>
      </c>
      <c r="D17" s="1" t="n">
        <v>4</v>
      </c>
      <c r="E17" s="1" t="n">
        <v>0</v>
      </c>
      <c r="F17" s="8" t="n">
        <f aca="false">C17+D17+E17</f>
        <v>17.025974025974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B6+C6+D6+E6+F6+G6+H6+I6+J6+K6+L6+M6+N6+O6+P6+Q6+R6+S6+T6+U6+V6+W6</f>
        <v>124.853174603175</v>
      </c>
      <c r="C18" s="10" t="n">
        <f aca="false">(B18*45)/B11</f>
        <v>25.5381493506494</v>
      </c>
      <c r="D18" s="1" t="n">
        <v>10</v>
      </c>
      <c r="E18" s="1" t="n">
        <v>0</v>
      </c>
      <c r="F18" s="8" t="n">
        <f aca="false">C18+D18+E18</f>
        <v>35.5381493506493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B7+C7+D7+E7+F7+G7+H7+I7+J7+K7+L7+M7+N7+O7+P7+Q7+R7+S7+T7+U7+V7+W7</f>
        <v>57.0698412698413</v>
      </c>
      <c r="C19" s="10" t="n">
        <f aca="false">(B19*45)/B11</f>
        <v>11.6733766233766</v>
      </c>
      <c r="D19" s="1" t="n">
        <v>4</v>
      </c>
      <c r="E19" s="1" t="n">
        <v>0</v>
      </c>
      <c r="F19" s="8" t="n">
        <f aca="false">C19+D19+E19</f>
        <v>15.6733766233766</v>
      </c>
    </row>
    <row r="20" customFormat="false" ht="13.8" hidden="false" customHeight="false" outlineLevel="0" collapsed="false">
      <c r="A20" s="8"/>
      <c r="B20" s="10"/>
      <c r="C20" s="10"/>
      <c r="F20" s="8"/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  <row r="25" customFormat="false" ht="13.8" hidden="false" customHeight="false" outlineLevel="0" collapsed="false">
      <c r="A25" s="11" t="s">
        <v>30</v>
      </c>
      <c r="B25" s="11"/>
      <c r="C25" s="11"/>
      <c r="D25" s="11"/>
    </row>
    <row r="26" customFormat="false" ht="13.8" hidden="false" customHeight="false" outlineLevel="0" collapsed="false">
      <c r="A26" s="12" t="s">
        <v>0</v>
      </c>
      <c r="B26" s="12" t="s">
        <v>31</v>
      </c>
      <c r="C26" s="12" t="s">
        <v>32</v>
      </c>
      <c r="D26" s="12" t="s">
        <v>33</v>
      </c>
      <c r="E26" s="12" t="s">
        <v>34</v>
      </c>
    </row>
    <row r="27" customFormat="false" ht="13.8" hidden="false" customHeight="false" outlineLevel="0" collapsed="false">
      <c r="A27" s="12" t="n">
        <v>1</v>
      </c>
      <c r="B27" s="13" t="s">
        <v>35</v>
      </c>
      <c r="C27" s="13" t="s">
        <v>35</v>
      </c>
      <c r="D27" s="13" t="s">
        <v>35</v>
      </c>
      <c r="E27" s="13" t="s">
        <v>35</v>
      </c>
    </row>
    <row r="28" customFormat="false" ht="13.8" hidden="false" customHeight="false" outlineLevel="0" collapsed="false">
      <c r="A28" s="12" t="n">
        <v>2</v>
      </c>
      <c r="B28" s="13" t="n">
        <v>60</v>
      </c>
      <c r="C28" s="13" t="n">
        <v>30</v>
      </c>
      <c r="D28" s="13" t="n">
        <f aca="false">F15</f>
        <v>16.2743506493506</v>
      </c>
      <c r="E28" s="13" t="n">
        <f aca="false">((B28*1)+(C28*1.5)+(D28*2))/4.5</f>
        <v>30.566378066378</v>
      </c>
    </row>
    <row r="29" customFormat="false" ht="13.8" hidden="false" customHeight="false" outlineLevel="0" collapsed="false">
      <c r="A29" s="12" t="n">
        <v>3</v>
      </c>
      <c r="B29" s="13" t="s">
        <v>35</v>
      </c>
      <c r="C29" s="13" t="s">
        <v>35</v>
      </c>
      <c r="D29" s="13" t="s">
        <v>35</v>
      </c>
      <c r="E29" s="13" t="s">
        <v>35</v>
      </c>
    </row>
    <row r="30" customFormat="false" ht="13.8" hidden="false" customHeight="false" outlineLevel="0" collapsed="false">
      <c r="A30" s="12" t="n">
        <v>4</v>
      </c>
      <c r="B30" s="13" t="n">
        <v>106</v>
      </c>
      <c r="C30" s="13" t="n">
        <v>124</v>
      </c>
      <c r="D30" s="13" t="n">
        <f aca="false">F17</f>
        <v>17.025974025974</v>
      </c>
      <c r="E30" s="13" t="n">
        <f aca="false">((B30*1)+(C30*1.5)+(D30*2))/4.5</f>
        <v>72.4559884559884</v>
      </c>
    </row>
    <row r="31" customFormat="false" ht="13.8" hidden="false" customHeight="false" outlineLevel="0" collapsed="false">
      <c r="A31" s="12" t="n">
        <v>5</v>
      </c>
      <c r="B31" s="13" t="s">
        <v>35</v>
      </c>
      <c r="C31" s="13" t="s">
        <v>35</v>
      </c>
      <c r="D31" s="13" t="s">
        <v>35</v>
      </c>
      <c r="E31" s="13" t="s">
        <v>35</v>
      </c>
    </row>
    <row r="32" customFormat="false" ht="13.8" hidden="false" customHeight="false" outlineLevel="0" collapsed="false">
      <c r="A32" s="12" t="n">
        <v>6</v>
      </c>
      <c r="B32" s="13" t="n">
        <v>77</v>
      </c>
      <c r="C32" s="13" t="n">
        <v>28</v>
      </c>
      <c r="D32" s="13" t="n">
        <f aca="false">F19</f>
        <v>15.6733766233766</v>
      </c>
      <c r="E32" s="13" t="n">
        <f aca="false">((B32*1)+(C32*1.5)+(D32*2))/4.5</f>
        <v>33.4103896103896</v>
      </c>
    </row>
  </sheetData>
  <mergeCells count="2">
    <mergeCell ref="A12:C12"/>
    <mergeCell ref="A25:D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2019-08-08T05:01:08Z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