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FT\004-scores\109\"/>
    </mc:Choice>
  </mc:AlternateContent>
  <bookViews>
    <workbookView xWindow="-120" yWindow="-120" windowWidth="29040" windowHeight="15840" tabRatio="500"/>
  </bookViews>
  <sheets>
    <sheet name="web 109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B22" i="1"/>
  <c r="B21" i="1"/>
  <c r="B20" i="1"/>
  <c r="B19" i="1"/>
  <c r="B18" i="1"/>
  <c r="B16" i="1"/>
  <c r="B15" i="1"/>
  <c r="B14" i="1"/>
  <c r="J10" i="1" l="1"/>
  <c r="J9" i="1"/>
  <c r="J8" i="1"/>
  <c r="J7" i="1"/>
  <c r="J6" i="1"/>
  <c r="J3" i="1"/>
  <c r="J2" i="1"/>
  <c r="J5" i="1"/>
  <c r="J4" i="1"/>
  <c r="G5" i="1"/>
  <c r="G2" i="1"/>
  <c r="H2" i="1"/>
  <c r="F2" i="1"/>
  <c r="C3" i="1"/>
  <c r="C2" i="1"/>
  <c r="B2" i="1"/>
  <c r="I4" i="1"/>
  <c r="I9" i="1"/>
  <c r="I7" i="1"/>
  <c r="I3" i="1"/>
  <c r="I5" i="1"/>
  <c r="I2" i="1"/>
  <c r="I8" i="1"/>
  <c r="I10" i="1"/>
  <c r="E6" i="1"/>
  <c r="E2" i="1"/>
  <c r="I6" i="1"/>
  <c r="C4" i="1"/>
  <c r="B8" i="1" l="1"/>
  <c r="B7" i="1"/>
  <c r="B6" i="1"/>
  <c r="C10" i="1"/>
  <c r="C7" i="1"/>
  <c r="E8" i="1"/>
  <c r="B4" i="1"/>
  <c r="H4" i="1"/>
  <c r="G4" i="1"/>
  <c r="F4" i="1"/>
  <c r="E4" i="1"/>
  <c r="D22" i="1" l="1"/>
  <c r="G22" i="1" s="1"/>
  <c r="D17" i="1"/>
  <c r="G17" i="1" s="1"/>
  <c r="D16" i="1"/>
  <c r="G16" i="1" s="1"/>
  <c r="D15" i="1"/>
  <c r="G15" i="1" s="1"/>
  <c r="D18" i="1"/>
  <c r="G18" i="1" s="1"/>
  <c r="D19" i="1"/>
  <c r="G19" i="1" s="1"/>
  <c r="D20" i="1"/>
  <c r="G20" i="1" s="1"/>
  <c r="D21" i="1"/>
  <c r="G21" i="1" s="1"/>
  <c r="D14" i="1"/>
  <c r="G14" i="1" s="1"/>
  <c r="H3" i="1"/>
  <c r="H5" i="1"/>
  <c r="H6" i="1"/>
  <c r="H7" i="1"/>
  <c r="H8" i="1"/>
  <c r="H9" i="1"/>
  <c r="H10" i="1"/>
  <c r="G7" i="1"/>
  <c r="G6" i="1"/>
  <c r="G10" i="1"/>
  <c r="G9" i="1"/>
  <c r="G3" i="1"/>
  <c r="G8" i="1"/>
  <c r="F10" i="1"/>
  <c r="F8" i="1"/>
  <c r="F9" i="1"/>
  <c r="F7" i="1"/>
  <c r="F6" i="1"/>
  <c r="E10" i="1"/>
  <c r="E9" i="1"/>
  <c r="E7" i="1"/>
  <c r="B10" i="1"/>
  <c r="C9" i="1"/>
  <c r="B9" i="1"/>
  <c r="C8" i="1"/>
  <c r="C6" i="1"/>
  <c r="C5" i="1"/>
  <c r="B5" i="1"/>
  <c r="B3" i="1"/>
  <c r="G24" i="1" l="1"/>
  <c r="G23" i="1"/>
  <c r="H14" i="1" l="1"/>
  <c r="H21" i="1"/>
  <c r="H20" i="1"/>
  <c r="H16" i="1"/>
  <c r="H15" i="1"/>
  <c r="H22" i="1"/>
  <c r="H19" i="1"/>
  <c r="H18" i="1"/>
  <c r="H17" i="1"/>
</calcChain>
</file>

<file path=xl/sharedStrings.xml><?xml version="1.0" encoding="utf-8"?>
<sst xmlns="http://schemas.openxmlformats.org/spreadsheetml/2006/main" count="24" uniqueCount="22">
  <si>
    <t>No.</t>
  </si>
  <si>
    <t>Total</t>
  </si>
  <si>
    <t>h.Point</t>
  </si>
  <si>
    <t>Extra point</t>
  </si>
  <si>
    <t>project</t>
  </si>
  <si>
    <t>Final Scores</t>
  </si>
  <si>
    <t>MFT</t>
  </si>
  <si>
    <t>MIN</t>
  </si>
  <si>
    <t>MAX</t>
  </si>
  <si>
    <t>h.Final(45)</t>
  </si>
  <si>
    <t>Q 01</t>
  </si>
  <si>
    <t>Q 02</t>
  </si>
  <si>
    <t>Q 03</t>
  </si>
  <si>
    <t>Q 04</t>
  </si>
  <si>
    <t>Q 05</t>
  </si>
  <si>
    <t>Q 06</t>
  </si>
  <si>
    <t>Q 07</t>
  </si>
  <si>
    <t>Q 09</t>
  </si>
  <si>
    <t>Q 08</t>
  </si>
  <si>
    <t>H 02</t>
  </si>
  <si>
    <t>H 03</t>
  </si>
  <si>
    <t>H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</si>
</sst>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1" fillId="8" borderId="0" xfId="0" applyFont="1" applyFill="1"/>
    <xf numFmtId="0" fontId="0" fillId="7" borderId="0" xfId="0" applyFill="1" applyAlignment="1">
      <alignment horizontal="center"/>
    </xf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Normal="100" workbookViewId="0">
      <selection activeCell="M8" sqref="M8"/>
    </sheetView>
  </sheetViews>
  <sheetFormatPr defaultRowHeight="15" x14ac:dyDescent="0.25"/>
  <cols>
    <col min="1" max="1" width="8.5703125" customWidth="1"/>
    <col min="2" max="3" width="9.5703125" customWidth="1"/>
    <col min="4" max="4" width="10.42578125" style="1" bestFit="1" customWidth="1"/>
    <col min="5" max="5" width="10.5703125" bestFit="1" customWidth="1"/>
    <col min="6" max="6" width="9.5703125" customWidth="1"/>
    <col min="7" max="7" width="11.42578125"/>
    <col min="8" max="10" width="9.5703125" customWidth="1"/>
    <col min="11" max="11" width="8.28515625" style="1" customWidth="1"/>
    <col min="12" max="12" width="8.5703125" customWidth="1"/>
    <col min="13" max="16" width="9.5703125" customWidth="1"/>
    <col min="17" max="1026" width="8.5703125" customWidth="1"/>
  </cols>
  <sheetData>
    <row r="1" spans="1:17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18</v>
      </c>
      <c r="J1" s="2" t="s">
        <v>17</v>
      </c>
      <c r="K1" s="2" t="s">
        <v>19</v>
      </c>
      <c r="L1" s="2" t="s">
        <v>20</v>
      </c>
      <c r="M1" s="2" t="s">
        <v>21</v>
      </c>
      <c r="N1" s="2"/>
      <c r="O1" s="2"/>
      <c r="P1" s="2"/>
      <c r="Q1" s="2"/>
    </row>
    <row r="2" spans="1:17" x14ac:dyDescent="0.25">
      <c r="A2">
        <v>1</v>
      </c>
      <c r="B2" s="1">
        <f>(4/4)*10</f>
        <v>10</v>
      </c>
      <c r="C2" s="1">
        <f>(4/5)*10</f>
        <v>8</v>
      </c>
      <c r="D2" s="1">
        <v>10</v>
      </c>
      <c r="E2" s="1">
        <f>(3/3)*10</f>
        <v>10</v>
      </c>
      <c r="F2" s="1">
        <f>(25/29)*10</f>
        <v>8.6206896551724128</v>
      </c>
      <c r="G2" s="1">
        <f>(4/5)*10</f>
        <v>8</v>
      </c>
      <c r="H2" s="1">
        <f>(4/5)*10</f>
        <v>8</v>
      </c>
      <c r="I2" s="1">
        <f>(3/7)*10</f>
        <v>4.2857142857142856</v>
      </c>
      <c r="J2" s="1">
        <f>(2/3)*10</f>
        <v>6.6666666666666661</v>
      </c>
      <c r="K2" s="1">
        <v>10</v>
      </c>
      <c r="L2" s="1">
        <v>10</v>
      </c>
      <c r="M2" s="1">
        <v>10</v>
      </c>
      <c r="N2" s="1"/>
      <c r="O2" s="1"/>
      <c r="P2" s="1"/>
    </row>
    <row r="3" spans="1:17" x14ac:dyDescent="0.25">
      <c r="A3">
        <v>2</v>
      </c>
      <c r="B3" s="1">
        <f>(3/4)*10</f>
        <v>7.5</v>
      </c>
      <c r="C3" s="1">
        <f>(5/5)*10</f>
        <v>10</v>
      </c>
      <c r="D3" s="1">
        <v>10</v>
      </c>
      <c r="E3" s="1">
        <v>0</v>
      </c>
      <c r="F3" s="1">
        <v>0</v>
      </c>
      <c r="G3" s="1">
        <f>(3/5)*10</f>
        <v>6</v>
      </c>
      <c r="H3" s="1">
        <f t="shared" ref="H3:H10" si="0">(4/5)*10</f>
        <v>8</v>
      </c>
      <c r="I3" s="1">
        <f>(4/7)*10</f>
        <v>5.7142857142857135</v>
      </c>
      <c r="J3" s="1">
        <f>(2/3)*10</f>
        <v>6.6666666666666661</v>
      </c>
      <c r="K3" s="1">
        <v>4.5</v>
      </c>
      <c r="L3" s="1">
        <v>10</v>
      </c>
      <c r="M3" s="1">
        <v>11</v>
      </c>
      <c r="N3" s="1"/>
      <c r="O3" s="1"/>
      <c r="P3" s="1"/>
    </row>
    <row r="4" spans="1:17" x14ac:dyDescent="0.25">
      <c r="A4">
        <v>3</v>
      </c>
      <c r="B4" s="1">
        <f>(3/4)*10</f>
        <v>7.5</v>
      </c>
      <c r="C4" s="1">
        <f>(5/5)*10</f>
        <v>10</v>
      </c>
      <c r="D4" s="1">
        <v>10</v>
      </c>
      <c r="E4" s="1">
        <f>(2/3)*10</f>
        <v>6.6666666666666661</v>
      </c>
      <c r="F4" s="1">
        <f>(27/29)*10</f>
        <v>9.3103448275862064</v>
      </c>
      <c r="G4" s="1">
        <f>(3/5)*10</f>
        <v>6</v>
      </c>
      <c r="H4" s="1">
        <f>(4/5)*10</f>
        <v>8</v>
      </c>
      <c r="I4" s="1">
        <f>(5/7)*10</f>
        <v>7.1428571428571432</v>
      </c>
      <c r="J4" s="1">
        <f>(3/3)*10</f>
        <v>10</v>
      </c>
      <c r="K4" s="1">
        <v>10</v>
      </c>
      <c r="L4" s="1">
        <v>10</v>
      </c>
      <c r="M4" s="1">
        <v>11</v>
      </c>
      <c r="N4" s="1"/>
      <c r="O4" s="1"/>
      <c r="P4" s="1"/>
    </row>
    <row r="5" spans="1:17" x14ac:dyDescent="0.25">
      <c r="A5">
        <v>4</v>
      </c>
      <c r="B5" s="1">
        <f>(3/4)*10</f>
        <v>7.5</v>
      </c>
      <c r="C5" s="1">
        <f>(5/5)*10</f>
        <v>10</v>
      </c>
      <c r="D5" s="1">
        <v>10</v>
      </c>
      <c r="E5" s="1">
        <v>0</v>
      </c>
      <c r="F5" s="1">
        <v>0</v>
      </c>
      <c r="G5" s="1">
        <f>(2/5)*10</f>
        <v>4</v>
      </c>
      <c r="H5" s="1">
        <f t="shared" si="0"/>
        <v>8</v>
      </c>
      <c r="I5" s="1">
        <f>(5/7)*10</f>
        <v>7.1428571428571432</v>
      </c>
      <c r="J5" s="1">
        <f>(1/3)*10</f>
        <v>3.333333333333333</v>
      </c>
      <c r="K5" s="1">
        <v>0</v>
      </c>
      <c r="L5" s="1">
        <v>0</v>
      </c>
      <c r="M5" s="1">
        <v>0</v>
      </c>
      <c r="N5" s="1"/>
      <c r="O5" s="1"/>
      <c r="P5" s="1"/>
    </row>
    <row r="6" spans="1:17" x14ac:dyDescent="0.25">
      <c r="A6">
        <v>5</v>
      </c>
      <c r="B6" s="1">
        <f>(4/4)*10</f>
        <v>10</v>
      </c>
      <c r="C6" s="1">
        <f>(5/5)*10</f>
        <v>10</v>
      </c>
      <c r="D6" s="1">
        <v>10</v>
      </c>
      <c r="E6" s="1">
        <f>(2/3)*10</f>
        <v>6.6666666666666661</v>
      </c>
      <c r="F6" s="1">
        <f>(27/29)*10</f>
        <v>9.3103448275862064</v>
      </c>
      <c r="G6" s="1">
        <f>(4/5)*10</f>
        <v>8</v>
      </c>
      <c r="H6" s="1">
        <f t="shared" si="0"/>
        <v>8</v>
      </c>
      <c r="I6" s="1">
        <f>(7/7)*10</f>
        <v>10</v>
      </c>
      <c r="J6" s="1">
        <f t="shared" ref="J6:J10" si="1">(2/3)*10</f>
        <v>6.6666666666666661</v>
      </c>
      <c r="K6" s="1">
        <v>10.5</v>
      </c>
      <c r="L6" s="1">
        <v>11</v>
      </c>
      <c r="M6" s="1">
        <v>11</v>
      </c>
      <c r="N6" s="1"/>
      <c r="O6" s="1"/>
      <c r="P6" s="1"/>
    </row>
    <row r="7" spans="1:17" x14ac:dyDescent="0.25">
      <c r="A7">
        <v>6</v>
      </c>
      <c r="B7" s="1">
        <f>(4/4)*10</f>
        <v>10</v>
      </c>
      <c r="C7" s="1">
        <f>(5/5)*10</f>
        <v>10</v>
      </c>
      <c r="D7" s="1">
        <v>10</v>
      </c>
      <c r="E7" s="1">
        <f>(1/3)*10</f>
        <v>3.333333333333333</v>
      </c>
      <c r="F7" s="1">
        <f>(27/29)*10</f>
        <v>9.3103448275862064</v>
      </c>
      <c r="G7" s="1">
        <f>(4/5)*10</f>
        <v>8</v>
      </c>
      <c r="H7" s="1">
        <f t="shared" si="0"/>
        <v>8</v>
      </c>
      <c r="I7" s="1">
        <f>(6/7)*10</f>
        <v>8.5714285714285712</v>
      </c>
      <c r="J7" s="1">
        <f t="shared" si="1"/>
        <v>6.6666666666666661</v>
      </c>
      <c r="K7" s="1">
        <v>10</v>
      </c>
      <c r="L7" s="1">
        <v>10</v>
      </c>
      <c r="M7" s="1">
        <v>11</v>
      </c>
      <c r="N7" s="1"/>
      <c r="O7" s="1"/>
      <c r="P7" s="1"/>
    </row>
    <row r="8" spans="1:17" x14ac:dyDescent="0.25">
      <c r="A8">
        <v>7</v>
      </c>
      <c r="B8" s="1">
        <f>(4/4)*10</f>
        <v>10</v>
      </c>
      <c r="C8" s="1">
        <f>(4/5)*10</f>
        <v>8</v>
      </c>
      <c r="D8" s="1">
        <v>10</v>
      </c>
      <c r="E8" s="1">
        <f>(3/3)*10</f>
        <v>10</v>
      </c>
      <c r="F8" s="1">
        <f>(24/29)*10</f>
        <v>8.2758620689655178</v>
      </c>
      <c r="G8" s="1">
        <f>(4/5)*10</f>
        <v>8</v>
      </c>
      <c r="H8" s="1">
        <f t="shared" si="0"/>
        <v>8</v>
      </c>
      <c r="I8" s="1">
        <f>(6/7)*10</f>
        <v>8.5714285714285712</v>
      </c>
      <c r="J8" s="1">
        <f t="shared" si="1"/>
        <v>6.6666666666666661</v>
      </c>
      <c r="K8" s="1">
        <v>0</v>
      </c>
      <c r="L8" s="1">
        <v>3.5</v>
      </c>
      <c r="M8" s="1">
        <v>0</v>
      </c>
      <c r="N8" s="1"/>
      <c r="O8" s="1"/>
      <c r="P8" s="1"/>
    </row>
    <row r="9" spans="1:17" x14ac:dyDescent="0.25">
      <c r="A9">
        <v>8</v>
      </c>
      <c r="B9" s="1">
        <f>(3/4)*10</f>
        <v>7.5</v>
      </c>
      <c r="C9" s="1">
        <f>(5/5)*10</f>
        <v>10</v>
      </c>
      <c r="D9" s="1">
        <v>10</v>
      </c>
      <c r="E9" s="1">
        <f>(2/3)*10</f>
        <v>6.6666666666666661</v>
      </c>
      <c r="F9" s="1">
        <f>(23/29)*10</f>
        <v>7.931034482758621</v>
      </c>
      <c r="G9" s="1">
        <f>(4/5)*10</f>
        <v>8</v>
      </c>
      <c r="H9" s="1">
        <f t="shared" si="0"/>
        <v>8</v>
      </c>
      <c r="I9" s="1">
        <f>(7/7)*10</f>
        <v>10</v>
      </c>
      <c r="J9" s="1">
        <f t="shared" si="1"/>
        <v>6.6666666666666661</v>
      </c>
      <c r="K9" s="1">
        <v>10</v>
      </c>
      <c r="L9" s="1">
        <v>10</v>
      </c>
      <c r="M9" s="1">
        <v>10</v>
      </c>
      <c r="N9" s="1"/>
      <c r="O9" s="1"/>
      <c r="P9" s="1"/>
    </row>
    <row r="10" spans="1:17" x14ac:dyDescent="0.25">
      <c r="A10" s="3">
        <v>9</v>
      </c>
      <c r="B10" s="1">
        <f>(4/4)*10</f>
        <v>10</v>
      </c>
      <c r="C10" s="1">
        <f>(5/5)*10</f>
        <v>10</v>
      </c>
      <c r="D10" s="1">
        <v>10</v>
      </c>
      <c r="E10" s="1">
        <f>(2/3)*10</f>
        <v>6.6666666666666661</v>
      </c>
      <c r="F10" s="1">
        <f>(26/29)*10</f>
        <v>8.9655172413793096</v>
      </c>
      <c r="G10" s="1">
        <f>(4/5)*10</f>
        <v>8</v>
      </c>
      <c r="H10" s="1">
        <f t="shared" si="0"/>
        <v>8</v>
      </c>
      <c r="I10" s="1">
        <f>(7/7)*10</f>
        <v>10</v>
      </c>
      <c r="J10" s="1">
        <f t="shared" si="1"/>
        <v>6.6666666666666661</v>
      </c>
      <c r="K10" s="1">
        <v>7</v>
      </c>
      <c r="L10" s="1">
        <v>10</v>
      </c>
      <c r="M10" s="1">
        <v>10</v>
      </c>
      <c r="N10" s="1"/>
      <c r="O10" s="1"/>
      <c r="P10" s="1"/>
    </row>
    <row r="11" spans="1:17" x14ac:dyDescent="0.25">
      <c r="A11" s="4" t="s">
        <v>1</v>
      </c>
      <c r="B11" s="5">
        <v>120</v>
      </c>
      <c r="C11" s="5"/>
    </row>
    <row r="12" spans="1:17" x14ac:dyDescent="0.25">
      <c r="A12" s="12" t="s">
        <v>1</v>
      </c>
      <c r="B12" s="12"/>
      <c r="C12" s="12"/>
      <c r="D12" s="12"/>
    </row>
    <row r="13" spans="1:17" x14ac:dyDescent="0.25">
      <c r="A13" s="6" t="s">
        <v>0</v>
      </c>
      <c r="B13" s="7" t="s">
        <v>2</v>
      </c>
      <c r="C13" s="7"/>
      <c r="D13" s="7" t="s">
        <v>9</v>
      </c>
      <c r="E13" s="6" t="s">
        <v>3</v>
      </c>
      <c r="F13" s="7" t="s">
        <v>4</v>
      </c>
      <c r="G13" s="7" t="s">
        <v>5</v>
      </c>
      <c r="H13" s="8" t="s">
        <v>6</v>
      </c>
    </row>
    <row r="14" spans="1:17" x14ac:dyDescent="0.25">
      <c r="A14" s="6">
        <v>1</v>
      </c>
      <c r="B14" s="9">
        <f>SUM(B2:M2)</f>
        <v>103.57307060755338</v>
      </c>
      <c r="C14" s="9"/>
      <c r="D14" s="11">
        <f>(B14*45)/B11</f>
        <v>38.83990147783252</v>
      </c>
      <c r="E14">
        <v>0</v>
      </c>
      <c r="F14">
        <v>0</v>
      </c>
      <c r="G14" s="6">
        <f>D14+E14+F14</f>
        <v>38.83990147783252</v>
      </c>
      <c r="H14" s="10">
        <f>((G14-G23)*50)/(G24-G23)+50</f>
        <v>79.611267350086194</v>
      </c>
    </row>
    <row r="15" spans="1:17" x14ac:dyDescent="0.25">
      <c r="A15" s="6">
        <v>2</v>
      </c>
      <c r="B15" s="9">
        <f>SUM(B3:M3)</f>
        <v>79.38095238095238</v>
      </c>
      <c r="C15" s="9"/>
      <c r="D15" s="11">
        <f>(B15*45)/B11</f>
        <v>29.767857142857142</v>
      </c>
      <c r="E15">
        <v>0</v>
      </c>
      <c r="F15">
        <v>0</v>
      </c>
      <c r="G15" s="6">
        <f>D15+E15+F15</f>
        <v>29.767857142857142</v>
      </c>
      <c r="H15" s="10">
        <f>((G15-G23)*50)/(G24-G23)+50</f>
        <v>66.245577429012059</v>
      </c>
    </row>
    <row r="16" spans="1:17" x14ac:dyDescent="0.25">
      <c r="A16" s="6">
        <v>3</v>
      </c>
      <c r="B16" s="9">
        <f>SUM(B4:M4)</f>
        <v>105.61986863711002</v>
      </c>
      <c r="C16" s="9"/>
      <c r="D16" s="11">
        <f>(B16*45)/B11</f>
        <v>39.607450738916256</v>
      </c>
      <c r="E16">
        <v>0</v>
      </c>
      <c r="F16">
        <v>0</v>
      </c>
      <c r="G16" s="6">
        <f>D16+E16+F16</f>
        <v>39.607450738916256</v>
      </c>
      <c r="H16" s="10">
        <f>((G16-G23)*50)/(G24-G23)+50</f>
        <v>80.742084731924152</v>
      </c>
    </row>
    <row r="17" spans="1:8" x14ac:dyDescent="0.25">
      <c r="A17" s="6">
        <v>4</v>
      </c>
      <c r="B17" s="9">
        <f>SUM(B5:M5)</f>
        <v>49.976190476190482</v>
      </c>
      <c r="C17" s="9"/>
      <c r="D17" s="11">
        <f>(B17*45)/B11</f>
        <v>18.741071428571431</v>
      </c>
      <c r="E17">
        <v>0</v>
      </c>
      <c r="F17">
        <v>0</v>
      </c>
      <c r="G17" s="6">
        <f>D17+E17+F17</f>
        <v>18.741071428571431</v>
      </c>
      <c r="H17" s="10">
        <f>((G17-G23)*50)/(G24-G23)+50</f>
        <v>50</v>
      </c>
    </row>
    <row r="18" spans="1:8" x14ac:dyDescent="0.25">
      <c r="A18" s="6">
        <v>5</v>
      </c>
      <c r="B18" s="9">
        <f>SUM(B6:M6)</f>
        <v>111.14367816091955</v>
      </c>
      <c r="C18" s="9"/>
      <c r="D18" s="11">
        <f>(B18*45)/B11</f>
        <v>41.678879310344833</v>
      </c>
      <c r="E18">
        <v>0</v>
      </c>
      <c r="F18">
        <v>0</v>
      </c>
      <c r="G18" s="6">
        <f t="shared" ref="G18" si="2">D18+E18+F18+M6</f>
        <v>52.678879310344833</v>
      </c>
      <c r="H18" s="10">
        <f>((G18-G23)*50)/(G24-G23)+50</f>
        <v>100</v>
      </c>
    </row>
    <row r="19" spans="1:8" x14ac:dyDescent="0.25">
      <c r="A19" s="6">
        <v>6</v>
      </c>
      <c r="B19" s="9">
        <f>SUM(B7:M7)</f>
        <v>104.88177339901479</v>
      </c>
      <c r="C19" s="9"/>
      <c r="D19" s="11">
        <f>(B19*45)/B11</f>
        <v>39.330665024630548</v>
      </c>
      <c r="E19">
        <v>0</v>
      </c>
      <c r="F19">
        <v>0</v>
      </c>
      <c r="G19" s="6">
        <f>D19+E19+F19</f>
        <v>39.330665024630548</v>
      </c>
      <c r="H19" s="10">
        <f>((G19-G23)*50)/(G24-G23)+50</f>
        <v>80.334301006985399</v>
      </c>
    </row>
    <row r="20" spans="1:8" x14ac:dyDescent="0.25">
      <c r="A20" s="6">
        <v>7</v>
      </c>
      <c r="B20" s="9">
        <f>SUM(B8:M8)</f>
        <v>81.013957307060764</v>
      </c>
      <c r="C20" s="9"/>
      <c r="D20" s="11">
        <f>(B20*45)/B11</f>
        <v>30.38023399014779</v>
      </c>
      <c r="E20">
        <v>0</v>
      </c>
      <c r="F20">
        <v>0</v>
      </c>
      <c r="G20" s="6">
        <f>D20+E20+F20</f>
        <v>30.38023399014779</v>
      </c>
      <c r="H20" s="10">
        <f>((G20-G23)*50)/(G24-G23)+50</f>
        <v>67.147781910550663</v>
      </c>
    </row>
    <row r="21" spans="1:8" x14ac:dyDescent="0.25">
      <c r="A21" s="6">
        <v>8</v>
      </c>
      <c r="B21" s="9">
        <f>SUM(B9:M9)</f>
        <v>104.76436781609196</v>
      </c>
      <c r="C21" s="9"/>
      <c r="D21" s="11">
        <f>(B21*45)/B11</f>
        <v>39.286637931034491</v>
      </c>
      <c r="E21">
        <v>0</v>
      </c>
      <c r="F21">
        <v>0</v>
      </c>
      <c r="G21" s="6">
        <f>D21+E21+F21</f>
        <v>39.286637931034491</v>
      </c>
      <c r="H21" s="10">
        <f>((G21-G23)*50)/(G24-G23)+50</f>
        <v>80.269436632495697</v>
      </c>
    </row>
    <row r="22" spans="1:8" x14ac:dyDescent="0.25">
      <c r="A22" s="6">
        <v>9</v>
      </c>
      <c r="B22" s="9">
        <f>SUM(B10:M10)</f>
        <v>105.29885057471265</v>
      </c>
      <c r="C22" s="9"/>
      <c r="D22" s="11">
        <f>(B22*45)/B11</f>
        <v>39.487068965517238</v>
      </c>
      <c r="E22">
        <v>0</v>
      </c>
      <c r="F22">
        <v>0</v>
      </c>
      <c r="G22" s="6">
        <f>D22+E22+F22</f>
        <v>39.487068965517238</v>
      </c>
      <c r="H22" s="10">
        <f>((G22-G23)*50)/(G24-G23)+50</f>
        <v>80.564728295382366</v>
      </c>
    </row>
    <row r="23" spans="1:8" x14ac:dyDescent="0.25">
      <c r="F23" s="8" t="s">
        <v>7</v>
      </c>
      <c r="G23" s="8">
        <f>MIN(G14:G22)</f>
        <v>18.741071428571431</v>
      </c>
    </row>
    <row r="24" spans="1:8" x14ac:dyDescent="0.25">
      <c r="F24" s="8" t="s">
        <v>8</v>
      </c>
      <c r="G24" s="8">
        <f>MAX(G14:G22)</f>
        <v>52.678879310344833</v>
      </c>
    </row>
  </sheetData>
  <mergeCells count="1">
    <mergeCell ref="A12:D1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2019-09-27T16:21:47Z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