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O54" i="2" s="1"/>
  <c r="Q54" i="2" s="1"/>
  <c r="J54" i="2"/>
  <c r="K54" i="2" s="1"/>
  <c r="I54" i="2"/>
  <c r="H54" i="2"/>
  <c r="G54" i="2"/>
  <c r="F54" i="2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H35" i="2" s="1"/>
  <c r="F35" i="2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O16" i="2"/>
  <c r="Q16" i="2" s="1"/>
  <c r="N16" i="2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<sst xmlns="http://schemas.openxmlformats.org/spreadsheetml/2006/main" count="153" uniqueCount="42">
  <si>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</si>
  <si>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AIR INDIA EXPRESS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</si>
  <si>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</si>
  <si>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</si>
  <si>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</si>
  <si>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</si>
  <si>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</si>
  <si>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</si>
  <si>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</si>
  <si>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</si>
  <si>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</si>
  <si>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</si>
  <si>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</si>
  <si>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</si>
  <si>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</si>
  <si>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</si>
  <si>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</si>
  <si>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</si>
  <si>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</si>
  <si>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</si>
  <si>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</si>
  <si>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</si>
  <si>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</si>
  <si>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</si>
  <si>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</si>
  <si>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</si>
  <si>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</si>
  <si>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</si>
  <si>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</si>
  <si>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</si>
  <si>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</si>
  <si>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</si>
  <si>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</si>
  <si>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</si>
  <si>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</si>
  <si>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AIR INDIA EXPRESS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</si>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</sst>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55" zoomScaleNormal="85" zoomScaleSheetLayoutView="55" workbookViewId="0">
      <selection activeCell="P61" sqref="P61:P72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36</v>
      </c>
      <c r="C4" s="12">
        <v>95.460000000000008</v>
      </c>
      <c r="D4" s="13">
        <v>56.501999999999995</v>
      </c>
      <c r="E4" s="14">
        <v>2514</v>
      </c>
      <c r="F4" s="12">
        <v>3934.1419999999998</v>
      </c>
      <c r="G4" s="12">
        <v>10509.371999999999</v>
      </c>
      <c r="H4" s="15">
        <f>IFERROR(F4/G4*100," ")</f>
        <v>37.434605987874441</v>
      </c>
      <c r="I4" s="16">
        <v>6.7789999999999999</v>
      </c>
      <c r="J4" s="17">
        <v>0.91100000000000003</v>
      </c>
      <c r="K4" s="15">
        <f>IF(AND(ISBLANK(I4),ISBLANK(J4))=TRUE,"",I4+J4)</f>
        <v>7.6899999999999995</v>
      </c>
      <c r="L4" s="16">
        <v>270.375899</v>
      </c>
      <c r="M4" s="17">
        <v>13.226455</v>
      </c>
      <c r="N4" s="17">
        <v>1.7673399999999999</v>
      </c>
      <c r="O4" s="15">
        <f>IF(AND(ISBLANK(L4),ISBLANK(M4),ISBLANK(N4))=TRUE,"",L4+M4+N4)</f>
        <v>285.36969399999998</v>
      </c>
      <c r="P4" s="17">
        <v>334.31933399999997</v>
      </c>
      <c r="Q4" s="15">
        <f>IFERROR(O4/P4*100," ")</f>
        <v>85.358417829343963</v>
      </c>
    </row>
    <row r="5" spans="1:17" ht="23.1" customHeight="1" x14ac:dyDescent="0.3">
      <c r="A5" s="18" t="s">
        <v>23</v>
      </c>
      <c r="B5" s="19"/>
      <c r="C5" s="19"/>
      <c r="D5" s="18"/>
      <c r="E5" s="20"/>
      <c r="F5" s="19"/>
      <c r="G5" s="19"/>
      <c r="H5" s="21" t="str">
        <f t="shared" ref="H5:H16" si="0">IFERROR(F5/G5*100," ")</f>
        <v xml:space="preserve"> </v>
      </c>
      <c r="I5" s="22"/>
      <c r="J5" s="23"/>
      <c r="K5" s="21" t="str">
        <f t="shared" ref="K5:K16" si="1">IF(AND(ISBLANK(I5),ISBLANK(J5))=TRUE,"",I5+J5)</f>
        <v/>
      </c>
      <c r="L5" s="22"/>
      <c r="M5" s="23"/>
      <c r="N5" s="23"/>
      <c r="O5" s="21" t="str">
        <f t="shared" ref="O5:O16" si="2">IF(AND(ISBLANK(L5),ISBLANK(M5),ISBLANK(N5))=TRUE,"",L5+M5+N5)</f>
        <v/>
      </c>
      <c r="P5" s="23"/>
      <c r="Q5" s="21" t="str">
        <f t="shared" ref="Q5:Q16" si="3">IFERROR(O5/P5*100," ")</f>
        <v xml:space="preserve"> </v>
      </c>
    </row>
    <row r="6" spans="1:17" ht="23.1" customHeight="1" x14ac:dyDescent="0.3">
      <c r="A6" s="24" t="s">
        <v>24</v>
      </c>
      <c r="B6" s="25">
        <v>4</v>
      </c>
      <c r="C6" s="25">
        <v>5.93</v>
      </c>
      <c r="D6" s="24">
        <v>2.8479999999999999</v>
      </c>
      <c r="E6" s="26">
        <v>277</v>
      </c>
      <c r="F6" s="25">
        <v>190.816</v>
      </c>
      <c r="G6" s="25">
        <v>529.72799999999995</v>
      </c>
      <c r="H6" s="27">
        <f t="shared" si="0"/>
        <v>36.021505376344088</v>
      </c>
      <c r="I6" s="28"/>
      <c r="J6" s="29"/>
      <c r="K6" s="27" t="str">
        <f t="shared" si="1"/>
        <v/>
      </c>
      <c r="L6" s="28">
        <v>14.380976</v>
      </c>
      <c r="M6" s="29">
        <v>0</v>
      </c>
      <c r="N6" s="29">
        <v>0</v>
      </c>
      <c r="O6" s="27">
        <f t="shared" si="2"/>
        <v>14.380976</v>
      </c>
      <c r="P6" s="29">
        <v>16.008607999999999</v>
      </c>
      <c r="Q6" s="27">
        <f t="shared" si="3"/>
        <v>89.832769969756271</v>
      </c>
    </row>
    <row r="7" spans="1:17" ht="23.1" customHeight="1" x14ac:dyDescent="0.3">
      <c r="A7" s="18" t="s">
        <v>25</v>
      </c>
      <c r="B7" s="19">
        <v>26</v>
      </c>
      <c r="C7" s="19">
        <v>40.300000000000004</v>
      </c>
      <c r="D7" s="18">
        <v>18.512</v>
      </c>
      <c r="E7" s="20">
        <v>2372</v>
      </c>
      <c r="F7" s="19">
        <v>1681.0319999999999</v>
      </c>
      <c r="G7" s="19">
        <v>3443.232</v>
      </c>
      <c r="H7" s="21">
        <f t="shared" si="0"/>
        <v>48.821339950372206</v>
      </c>
      <c r="I7" s="22"/>
      <c r="J7" s="23"/>
      <c r="K7" s="21" t="str">
        <f t="shared" si="1"/>
        <v/>
      </c>
      <c r="L7" s="22">
        <v>98.552903999999998</v>
      </c>
      <c r="M7" s="23">
        <v>0</v>
      </c>
      <c r="N7" s="23">
        <v>0</v>
      </c>
      <c r="O7" s="21">
        <f t="shared" si="2"/>
        <v>98.552903999999998</v>
      </c>
      <c r="P7" s="23">
        <v>110.89400000000001</v>
      </c>
      <c r="Q7" s="21">
        <f t="shared" si="3"/>
        <v>88.871268057784903</v>
      </c>
    </row>
    <row r="8" spans="1:17" s="30" customFormat="1" ht="30" customHeight="1" x14ac:dyDescent="0.25">
      <c r="A8" s="24" t="s">
        <v>26</v>
      </c>
      <c r="B8" s="25">
        <v>26</v>
      </c>
      <c r="C8" s="25">
        <v>41.589999999999996</v>
      </c>
      <c r="D8" s="24">
        <v>18.512</v>
      </c>
      <c r="E8" s="26">
        <v>3227</v>
      </c>
      <c r="F8" s="25">
        <v>2287.6559999999999</v>
      </c>
      <c r="G8" s="25">
        <v>3443.232</v>
      </c>
      <c r="H8" s="27">
        <f t="shared" si="0"/>
        <v>66.439205955334984</v>
      </c>
      <c r="I8" s="28"/>
      <c r="J8" s="29"/>
      <c r="K8" s="27" t="str">
        <f t="shared" si="1"/>
        <v/>
      </c>
      <c r="L8" s="28">
        <v>146.82009599999998</v>
      </c>
      <c r="M8" s="29">
        <v>0</v>
      </c>
      <c r="N8" s="29">
        <v>0</v>
      </c>
      <c r="O8" s="27">
        <f t="shared" si="2"/>
        <v>146.82009599999998</v>
      </c>
      <c r="P8" s="29">
        <v>167.14911999999998</v>
      </c>
      <c r="Q8" s="27">
        <f t="shared" si="3"/>
        <v>87.837791787357304</v>
      </c>
    </row>
    <row r="9" spans="1:17" ht="23.1" customHeight="1" x14ac:dyDescent="0.3">
      <c r="A9" s="18" t="s">
        <v>27</v>
      </c>
      <c r="B9" s="19">
        <v>22</v>
      </c>
      <c r="C9" s="19">
        <v>34.416666666666671</v>
      </c>
      <c r="D9" s="18">
        <v>15.664</v>
      </c>
      <c r="E9" s="20">
        <v>1912</v>
      </c>
      <c r="F9" s="19">
        <v>1346.3920000000001</v>
      </c>
      <c r="G9" s="19">
        <v>2913.5039999999999</v>
      </c>
      <c r="H9" s="21">
        <f t="shared" si="0"/>
        <v>46.212121212121218</v>
      </c>
      <c r="I9" s="22">
        <v>0</v>
      </c>
      <c r="J9" s="23"/>
      <c r="K9" s="21">
        <f t="shared" si="1"/>
        <v>0</v>
      </c>
      <c r="L9" s="22">
        <v>43.397824</v>
      </c>
      <c r="M9" s="23">
        <v>0</v>
      </c>
      <c r="N9" s="23">
        <v>0</v>
      </c>
      <c r="O9" s="21">
        <f t="shared" si="2"/>
        <v>43.397824</v>
      </c>
      <c r="P9" s="23">
        <v>49.867055999999998</v>
      </c>
      <c r="Q9" s="21">
        <f t="shared" si="3"/>
        <v>87.027042462663132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114</v>
      </c>
      <c r="C16" s="39">
        <f t="shared" si="4"/>
        <v>217.69666666666672</v>
      </c>
      <c r="D16" s="39">
        <f t="shared" si="4"/>
        <v>112.038</v>
      </c>
      <c r="E16" s="39">
        <f t="shared" si="4"/>
        <v>10302</v>
      </c>
      <c r="F16" s="39">
        <f t="shared" si="4"/>
        <v>9440.0380000000005</v>
      </c>
      <c r="G16" s="39">
        <f t="shared" si="4"/>
        <v>20839.067999999999</v>
      </c>
      <c r="H16" s="40">
        <f t="shared" si="0"/>
        <v>45.299713019795327</v>
      </c>
      <c r="I16" s="40">
        <f>SUM(I4:I15)</f>
        <v>6.7789999999999999</v>
      </c>
      <c r="J16" s="40">
        <f>SUM(J4:J15)</f>
        <v>0.91100000000000003</v>
      </c>
      <c r="K16" s="40">
        <f t="shared" si="1"/>
        <v>7.6899999999999995</v>
      </c>
      <c r="L16" s="40">
        <f>SUM(L4:L15)</f>
        <v>573.52769899999998</v>
      </c>
      <c r="M16" s="40">
        <f>SUM(M4:M15)</f>
        <v>13.226455</v>
      </c>
      <c r="N16" s="40">
        <f>SUM(N4:N15)</f>
        <v>1.7673399999999999</v>
      </c>
      <c r="O16" s="40">
        <f t="shared" si="2"/>
        <v>588.52149399999996</v>
      </c>
      <c r="P16" s="41">
        <f>SUM(P4:P15)</f>
        <v>678.23811799999999</v>
      </c>
      <c r="Q16" s="41">
        <f t="shared" si="3"/>
        <v>86.772105309480693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/>
      <c r="C25" s="56"/>
      <c r="D25" s="71"/>
      <c r="E25" s="70"/>
      <c r="F25" s="56"/>
      <c r="G25" s="56"/>
      <c r="H25" s="60" t="str">
        <f t="shared" si="5"/>
        <v xml:space="preserve"> </v>
      </c>
      <c r="I25" s="72"/>
      <c r="J25" s="72"/>
      <c r="K25" s="72" t="str">
        <f t="shared" si="6"/>
        <v/>
      </c>
      <c r="L25" s="73"/>
      <c r="M25" s="72"/>
      <c r="N25" s="72"/>
      <c r="O25" s="60" t="str">
        <f t="shared" si="7"/>
        <v/>
      </c>
      <c r="P25" s="73"/>
      <c r="Q25" s="60" t="str">
        <f t="shared" si="8"/>
        <v xml:space="preserve"> </v>
      </c>
    </row>
    <row r="26" spans="1:17" ht="23.1" customHeight="1" x14ac:dyDescent="0.3">
      <c r="A26" s="64" t="s">
        <v>25</v>
      </c>
      <c r="B26" s="65">
        <v>2399</v>
      </c>
      <c r="C26" s="64">
        <v>9216.9000000000015</v>
      </c>
      <c r="D26" s="66">
        <v>6220.3050000000003</v>
      </c>
      <c r="E26" s="65">
        <v>316091</v>
      </c>
      <c r="F26" s="64">
        <v>855940.603</v>
      </c>
      <c r="G26" s="64">
        <v>1156976.73</v>
      </c>
      <c r="H26" s="67">
        <f t="shared" si="5"/>
        <v>73.980796744287161</v>
      </c>
      <c r="I26" s="68">
        <v>2546.3090000000002</v>
      </c>
      <c r="J26" s="68">
        <v>4.6389999999999993</v>
      </c>
      <c r="K26" s="68">
        <f t="shared" si="6"/>
        <v>2550.9480000000003</v>
      </c>
      <c r="L26" s="69">
        <v>57669.112483000004</v>
      </c>
      <c r="M26" s="68">
        <v>7049.6353389999995</v>
      </c>
      <c r="N26" s="68">
        <v>13.490019</v>
      </c>
      <c r="O26" s="67">
        <f t="shared" si="7"/>
        <v>64732.237841000002</v>
      </c>
      <c r="P26" s="69">
        <v>79679.509250000003</v>
      </c>
      <c r="Q26" s="67">
        <f t="shared" si="8"/>
        <v>81.240758697318398</v>
      </c>
    </row>
    <row r="27" spans="1:17" s="30" customFormat="1" ht="30" customHeight="1" x14ac:dyDescent="0.25">
      <c r="A27" s="56" t="s">
        <v>26</v>
      </c>
      <c r="B27" s="70">
        <v>2538</v>
      </c>
      <c r="C27" s="56">
        <v>9712.1999999999953</v>
      </c>
      <c r="D27" s="71">
        <v>6547.811999999999</v>
      </c>
      <c r="E27" s="70">
        <v>342073</v>
      </c>
      <c r="F27" s="56">
        <v>924173.44799999997</v>
      </c>
      <c r="G27" s="56">
        <v>1217893.0319999999</v>
      </c>
      <c r="H27" s="60">
        <f t="shared" si="5"/>
        <v>75.882973604204011</v>
      </c>
      <c r="I27" s="72">
        <v>2232.3240000000001</v>
      </c>
      <c r="J27" s="72">
        <v>4.0529999999999999</v>
      </c>
      <c r="K27" s="72">
        <f t="shared" si="6"/>
        <v>2236.377</v>
      </c>
      <c r="L27" s="73">
        <v>62385.724760999998</v>
      </c>
      <c r="M27" s="72">
        <v>6255.4892449999998</v>
      </c>
      <c r="N27" s="72">
        <v>11.981301999999999</v>
      </c>
      <c r="O27" s="60">
        <f t="shared" si="7"/>
        <v>68653.195307999995</v>
      </c>
      <c r="P27" s="73">
        <v>85752.035046000005</v>
      </c>
      <c r="Q27" s="60">
        <f t="shared" si="8"/>
        <v>80.060135332266256</v>
      </c>
    </row>
    <row r="28" spans="1:17" ht="23.1" customHeight="1" x14ac:dyDescent="0.3">
      <c r="A28" s="64" t="s">
        <v>27</v>
      </c>
      <c r="B28" s="65">
        <v>2482</v>
      </c>
      <c r="C28" s="64">
        <v>9571.2833333333438</v>
      </c>
      <c r="D28" s="66">
        <v>6448.2780000000002</v>
      </c>
      <c r="E28" s="65">
        <v>349042</v>
      </c>
      <c r="F28" s="64">
        <v>943066.91399999999</v>
      </c>
      <c r="G28" s="64">
        <v>1199379.7080000001</v>
      </c>
      <c r="H28" s="67">
        <f t="shared" si="5"/>
        <v>78.629553902707841</v>
      </c>
      <c r="I28" s="68">
        <v>1269.568</v>
      </c>
      <c r="J28" s="68">
        <v>2.68</v>
      </c>
      <c r="K28" s="68">
        <f t="shared" si="6"/>
        <v>1272.248</v>
      </c>
      <c r="L28" s="69">
        <v>34794.583139000002</v>
      </c>
      <c r="M28" s="68">
        <v>3563.8247710000001</v>
      </c>
      <c r="N28" s="68">
        <v>8.0621570000000009</v>
      </c>
      <c r="O28" s="67">
        <f t="shared" si="7"/>
        <v>38366.470067000002</v>
      </c>
      <c r="P28" s="69">
        <v>48170.423843999997</v>
      </c>
      <c r="Q28" s="67">
        <f t="shared" si="8"/>
        <v>79.647358286175532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7419</v>
      </c>
      <c r="C35" s="81">
        <f t="shared" si="9"/>
        <v>28500.383333333342</v>
      </c>
      <c r="D35" s="81">
        <f t="shared" si="9"/>
        <v>19216.394999999997</v>
      </c>
      <c r="E35" s="81">
        <f t="shared" si="9"/>
        <v>1007206</v>
      </c>
      <c r="F35" s="81">
        <f t="shared" si="9"/>
        <v>2723180.9649999999</v>
      </c>
      <c r="G35" s="81">
        <f t="shared" si="9"/>
        <v>3574249.47</v>
      </c>
      <c r="H35" s="82">
        <f t="shared" si="5"/>
        <v>76.18888910403895</v>
      </c>
      <c r="I35" s="83">
        <f>SUM(I23:I34)</f>
        <v>6048.201</v>
      </c>
      <c r="J35" s="83">
        <f>SUM(J23:J34)</f>
        <v>11.372</v>
      </c>
      <c r="K35" s="83">
        <f t="shared" si="6"/>
        <v>6059.5730000000003</v>
      </c>
      <c r="L35" s="83">
        <f>SUM(L23:L34)</f>
        <v>154849.42038299999</v>
      </c>
      <c r="M35" s="83">
        <f>SUM(M23:M34)</f>
        <v>16868.949355000001</v>
      </c>
      <c r="N35" s="83">
        <f>SUM(N23:N34)</f>
        <v>33.533478000000002</v>
      </c>
      <c r="O35" s="83">
        <f t="shared" si="7"/>
        <v>171751.90321599998</v>
      </c>
      <c r="P35" s="83">
        <f>SUM(P23:P34)</f>
        <v>213601.96814000001</v>
      </c>
      <c r="Q35" s="83">
        <f t="shared" si="8"/>
        <v>80.407453504093894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/>
      <c r="C42" s="94"/>
      <c r="D42" s="95"/>
      <c r="E42" s="93"/>
      <c r="F42" s="94"/>
      <c r="G42" s="94"/>
      <c r="H42" s="96" t="str">
        <f t="shared" ref="H42:H54" si="10">IFERROR(F42/G42*100," ")</f>
        <v xml:space="preserve"> </v>
      </c>
      <c r="I42" s="97"/>
      <c r="J42" s="98"/>
      <c r="K42" s="96" t="str">
        <f>IF(AND(ISBLANK(I42),ISBLANK(J42))=TRUE,"",I42+J42)</f>
        <v/>
      </c>
      <c r="L42" s="97"/>
      <c r="M42" s="98"/>
      <c r="N42" s="98"/>
      <c r="O42" s="96" t="str">
        <f>IF(AND(ISBLANK(L42),ISBLANK(M42),ISBLANK(N42))=TRUE,"",L42+M42+N42)</f>
        <v/>
      </c>
      <c r="P42" s="97"/>
      <c r="Q42" s="96" t="str">
        <f>IFERROR(O42/P42*100," ")</f>
        <v xml:space="preserve"> </v>
      </c>
    </row>
    <row r="43" spans="1:17" ht="25.5" customHeight="1" x14ac:dyDescent="0.3">
      <c r="A43" s="99" t="s">
        <v>23</v>
      </c>
      <c r="B43" s="100"/>
      <c r="C43" s="101"/>
      <c r="D43" s="102"/>
      <c r="E43" s="100"/>
      <c r="F43" s="101"/>
      <c r="G43" s="101"/>
      <c r="H43" s="103" t="str">
        <f t="shared" si="10"/>
        <v xml:space="preserve"> </v>
      </c>
      <c r="I43" s="104"/>
      <c r="J43" s="105"/>
      <c r="K43" s="103" t="str">
        <f t="shared" ref="K43:K54" si="11">IF(AND(ISBLANK(I43),ISBLANK(J43))=TRUE,"",I43+J43)</f>
        <v/>
      </c>
      <c r="L43" s="104"/>
      <c r="M43" s="105"/>
      <c r="N43" s="105"/>
      <c r="O43" s="103" t="str">
        <f t="shared" ref="O43:O54" si="12">IF(AND(ISBLANK(L43),ISBLANK(M43),ISBLANK(N43))=TRUE,"",L43+M43+N43)</f>
        <v/>
      </c>
      <c r="P43" s="104"/>
      <c r="Q43" s="103" t="str">
        <f t="shared" ref="Q43:Q54" si="13">IFERROR(O43/P43*100," ")</f>
        <v xml:space="preserve"> </v>
      </c>
    </row>
    <row r="44" spans="1:17" ht="25.5" customHeight="1" x14ac:dyDescent="0.3">
      <c r="A44" s="92" t="s">
        <v>24</v>
      </c>
      <c r="B44" s="106"/>
      <c r="C44" s="107"/>
      <c r="D44" s="108"/>
      <c r="E44" s="106"/>
      <c r="F44" s="107"/>
      <c r="G44" s="107"/>
      <c r="H44" s="109" t="str">
        <f t="shared" si="10"/>
        <v xml:space="preserve"> </v>
      </c>
      <c r="I44" s="110"/>
      <c r="J44" s="111"/>
      <c r="K44" s="109" t="str">
        <f t="shared" si="11"/>
        <v/>
      </c>
      <c r="L44" s="110"/>
      <c r="M44" s="111"/>
      <c r="N44" s="111"/>
      <c r="O44" s="109" t="str">
        <f t="shared" si="12"/>
        <v/>
      </c>
      <c r="P44" s="110"/>
      <c r="Q44" s="109" t="str">
        <f t="shared" si="13"/>
        <v xml:space="preserve"> </v>
      </c>
    </row>
    <row r="45" spans="1:17" ht="25.5" customHeight="1" x14ac:dyDescent="0.3">
      <c r="A45" s="99" t="s">
        <v>25</v>
      </c>
      <c r="B45" s="100"/>
      <c r="C45" s="112"/>
      <c r="D45" s="102"/>
      <c r="E45" s="100"/>
      <c r="F45" s="101"/>
      <c r="G45" s="101"/>
      <c r="H45" s="103" t="str">
        <f t="shared" si="10"/>
        <v xml:space="preserve"> </v>
      </c>
      <c r="I45" s="104"/>
      <c r="J45" s="105"/>
      <c r="K45" s="103" t="str">
        <f t="shared" si="11"/>
        <v/>
      </c>
      <c r="L45" s="104"/>
      <c r="M45" s="105"/>
      <c r="N45" s="105"/>
      <c r="O45" s="103" t="str">
        <f t="shared" si="12"/>
        <v/>
      </c>
      <c r="P45" s="104"/>
      <c r="Q45" s="103" t="str">
        <f t="shared" si="13"/>
        <v xml:space="preserve"> </v>
      </c>
    </row>
    <row r="46" spans="1:17" ht="25.5" customHeight="1" x14ac:dyDescent="0.3">
      <c r="A46" s="92" t="s">
        <v>26</v>
      </c>
      <c r="B46" s="106"/>
      <c r="C46" s="113"/>
      <c r="D46" s="108"/>
      <c r="E46" s="106"/>
      <c r="F46" s="107"/>
      <c r="G46" s="107"/>
      <c r="H46" s="109" t="str">
        <f t="shared" si="10"/>
        <v xml:space="preserve"> </v>
      </c>
      <c r="I46" s="110"/>
      <c r="J46" s="111"/>
      <c r="K46" s="109" t="str">
        <f t="shared" si="11"/>
        <v/>
      </c>
      <c r="L46" s="110"/>
      <c r="M46" s="111"/>
      <c r="N46" s="111"/>
      <c r="O46" s="109" t="str">
        <f t="shared" si="12"/>
        <v/>
      </c>
      <c r="P46" s="110"/>
      <c r="Q46" s="109" t="str">
        <f t="shared" si="13"/>
        <v xml:space="preserve"> </v>
      </c>
    </row>
    <row r="47" spans="1:17" ht="25.5" customHeight="1" x14ac:dyDescent="0.3">
      <c r="A47" s="99" t="s">
        <v>27</v>
      </c>
      <c r="B47" s="114"/>
      <c r="C47" s="115"/>
      <c r="D47" s="102"/>
      <c r="E47" s="114"/>
      <c r="F47" s="115"/>
      <c r="G47" s="115"/>
      <c r="H47" s="103" t="str">
        <f t="shared" si="10"/>
        <v xml:space="preserve"> </v>
      </c>
      <c r="I47" s="116"/>
      <c r="J47" s="117"/>
      <c r="K47" s="103" t="str">
        <f t="shared" si="11"/>
        <v/>
      </c>
      <c r="L47" s="116"/>
      <c r="M47" s="117"/>
      <c r="N47" s="117"/>
      <c r="O47" s="103" t="str">
        <f t="shared" si="12"/>
        <v/>
      </c>
      <c r="P47" s="116"/>
      <c r="Q47" s="103" t="str">
        <f t="shared" si="13"/>
        <v xml:space="preserve"> 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0</v>
      </c>
      <c r="C54" s="139">
        <f t="shared" si="14"/>
        <v>0</v>
      </c>
      <c r="D54" s="139">
        <f t="shared" si="14"/>
        <v>0</v>
      </c>
      <c r="E54" s="139">
        <f t="shared" si="14"/>
        <v>0</v>
      </c>
      <c r="F54" s="139">
        <f t="shared" si="14"/>
        <v>0</v>
      </c>
      <c r="G54" s="139">
        <f t="shared" si="14"/>
        <v>0</v>
      </c>
      <c r="H54" s="140" t="str">
        <f t="shared" si="10"/>
        <v xml:space="preserve"> </v>
      </c>
      <c r="I54" s="140">
        <f>SUM(I42:I53)</f>
        <v>0</v>
      </c>
      <c r="J54" s="140">
        <f>SUM(J42:J53)</f>
        <v>0</v>
      </c>
      <c r="K54" s="140">
        <f t="shared" si="11"/>
        <v>0</v>
      </c>
      <c r="L54" s="140">
        <f>SUM(L42:L53)</f>
        <v>0</v>
      </c>
      <c r="M54" s="140">
        <f>SUM(M42:M53)</f>
        <v>0</v>
      </c>
      <c r="N54" s="140">
        <f>SUM(N42:N53)</f>
        <v>0</v>
      </c>
      <c r="O54" s="140">
        <f t="shared" si="12"/>
        <v>0</v>
      </c>
      <c r="P54" s="141">
        <f>SUM(P42:P53)</f>
        <v>0</v>
      </c>
      <c r="Q54" s="140" t="str">
        <f t="shared" si="13"/>
        <v xml:space="preserve"> 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>
        <v>2294</v>
      </c>
      <c r="C61" s="152">
        <v>9015.2999999999865</v>
      </c>
      <c r="D61" s="153">
        <v>6071.6309999999994</v>
      </c>
      <c r="E61" s="151">
        <v>238796</v>
      </c>
      <c r="F61" s="152">
        <v>669435.78300000005</v>
      </c>
      <c r="G61" s="152">
        <v>1129323.3659999999</v>
      </c>
      <c r="H61" s="154">
        <f t="shared" ref="H61:H73" si="15">IFERROR(F61/G61*100," ")</f>
        <v>59.277599592320854</v>
      </c>
      <c r="I61" s="155">
        <v>2039.5409999999999</v>
      </c>
      <c r="J61" s="156">
        <v>8.3859999999999992</v>
      </c>
      <c r="K61" s="156">
        <f>IF(AND(ISBLANK(I61),ISBLANK(J61))=TRUE,"",I61+J61)</f>
        <v>2047.9269999999999</v>
      </c>
      <c r="L61" s="155">
        <v>41947.876967000004</v>
      </c>
      <c r="M61" s="156">
        <v>5695.6539039999998</v>
      </c>
      <c r="N61" s="156">
        <v>23.053720000000002</v>
      </c>
      <c r="O61" s="157">
        <f>IF(AND(ISBLANK(L61),ISBLANK(M61),ISBLANK(N61))=TRUE,"",L61+M61+N61)</f>
        <v>47666.584591000006</v>
      </c>
      <c r="P61" s="156">
        <v>61538.642129</v>
      </c>
      <c r="Q61" s="154">
        <f>IFERROR(O61/P61*100," ")</f>
        <v>77.457972652498924</v>
      </c>
    </row>
    <row r="62" spans="1:17" ht="24.75" customHeight="1" x14ac:dyDescent="0.3">
      <c r="A62" s="99" t="s">
        <v>23</v>
      </c>
      <c r="B62" s="114">
        <v>1948</v>
      </c>
      <c r="C62" s="115">
        <v>7660.94</v>
      </c>
      <c r="D62" s="126">
        <v>5011.5469999999996</v>
      </c>
      <c r="E62" s="114">
        <v>218733</v>
      </c>
      <c r="F62" s="115">
        <v>593917.57999999996</v>
      </c>
      <c r="G62" s="115">
        <v>932147.74</v>
      </c>
      <c r="H62" s="158">
        <f t="shared" si="15"/>
        <v>63.71496217970769</v>
      </c>
      <c r="I62" s="116">
        <v>2091.87</v>
      </c>
      <c r="J62" s="117">
        <v>7.2909999999999995</v>
      </c>
      <c r="K62" s="117">
        <f t="shared" ref="K62:K73" si="16">IF(AND(ISBLANK(I62),ISBLANK(J62))=TRUE,"",I62+J62)</f>
        <v>2099.1610000000001</v>
      </c>
      <c r="L62" s="116">
        <v>38262.99</v>
      </c>
      <c r="M62" s="117">
        <v>5986.03</v>
      </c>
      <c r="N62" s="117">
        <v>20.48</v>
      </c>
      <c r="O62" s="103">
        <f t="shared" ref="O62:O73" si="17">IF(AND(ISBLANK(L62),ISBLANK(M62),ISBLANK(N62))=TRUE,"",L62+M62+N62)</f>
        <v>44269.5</v>
      </c>
      <c r="P62" s="117">
        <v>55643.02</v>
      </c>
      <c r="Q62" s="158">
        <f t="shared" ref="Q62:Q73" si="18">IFERROR(O62/P62*100," ")</f>
        <v>79.559844163742383</v>
      </c>
    </row>
    <row r="63" spans="1:17" ht="24.75" customHeight="1" x14ac:dyDescent="0.3">
      <c r="A63" s="150" t="s">
        <v>24</v>
      </c>
      <c r="B63" s="159">
        <v>2435</v>
      </c>
      <c r="C63" s="160">
        <v>9256.6200000000099</v>
      </c>
      <c r="D63" s="161">
        <v>6105.2379999999994</v>
      </c>
      <c r="E63" s="159">
        <v>318360</v>
      </c>
      <c r="F63" s="160">
        <v>872134.16299999994</v>
      </c>
      <c r="G63" s="160">
        <v>1135574.2679999999</v>
      </c>
      <c r="H63" s="162">
        <f t="shared" si="15"/>
        <v>76.801155818370475</v>
      </c>
      <c r="I63" s="163">
        <v>2068.038</v>
      </c>
      <c r="J63" s="164">
        <v>8.9510000000000005</v>
      </c>
      <c r="K63" s="164">
        <f t="shared" si="16"/>
        <v>2076.989</v>
      </c>
      <c r="L63" s="163">
        <v>55907.821216999997</v>
      </c>
      <c r="M63" s="164">
        <v>5842.2171749999998</v>
      </c>
      <c r="N63" s="164">
        <v>24.312505000000002</v>
      </c>
      <c r="O63" s="165">
        <f t="shared" si="17"/>
        <v>61774.350896999997</v>
      </c>
      <c r="P63" s="164">
        <v>75646.155750999998</v>
      </c>
      <c r="Q63" s="162">
        <f t="shared" si="18"/>
        <v>81.662247451594226</v>
      </c>
    </row>
    <row r="64" spans="1:17" ht="24.75" customHeight="1" x14ac:dyDescent="0.3">
      <c r="A64" s="99" t="s">
        <v>25</v>
      </c>
      <c r="B64" s="114"/>
      <c r="C64" s="115"/>
      <c r="D64" s="126"/>
      <c r="E64" s="114"/>
      <c r="F64" s="115"/>
      <c r="G64" s="115"/>
      <c r="H64" s="158" t="str">
        <f t="shared" si="15"/>
        <v xml:space="preserve"> </v>
      </c>
      <c r="I64" s="116"/>
      <c r="J64" s="117"/>
      <c r="K64" s="117" t="str">
        <f t="shared" si="16"/>
        <v/>
      </c>
      <c r="L64" s="116"/>
      <c r="M64" s="117"/>
      <c r="N64" s="117"/>
      <c r="O64" s="103" t="str">
        <f t="shared" si="17"/>
        <v/>
      </c>
      <c r="P64" s="117"/>
      <c r="Q64" s="158" t="str">
        <f t="shared" si="18"/>
        <v xml:space="preserve"> </v>
      </c>
    </row>
    <row r="65" spans="1:17" ht="24.75" customHeight="1" x14ac:dyDescent="0.3">
      <c r="A65" s="150" t="s">
        <v>26</v>
      </c>
      <c r="B65" s="159"/>
      <c r="C65" s="160"/>
      <c r="D65" s="161"/>
      <c r="E65" s="159"/>
      <c r="F65" s="160"/>
      <c r="G65" s="160"/>
      <c r="H65" s="162" t="str">
        <f t="shared" si="15"/>
        <v xml:space="preserve"> </v>
      </c>
      <c r="I65" s="163"/>
      <c r="J65" s="164"/>
      <c r="K65" s="164" t="str">
        <f t="shared" si="16"/>
        <v/>
      </c>
      <c r="L65" s="163"/>
      <c r="M65" s="164"/>
      <c r="N65" s="164"/>
      <c r="O65" s="165" t="str">
        <f t="shared" si="17"/>
        <v/>
      </c>
      <c r="P65" s="164"/>
      <c r="Q65" s="162" t="str">
        <f t="shared" si="18"/>
        <v xml:space="preserve"> </v>
      </c>
    </row>
    <row r="66" spans="1:17" ht="24.75" customHeight="1" x14ac:dyDescent="0.3">
      <c r="A66" s="99" t="s">
        <v>27</v>
      </c>
      <c r="B66" s="114"/>
      <c r="C66" s="115"/>
      <c r="D66" s="126"/>
      <c r="E66" s="114"/>
      <c r="F66" s="115"/>
      <c r="G66" s="115"/>
      <c r="H66" s="158" t="str">
        <f t="shared" si="15"/>
        <v xml:space="preserve"> </v>
      </c>
      <c r="I66" s="116"/>
      <c r="J66" s="117"/>
      <c r="K66" s="117" t="str">
        <f t="shared" si="16"/>
        <v/>
      </c>
      <c r="L66" s="116"/>
      <c r="M66" s="117"/>
      <c r="N66" s="117"/>
      <c r="O66" s="103" t="str">
        <f t="shared" si="17"/>
        <v/>
      </c>
      <c r="P66" s="117"/>
      <c r="Q66" s="158" t="str">
        <f t="shared" si="18"/>
        <v xml:space="preserve"> 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6677</v>
      </c>
      <c r="C73" s="167">
        <f t="shared" si="19"/>
        <v>25932.859999999997</v>
      </c>
      <c r="D73" s="167">
        <f t="shared" si="19"/>
        <v>17188.415999999997</v>
      </c>
      <c r="E73" s="167">
        <f t="shared" si="19"/>
        <v>775889</v>
      </c>
      <c r="F73" s="167">
        <f t="shared" si="19"/>
        <v>2135487.5259999996</v>
      </c>
      <c r="G73" s="167">
        <f t="shared" si="19"/>
        <v>3197045.3739999998</v>
      </c>
      <c r="H73" s="168">
        <f t="shared" si="15"/>
        <v>66.795658997112497</v>
      </c>
      <c r="I73" s="169">
        <f>SUM(I61:I72)</f>
        <v>6199.4490000000005</v>
      </c>
      <c r="J73" s="169">
        <f>SUM(J61:J72)</f>
        <v>24.628</v>
      </c>
      <c r="K73" s="169">
        <f t="shared" si="16"/>
        <v>6224.0770000000002</v>
      </c>
      <c r="L73" s="169">
        <f>SUM(L61:L72)</f>
        <v>136118.688184</v>
      </c>
      <c r="M73" s="169">
        <f>SUM(M61:M72)</f>
        <v>17523.901078999999</v>
      </c>
      <c r="N73" s="169">
        <f>SUM(N61:N72)</f>
        <v>67.846225000000004</v>
      </c>
      <c r="O73" s="169">
        <f t="shared" si="17"/>
        <v>153710.43548799999</v>
      </c>
      <c r="P73" s="169">
        <f>SUM(P61:P72)</f>
        <v>192827.81787999999</v>
      </c>
      <c r="Q73" s="168">
        <f t="shared" si="18"/>
        <v>79.713828211060601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2022-07-18T10:20:34Z</dcterms:created>
  <dcterms:modified xsi:type="dcterms:W3CDTF">2022-07-18T10:21:07Z</dcterms:modified>
</cp:coreProperties>
</file>