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  <c r="O54" i="2" l="1"/>
  <c r="Q54" i="2" s="1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<sst xmlns="http://schemas.openxmlformats.org/spreadsheetml/2006/main" count="153" uniqueCount="42">
  <si>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</si>
  <si>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GO AIR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</si>
  <si>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</si>
  <si>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</si>
  <si>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</si>
  <si>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</si>
  <si>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</si>
  <si>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</si>
  <si>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</si>
  <si>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</si>
  <si>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</si>
  <si>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</si>
  <si>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</si>
  <si>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</si>
  <si>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</si>
  <si>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</si>
  <si>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</si>
  <si>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</si>
  <si>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</si>
  <si>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</si>
  <si>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</si>
  <si>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</si>
  <si>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</si>
  <si>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</si>
  <si>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</si>
  <si>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</si>
  <si>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</si>
  <si>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</si>
  <si>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</si>
  <si>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</si>
  <si>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</si>
  <si>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</si>
  <si>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</si>
  <si>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</si>
  <si>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</si>
  <si>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GO AIR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</si>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</sst>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9" transitionEvaluation="1" transitionEntry="1" codeName="Sheet12"/>
  <dimension ref="A1:Q494"/>
  <sheetViews>
    <sheetView showGridLines="0" tabSelected="1" view="pageBreakPreview" topLeftCell="A49" zoomScale="115" zoomScaleNormal="85" zoomScaleSheetLayoutView="115" workbookViewId="0">
      <selection activeCell="N47" sqref="N47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7">
        <v>2022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">
      <c r="A4" s="4" t="s">
        <v>22</v>
      </c>
      <c r="B4" s="5">
        <v>5239</v>
      </c>
      <c r="C4" s="5">
        <v>10670.44</v>
      </c>
      <c r="D4" s="6">
        <v>4902.8669999999984</v>
      </c>
      <c r="E4" s="7">
        <v>635493</v>
      </c>
      <c r="F4" s="5">
        <v>603763.25399999984</v>
      </c>
      <c r="G4" s="5">
        <v>904894.85800000012</v>
      </c>
      <c r="H4" s="8">
        <f>IFERROR(F4/G4*100," ")</f>
        <v>66.721923399414408</v>
      </c>
      <c r="I4" s="9">
        <v>6067.9499100000021</v>
      </c>
      <c r="J4" s="10"/>
      <c r="K4" s="8">
        <f>IF(AND(ISBLANK(I4),ISBLANK(J4))=TRUE,"",I4+J4)</f>
        <v>6067.9499100000021</v>
      </c>
      <c r="L4" s="9">
        <v>54338.692859999974</v>
      </c>
      <c r="M4" s="10">
        <v>6301.143705550001</v>
      </c>
      <c r="N4" s="10">
        <v>0</v>
      </c>
      <c r="O4" s="8">
        <f>IF(AND(ISBLANK(L4),ISBLANK(M4),ISBLANK(N4))=TRUE,"",L4+M4+N4)</f>
        <v>60639.836565549973</v>
      </c>
      <c r="P4" s="10">
        <v>92909.329649999912</v>
      </c>
      <c r="Q4" s="8">
        <f>IFERROR(O4/P4*100," ")</f>
        <v>65.267758140099801</v>
      </c>
    </row>
    <row r="5" spans="1:17" ht="23.1" customHeight="1" x14ac:dyDescent="0.3">
      <c r="A5" s="11" t="s">
        <v>23</v>
      </c>
      <c r="B5" s="12">
        <v>4630</v>
      </c>
      <c r="C5" s="12">
        <v>9317.19</v>
      </c>
      <c r="D5" s="11">
        <v>4471.7809999999981</v>
      </c>
      <c r="E5" s="13">
        <v>734220</v>
      </c>
      <c r="F5" s="12">
        <v>716681.98099999991</v>
      </c>
      <c r="G5" s="12">
        <v>824144.85100000061</v>
      </c>
      <c r="H5" s="14">
        <f t="shared" ref="H5:H16" si="0">IFERROR(F5/G5*100," ")</f>
        <v>86.960681745495663</v>
      </c>
      <c r="I5" s="15">
        <v>5542.4586900000049</v>
      </c>
      <c r="J5" s="16"/>
      <c r="K5" s="14">
        <f t="shared" ref="K5:K16" si="1">IF(AND(ISBLANK(I5),ISBLANK(J5))=TRUE,"",I5+J5)</f>
        <v>5542.4586900000049</v>
      </c>
      <c r="L5" s="15">
        <v>64501.378290000022</v>
      </c>
      <c r="M5" s="16">
        <v>5937.4187133899977</v>
      </c>
      <c r="N5" s="16">
        <v>0</v>
      </c>
      <c r="O5" s="14">
        <f t="shared" ref="O5:O16" si="2">IF(AND(ISBLANK(L5),ISBLANK(M5),ISBLANK(N5))=TRUE,"",L5+M5+N5)</f>
        <v>70438.79700339002</v>
      </c>
      <c r="P5" s="16">
        <v>84740.249949999954</v>
      </c>
      <c r="Q5" s="14">
        <f t="shared" ref="Q5:Q16" si="3">IFERROR(O5/P5*100," ")</f>
        <v>83.123187676401301</v>
      </c>
    </row>
    <row r="6" spans="1:17" ht="23.1" customHeight="1" x14ac:dyDescent="0.3">
      <c r="A6" s="17" t="s">
        <v>24</v>
      </c>
      <c r="B6" s="18">
        <v>6981</v>
      </c>
      <c r="C6" s="18">
        <v>13964.53</v>
      </c>
      <c r="D6" s="17">
        <v>6753.8350000000009</v>
      </c>
      <c r="E6" s="19">
        <v>1044026</v>
      </c>
      <c r="F6" s="18">
        <v>1013105.9969999999</v>
      </c>
      <c r="G6" s="18">
        <v>1245242.2969999996</v>
      </c>
      <c r="H6" s="20">
        <f t="shared" si="0"/>
        <v>81.358142061247392</v>
      </c>
      <c r="I6" s="21">
        <v>6998.4914699999972</v>
      </c>
      <c r="J6" s="22"/>
      <c r="K6" s="20">
        <f t="shared" si="1"/>
        <v>6998.4914699999972</v>
      </c>
      <c r="L6" s="21">
        <v>91179.539730000033</v>
      </c>
      <c r="M6" s="22">
        <v>7551.9902491499997</v>
      </c>
      <c r="N6" s="22"/>
      <c r="O6" s="20">
        <f t="shared" si="2"/>
        <v>98731.529979150029</v>
      </c>
      <c r="P6" s="22">
        <v>127985.17325000005</v>
      </c>
      <c r="Q6" s="20">
        <f t="shared" si="3"/>
        <v>77.142943570731148</v>
      </c>
    </row>
    <row r="7" spans="1:17" ht="23.1" customHeight="1" x14ac:dyDescent="0.3">
      <c r="A7" s="11" t="s">
        <v>25</v>
      </c>
      <c r="B7" s="12">
        <v>7594</v>
      </c>
      <c r="C7" s="12">
        <v>14792.31</v>
      </c>
      <c r="D7" s="11">
        <v>7280.7899999999972</v>
      </c>
      <c r="E7" s="13">
        <v>1108977</v>
      </c>
      <c r="F7" s="12">
        <v>1078573.0110000002</v>
      </c>
      <c r="G7" s="12">
        <v>1343791.068999999</v>
      </c>
      <c r="H7" s="14">
        <f t="shared" si="0"/>
        <v>80.263445403208067</v>
      </c>
      <c r="I7" s="15">
        <v>7271.9599999999991</v>
      </c>
      <c r="J7" s="16"/>
      <c r="K7" s="14">
        <f t="shared" si="1"/>
        <v>7271.9599999999991</v>
      </c>
      <c r="L7" s="15">
        <v>97071.570989999964</v>
      </c>
      <c r="M7" s="16">
        <v>7961.363743519998</v>
      </c>
      <c r="N7" s="16">
        <v>0</v>
      </c>
      <c r="O7" s="14">
        <f t="shared" si="2"/>
        <v>105032.93473351996</v>
      </c>
      <c r="P7" s="16">
        <v>137970.9705</v>
      </c>
      <c r="Q7" s="14">
        <f t="shared" si="3"/>
        <v>76.126836212636448</v>
      </c>
    </row>
    <row r="8" spans="1:17" s="23" customFormat="1" ht="30" customHeight="1" x14ac:dyDescent="0.25">
      <c r="A8" s="17" t="s">
        <v>26</v>
      </c>
      <c r="B8" s="18">
        <v>8114</v>
      </c>
      <c r="C8" s="18">
        <v>16230.78</v>
      </c>
      <c r="D8" s="17">
        <v>7757.9450000000006</v>
      </c>
      <c r="E8" s="19">
        <v>1276216</v>
      </c>
      <c r="F8" s="18">
        <v>1238458.9610000004</v>
      </c>
      <c r="G8" s="18">
        <v>1431684.4040000003</v>
      </c>
      <c r="H8" s="20">
        <f t="shared" si="0"/>
        <v>86.503628700561023</v>
      </c>
      <c r="I8" s="21">
        <v>8443.62032</v>
      </c>
      <c r="J8" s="22"/>
      <c r="K8" s="20">
        <f t="shared" si="1"/>
        <v>8443.62032</v>
      </c>
      <c r="L8" s="21">
        <v>111461.30649000003</v>
      </c>
      <c r="M8" s="22">
        <v>9319.4484599200059</v>
      </c>
      <c r="N8" s="22">
        <v>0</v>
      </c>
      <c r="O8" s="20">
        <f t="shared" si="2"/>
        <v>120780.75494992004</v>
      </c>
      <c r="P8" s="22">
        <v>147013.05774999989</v>
      </c>
      <c r="Q8" s="20">
        <f t="shared" si="3"/>
        <v>82.156481062594679</v>
      </c>
    </row>
    <row r="9" spans="1:17" ht="23.1" customHeight="1" x14ac:dyDescent="0.3">
      <c r="A9" s="11" t="s">
        <v>27</v>
      </c>
      <c r="B9" s="12">
        <v>7023</v>
      </c>
      <c r="C9" s="12">
        <v>14255.54</v>
      </c>
      <c r="D9" s="11">
        <v>6637.8269999999975</v>
      </c>
      <c r="E9" s="13">
        <v>998773</v>
      </c>
      <c r="F9" s="12">
        <v>963404.87899999984</v>
      </c>
      <c r="G9" s="12">
        <v>1223956.2839999991</v>
      </c>
      <c r="H9" s="14">
        <f t="shared" si="0"/>
        <v>78.712360203871512</v>
      </c>
      <c r="I9" s="15">
        <v>7284.829429999998</v>
      </c>
      <c r="J9" s="16"/>
      <c r="K9" s="14">
        <f t="shared" si="1"/>
        <v>7284.829429999998</v>
      </c>
      <c r="L9" s="15">
        <v>86706.439109999992</v>
      </c>
      <c r="M9" s="16">
        <v>7859.7782351999986</v>
      </c>
      <c r="N9" s="16">
        <v>0</v>
      </c>
      <c r="O9" s="14">
        <f t="shared" si="2"/>
        <v>94566.217345199984</v>
      </c>
      <c r="P9" s="16">
        <v>125786.82164999998</v>
      </c>
      <c r="Q9" s="14">
        <f t="shared" si="3"/>
        <v>75.179749440151312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39581</v>
      </c>
      <c r="C16" s="32">
        <f t="shared" si="4"/>
        <v>79230.790000000008</v>
      </c>
      <c r="D16" s="32">
        <f t="shared" si="4"/>
        <v>37805.044999999991</v>
      </c>
      <c r="E16" s="32">
        <f t="shared" si="4"/>
        <v>5797705</v>
      </c>
      <c r="F16" s="32">
        <f t="shared" si="4"/>
        <v>5613988.0829999996</v>
      </c>
      <c r="G16" s="32">
        <f t="shared" si="4"/>
        <v>6973713.7629999984</v>
      </c>
      <c r="H16" s="33">
        <f t="shared" si="0"/>
        <v>80.502129479213622</v>
      </c>
      <c r="I16" s="33">
        <f>SUM(I4:I15)</f>
        <v>41609.309820000002</v>
      </c>
      <c r="J16" s="33">
        <f>SUM(J4:J15)</f>
        <v>0</v>
      </c>
      <c r="K16" s="33">
        <f t="shared" si="1"/>
        <v>41609.309820000002</v>
      </c>
      <c r="L16" s="33">
        <f>SUM(L4:L15)</f>
        <v>505258.92747000005</v>
      </c>
      <c r="M16" s="33">
        <f>SUM(M4:M15)</f>
        <v>44931.143106730007</v>
      </c>
      <c r="N16" s="33">
        <f>SUM(N4:N15)</f>
        <v>0</v>
      </c>
      <c r="O16" s="33">
        <f t="shared" si="2"/>
        <v>550190.07057673007</v>
      </c>
      <c r="P16" s="34">
        <f>SUM(P4:P15)</f>
        <v>716405.60274999973</v>
      </c>
      <c r="Q16" s="34">
        <f t="shared" si="3"/>
        <v>76.798683380583071</v>
      </c>
    </row>
    <row r="17" spans="1:17" ht="20.100000000000001" customHeight="1" x14ac:dyDescent="0.3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25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25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">
      <c r="A20" s="161">
        <v>2022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>
        <v>74</v>
      </c>
      <c r="C25" s="39">
        <v>255</v>
      </c>
      <c r="D25" s="54">
        <v>165.80400000000006</v>
      </c>
      <c r="E25" s="53">
        <v>10754</v>
      </c>
      <c r="F25" s="39">
        <v>24402.325999999997</v>
      </c>
      <c r="G25" s="39">
        <v>30839.544000000005</v>
      </c>
      <c r="H25" s="43">
        <f t="shared" si="5"/>
        <v>79.126740654790467</v>
      </c>
      <c r="I25" s="55">
        <v>186.34408000000002</v>
      </c>
      <c r="J25" s="55"/>
      <c r="K25" s="55">
        <f t="shared" si="6"/>
        <v>186.34408000000002</v>
      </c>
      <c r="L25" s="56">
        <v>2196.2093399999999</v>
      </c>
      <c r="M25" s="55">
        <v>295.76473309999994</v>
      </c>
      <c r="N25" s="55"/>
      <c r="O25" s="43">
        <f t="shared" si="7"/>
        <v>2491.9740730999997</v>
      </c>
      <c r="P25" s="56">
        <v>3141.9857999999999</v>
      </c>
      <c r="Q25" s="43">
        <f t="shared" si="8"/>
        <v>79.312073055836208</v>
      </c>
    </row>
    <row r="26" spans="1:17" ht="23.1" customHeight="1" x14ac:dyDescent="0.3">
      <c r="A26" s="47" t="s">
        <v>25</v>
      </c>
      <c r="B26" s="48">
        <v>509</v>
      </c>
      <c r="C26" s="47">
        <v>887.38</v>
      </c>
      <c r="D26" s="49">
        <v>1164.9019999999994</v>
      </c>
      <c r="E26" s="48">
        <v>58264</v>
      </c>
      <c r="F26" s="47">
        <v>132101.25200000001</v>
      </c>
      <c r="G26" s="47">
        <v>216605.80800000002</v>
      </c>
      <c r="H26" s="50">
        <f t="shared" si="5"/>
        <v>60.986939002115768</v>
      </c>
      <c r="I26" s="51">
        <v>301.17629999999997</v>
      </c>
      <c r="J26" s="51"/>
      <c r="K26" s="51">
        <f t="shared" si="6"/>
        <v>301.17629999999997</v>
      </c>
      <c r="L26" s="52">
        <v>11889.112679999998</v>
      </c>
      <c r="M26" s="51">
        <v>610.82028490999994</v>
      </c>
      <c r="N26" s="51">
        <v>0</v>
      </c>
      <c r="O26" s="50">
        <f t="shared" si="7"/>
        <v>12499.932964909998</v>
      </c>
      <c r="P26" s="52">
        <v>22074.892900000006</v>
      </c>
      <c r="Q26" s="50">
        <f t="shared" si="8"/>
        <v>56.625112617918951</v>
      </c>
    </row>
    <row r="27" spans="1:17" s="23" customFormat="1" ht="30" customHeight="1" x14ac:dyDescent="0.25">
      <c r="A27" s="39" t="s">
        <v>26</v>
      </c>
      <c r="B27" s="53">
        <v>703</v>
      </c>
      <c r="C27" s="39">
        <v>1321.12</v>
      </c>
      <c r="D27" s="54">
        <v>1674.6780000000003</v>
      </c>
      <c r="E27" s="53">
        <v>86227</v>
      </c>
      <c r="F27" s="39">
        <v>206513.65800000002</v>
      </c>
      <c r="G27" s="39">
        <v>311490.10800000007</v>
      </c>
      <c r="H27" s="43">
        <f t="shared" si="5"/>
        <v>66.298624802557129</v>
      </c>
      <c r="I27" s="55">
        <v>294.39241000000004</v>
      </c>
      <c r="J27" s="55"/>
      <c r="K27" s="55">
        <f t="shared" si="6"/>
        <v>294.39241000000004</v>
      </c>
      <c r="L27" s="56">
        <v>18586.229220000001</v>
      </c>
      <c r="M27" s="55">
        <v>564.92079577000004</v>
      </c>
      <c r="N27" s="55">
        <v>0</v>
      </c>
      <c r="O27" s="43">
        <f t="shared" si="7"/>
        <v>19151.150015769999</v>
      </c>
      <c r="P27" s="56">
        <v>31735.148100000006</v>
      </c>
      <c r="Q27" s="43">
        <f t="shared" si="8"/>
        <v>60.346811539757695</v>
      </c>
    </row>
    <row r="28" spans="1:17" ht="23.1" customHeight="1" x14ac:dyDescent="0.3">
      <c r="A28" s="47" t="s">
        <v>27</v>
      </c>
      <c r="B28" s="48">
        <v>741</v>
      </c>
      <c r="C28" s="47">
        <v>1433.5</v>
      </c>
      <c r="D28" s="49">
        <v>1885.623</v>
      </c>
      <c r="E28" s="48">
        <v>98573</v>
      </c>
      <c r="F28" s="47">
        <v>258231.43199999991</v>
      </c>
      <c r="G28" s="47">
        <v>350725.87799999991</v>
      </c>
      <c r="H28" s="50">
        <f t="shared" si="5"/>
        <v>73.627709900550869</v>
      </c>
      <c r="I28" s="51">
        <v>299.71344999999997</v>
      </c>
      <c r="J28" s="51"/>
      <c r="K28" s="51">
        <f t="shared" si="6"/>
        <v>299.71344999999997</v>
      </c>
      <c r="L28" s="52">
        <v>23240.828879999994</v>
      </c>
      <c r="M28" s="51">
        <v>696.23115600999995</v>
      </c>
      <c r="N28" s="51">
        <v>0</v>
      </c>
      <c r="O28" s="50">
        <f t="shared" si="7"/>
        <v>23937.060036009992</v>
      </c>
      <c r="P28" s="52">
        <v>35732.555849999997</v>
      </c>
      <c r="Q28" s="50">
        <f t="shared" si="8"/>
        <v>66.989498698313781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2027</v>
      </c>
      <c r="C35" s="64">
        <f t="shared" si="9"/>
        <v>3897</v>
      </c>
      <c r="D35" s="64">
        <f t="shared" si="9"/>
        <v>4891.0069999999996</v>
      </c>
      <c r="E35" s="64">
        <f t="shared" si="9"/>
        <v>253818</v>
      </c>
      <c r="F35" s="64">
        <f t="shared" si="9"/>
        <v>621248.66799999995</v>
      </c>
      <c r="G35" s="64">
        <f t="shared" si="9"/>
        <v>909661.33799999999</v>
      </c>
      <c r="H35" s="65">
        <f t="shared" si="5"/>
        <v>68.294500606774164</v>
      </c>
      <c r="I35" s="66">
        <f>SUM(I23:I34)</f>
        <v>1081.6262400000001</v>
      </c>
      <c r="J35" s="66">
        <f>SUM(J23:J34)</f>
        <v>0</v>
      </c>
      <c r="K35" s="66">
        <f t="shared" si="6"/>
        <v>1081.6262400000001</v>
      </c>
      <c r="L35" s="66">
        <f>SUM(L23:L34)</f>
        <v>55912.380119999994</v>
      </c>
      <c r="M35" s="66">
        <f>SUM(M23:M34)</f>
        <v>2167.7369697899999</v>
      </c>
      <c r="N35" s="66">
        <f>SUM(N23:N34)</f>
        <v>0</v>
      </c>
      <c r="O35" s="66">
        <f t="shared" si="7"/>
        <v>58080.117089789994</v>
      </c>
      <c r="P35" s="66">
        <f>SUM(P23:P34)</f>
        <v>92684.582649999997</v>
      </c>
      <c r="Q35" s="66">
        <f t="shared" si="8"/>
        <v>62.664269967223078</v>
      </c>
    </row>
    <row r="36" spans="1:17" x14ac:dyDescent="0.3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">
      <c r="A39" s="155">
        <v>2022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" customHeight="1" x14ac:dyDescent="0.3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">
      <c r="A42" s="69" t="s">
        <v>22</v>
      </c>
      <c r="B42" s="70"/>
      <c r="C42" s="71"/>
      <c r="D42" s="72"/>
      <c r="E42" s="70"/>
      <c r="F42" s="71"/>
      <c r="G42" s="71"/>
      <c r="H42" s="73" t="str">
        <f t="shared" ref="H42:H54" si="10">IFERROR(F42/G42*100," ")</f>
        <v xml:space="preserve"> </v>
      </c>
      <c r="I42" s="74"/>
      <c r="J42" s="75"/>
      <c r="K42" s="73" t="str">
        <f>IF(AND(ISBLANK(I42),ISBLANK(J42))=TRUE,"",I42+J42)</f>
        <v/>
      </c>
      <c r="L42" s="74"/>
      <c r="M42" s="75"/>
      <c r="N42" s="75"/>
      <c r="O42" s="73" t="str">
        <f>IF(AND(ISBLANK(L42),ISBLANK(M42),ISBLANK(N42))=TRUE,"",L42+M42+N42)</f>
        <v/>
      </c>
      <c r="P42" s="74"/>
      <c r="Q42" s="73" t="str">
        <f>IFERROR(O42/P42*100," ")</f>
        <v xml:space="preserve"> </v>
      </c>
    </row>
    <row r="43" spans="1:17" ht="25.5" customHeight="1" x14ac:dyDescent="0.3">
      <c r="A43" s="76" t="s">
        <v>23</v>
      </c>
      <c r="B43" s="77">
        <v>19</v>
      </c>
      <c r="C43" s="78">
        <v>25.51</v>
      </c>
      <c r="D43" s="79">
        <v>6.4990000000000032</v>
      </c>
      <c r="E43" s="77">
        <v>602</v>
      </c>
      <c r="F43" s="78">
        <v>448.22199999999998</v>
      </c>
      <c r="G43" s="78">
        <v>1208.8140000000005</v>
      </c>
      <c r="H43" s="80">
        <f t="shared" si="10"/>
        <v>37.079484519537317</v>
      </c>
      <c r="I43" s="81">
        <v>302.11735999999996</v>
      </c>
      <c r="J43" s="82"/>
      <c r="K43" s="80">
        <f t="shared" ref="K43:K54" si="11">IF(AND(ISBLANK(I43),ISBLANK(J43))=TRUE,"",I43+J43)</f>
        <v>302.11735999999996</v>
      </c>
      <c r="L43" s="81">
        <v>40.339980000000004</v>
      </c>
      <c r="M43" s="82">
        <v>0</v>
      </c>
      <c r="N43" s="82"/>
      <c r="O43" s="80">
        <f t="shared" ref="O43:O54" si="12">IF(AND(ISBLANK(L43),ISBLANK(M43),ISBLANK(N43))=TRUE,"",L43+M43+N43)</f>
        <v>40.339980000000004</v>
      </c>
      <c r="P43" s="81">
        <v>120.23149999999997</v>
      </c>
      <c r="Q43" s="80">
        <f t="shared" ref="Q43:Q54" si="13">IFERROR(O43/P43*100," ")</f>
        <v>33.551922749030012</v>
      </c>
    </row>
    <row r="44" spans="1:17" ht="25.5" customHeight="1" x14ac:dyDescent="0.3">
      <c r="A44" s="69" t="s">
        <v>24</v>
      </c>
      <c r="B44" s="83"/>
      <c r="C44" s="84"/>
      <c r="D44" s="85"/>
      <c r="E44" s="83"/>
      <c r="F44" s="84"/>
      <c r="G44" s="84"/>
      <c r="H44" s="86" t="str">
        <f t="shared" si="10"/>
        <v xml:space="preserve"> </v>
      </c>
      <c r="I44" s="87"/>
      <c r="J44" s="88"/>
      <c r="K44" s="86" t="str">
        <f t="shared" si="11"/>
        <v/>
      </c>
      <c r="L44" s="87"/>
      <c r="M44" s="88"/>
      <c r="N44" s="88"/>
      <c r="O44" s="86" t="str">
        <f t="shared" si="12"/>
        <v/>
      </c>
      <c r="P44" s="87"/>
      <c r="Q44" s="86" t="str">
        <f t="shared" si="13"/>
        <v xml:space="preserve"> </v>
      </c>
    </row>
    <row r="45" spans="1:17" ht="25.5" customHeight="1" x14ac:dyDescent="0.3">
      <c r="A45" s="76" t="s">
        <v>25</v>
      </c>
      <c r="B45" s="77">
        <v>1</v>
      </c>
      <c r="C45" s="89">
        <v>1.1000000000000001</v>
      </c>
      <c r="D45" s="79">
        <v>0.64300000000000002</v>
      </c>
      <c r="E45" s="77">
        <v>180</v>
      </c>
      <c r="F45" s="78">
        <v>115.74</v>
      </c>
      <c r="G45" s="78">
        <v>119.598</v>
      </c>
      <c r="H45" s="80">
        <f t="shared" si="10"/>
        <v>96.774193548387089</v>
      </c>
      <c r="I45" s="81"/>
      <c r="J45" s="82"/>
      <c r="K45" s="80" t="str">
        <f t="shared" si="11"/>
        <v/>
      </c>
      <c r="L45" s="81">
        <v>10.416600000000001</v>
      </c>
      <c r="M45" s="82">
        <v>0</v>
      </c>
      <c r="N45" s="82"/>
      <c r="O45" s="80">
        <f t="shared" si="12"/>
        <v>10.416600000000001</v>
      </c>
      <c r="P45" s="81">
        <v>11.8955</v>
      </c>
      <c r="Q45" s="80">
        <f t="shared" si="13"/>
        <v>87.567567567567579</v>
      </c>
    </row>
    <row r="46" spans="1:17" ht="25.5" customHeight="1" x14ac:dyDescent="0.3">
      <c r="A46" s="69" t="s">
        <v>26</v>
      </c>
      <c r="B46" s="83">
        <v>3</v>
      </c>
      <c r="C46" s="90">
        <v>6.55</v>
      </c>
      <c r="D46" s="85">
        <v>3.81</v>
      </c>
      <c r="E46" s="83">
        <v>472</v>
      </c>
      <c r="F46" s="84">
        <v>564.84</v>
      </c>
      <c r="G46" s="84">
        <v>708.28800000000001</v>
      </c>
      <c r="H46" s="86">
        <f t="shared" si="10"/>
        <v>79.747221469232855</v>
      </c>
      <c r="I46" s="87"/>
      <c r="J46" s="88"/>
      <c r="K46" s="86" t="str">
        <f t="shared" si="11"/>
        <v/>
      </c>
      <c r="L46" s="87">
        <v>50.835599999999999</v>
      </c>
      <c r="M46" s="88">
        <v>0</v>
      </c>
      <c r="N46" s="88"/>
      <c r="O46" s="86">
        <f t="shared" si="12"/>
        <v>50.835599999999999</v>
      </c>
      <c r="P46" s="87">
        <v>70.448000000000008</v>
      </c>
      <c r="Q46" s="86">
        <f t="shared" si="13"/>
        <v>72.160458778105834</v>
      </c>
    </row>
    <row r="47" spans="1:17" ht="25.5" customHeight="1" x14ac:dyDescent="0.3">
      <c r="A47" s="76" t="s">
        <v>27</v>
      </c>
      <c r="B47" s="91">
        <v>7</v>
      </c>
      <c r="C47" s="92">
        <v>14.12</v>
      </c>
      <c r="D47" s="79">
        <v>7.5439999999999996</v>
      </c>
      <c r="E47" s="91">
        <v>1140</v>
      </c>
      <c r="F47" s="92">
        <v>1255.3220000000001</v>
      </c>
      <c r="G47" s="92">
        <v>1403.1840000000002</v>
      </c>
      <c r="H47" s="80">
        <f t="shared" si="10"/>
        <v>89.462394097994263</v>
      </c>
      <c r="I47" s="93"/>
      <c r="J47" s="94"/>
      <c r="K47" s="80" t="str">
        <f t="shared" si="11"/>
        <v/>
      </c>
      <c r="L47" s="93">
        <v>112.97898000000001</v>
      </c>
      <c r="M47" s="94">
        <v>0</v>
      </c>
      <c r="N47" s="94"/>
      <c r="O47" s="80">
        <f t="shared" si="12"/>
        <v>112.97898000000001</v>
      </c>
      <c r="P47" s="93">
        <v>139.56400000000002</v>
      </c>
      <c r="Q47" s="80">
        <f t="shared" si="13"/>
        <v>80.951377145968877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30</v>
      </c>
      <c r="C54" s="116">
        <f t="shared" si="14"/>
        <v>47.28</v>
      </c>
      <c r="D54" s="116">
        <f t="shared" si="14"/>
        <v>18.496000000000002</v>
      </c>
      <c r="E54" s="116">
        <f t="shared" si="14"/>
        <v>2394</v>
      </c>
      <c r="F54" s="116">
        <f t="shared" si="14"/>
        <v>2384.1240000000003</v>
      </c>
      <c r="G54" s="116">
        <f t="shared" si="14"/>
        <v>3439.8840000000009</v>
      </c>
      <c r="H54" s="117">
        <f t="shared" si="10"/>
        <v>69.308267371806707</v>
      </c>
      <c r="I54" s="117">
        <f>SUM(I42:I53)</f>
        <v>302.11735999999996</v>
      </c>
      <c r="J54" s="117">
        <f>SUM(J42:J53)</f>
        <v>0</v>
      </c>
      <c r="K54" s="117">
        <f t="shared" si="11"/>
        <v>302.11735999999996</v>
      </c>
      <c r="L54" s="117">
        <f>SUM(L42:L53)</f>
        <v>214.57116000000002</v>
      </c>
      <c r="M54" s="117">
        <f>SUM(M42:M53)</f>
        <v>0</v>
      </c>
      <c r="N54" s="117">
        <f>SUM(N42:N53)</f>
        <v>0</v>
      </c>
      <c r="O54" s="117">
        <f t="shared" si="12"/>
        <v>214.57116000000002</v>
      </c>
      <c r="P54" s="118">
        <f>SUM(P42:P53)</f>
        <v>342.13900000000001</v>
      </c>
      <c r="Q54" s="117">
        <f t="shared" si="13"/>
        <v>62.714615989407818</v>
      </c>
    </row>
    <row r="55" spans="1:17" ht="22.5" customHeight="1" x14ac:dyDescent="0.3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">
      <c r="A58" s="149">
        <v>2022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" customHeight="1" x14ac:dyDescent="0.3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">
      <c r="A61" s="121" t="s">
        <v>22</v>
      </c>
      <c r="B61" s="122">
        <v>628</v>
      </c>
      <c r="C61" s="123">
        <v>1072.19</v>
      </c>
      <c r="D61" s="124">
        <v>1556.4469999999994</v>
      </c>
      <c r="E61" s="122">
        <v>70527</v>
      </c>
      <c r="F61" s="123">
        <v>178981.81800000003</v>
      </c>
      <c r="G61" s="123">
        <v>289499.14199999993</v>
      </c>
      <c r="H61" s="125">
        <f t="shared" ref="H61:H73" si="15">IFERROR(F61/G61*100," ")</f>
        <v>61.824645407757394</v>
      </c>
      <c r="I61" s="126">
        <v>374.17985000000004</v>
      </c>
      <c r="J61" s="127"/>
      <c r="K61" s="127">
        <f>IF(AND(ISBLANK(I61),ISBLANK(J61))=TRUE,"",I61+J61)</f>
        <v>374.17985000000004</v>
      </c>
      <c r="L61" s="126">
        <v>16108.363620000002</v>
      </c>
      <c r="M61" s="127">
        <v>800.45805730000006</v>
      </c>
      <c r="N61" s="127"/>
      <c r="O61" s="128">
        <f>IF(AND(ISBLANK(L61),ISBLANK(M61),ISBLANK(N61))=TRUE,"",L61+M61+N61)</f>
        <v>16908.821677300002</v>
      </c>
      <c r="P61" s="127">
        <v>29494.670649999993</v>
      </c>
      <c r="Q61" s="125">
        <f>IFERROR(O61/P61*100," ")</f>
        <v>57.328396298942927</v>
      </c>
    </row>
    <row r="62" spans="1:17" ht="24.75" customHeight="1" x14ac:dyDescent="0.3">
      <c r="A62" s="76" t="s">
        <v>23</v>
      </c>
      <c r="B62" s="91">
        <v>432</v>
      </c>
      <c r="C62" s="92">
        <v>717.13</v>
      </c>
      <c r="D62" s="103">
        <v>1008.5329999999999</v>
      </c>
      <c r="E62" s="91">
        <v>58048</v>
      </c>
      <c r="F62" s="92">
        <v>137838.55100000001</v>
      </c>
      <c r="G62" s="92">
        <v>187587.13800000006</v>
      </c>
      <c r="H62" s="129">
        <f t="shared" si="15"/>
        <v>73.479745183808902</v>
      </c>
      <c r="I62" s="93">
        <v>462.32463000000001</v>
      </c>
      <c r="J62" s="94"/>
      <c r="K62" s="94">
        <f t="shared" ref="K62:K73" si="16">IF(AND(ISBLANK(I62),ISBLANK(J62))=TRUE,"",I62+J62)</f>
        <v>462.32463000000001</v>
      </c>
      <c r="L62" s="93">
        <v>12405.469589999999</v>
      </c>
      <c r="M62" s="94">
        <v>988.91987646000007</v>
      </c>
      <c r="N62" s="94"/>
      <c r="O62" s="80">
        <f t="shared" ref="O62:O73" si="17">IF(AND(ISBLANK(L62),ISBLANK(M62),ISBLANK(N62))=TRUE,"",L62+M62+N62)</f>
        <v>13394.389466459999</v>
      </c>
      <c r="P62" s="94">
        <v>19111.700349999999</v>
      </c>
      <c r="Q62" s="129">
        <f t="shared" ref="Q62:Q73" si="18">IFERROR(O62/P62*100," ")</f>
        <v>70.084760754738397</v>
      </c>
    </row>
    <row r="63" spans="1:17" ht="24.75" customHeight="1" x14ac:dyDescent="0.3">
      <c r="A63" s="121" t="s">
        <v>24</v>
      </c>
      <c r="B63" s="130">
        <v>636</v>
      </c>
      <c r="C63" s="131">
        <v>2394.0100000000002</v>
      </c>
      <c r="D63" s="132">
        <v>1546.7139999999999</v>
      </c>
      <c r="E63" s="130">
        <v>85668</v>
      </c>
      <c r="F63" s="131">
        <v>209630.09800000003</v>
      </c>
      <c r="G63" s="131">
        <v>287688.80400000006</v>
      </c>
      <c r="H63" s="133">
        <f t="shared" si="15"/>
        <v>72.866964263232148</v>
      </c>
      <c r="I63" s="134">
        <v>449.97048000000007</v>
      </c>
      <c r="J63" s="135"/>
      <c r="K63" s="135">
        <f t="shared" si="16"/>
        <v>449.97048000000007</v>
      </c>
      <c r="L63" s="134">
        <v>18866.839003199995</v>
      </c>
      <c r="M63" s="135">
        <v>927.28838350000001</v>
      </c>
      <c r="N63" s="135"/>
      <c r="O63" s="136">
        <f t="shared" si="17"/>
        <v>19794.127386699995</v>
      </c>
      <c r="P63" s="135">
        <v>29310.230300000003</v>
      </c>
      <c r="Q63" s="133">
        <f t="shared" si="18"/>
        <v>67.533169081581704</v>
      </c>
    </row>
    <row r="64" spans="1:17" ht="24.75" customHeight="1" x14ac:dyDescent="0.3">
      <c r="A64" s="76" t="s">
        <v>25</v>
      </c>
      <c r="B64" s="91"/>
      <c r="C64" s="92"/>
      <c r="D64" s="103"/>
      <c r="E64" s="91"/>
      <c r="F64" s="92"/>
      <c r="G64" s="92"/>
      <c r="H64" s="129" t="str">
        <f t="shared" si="15"/>
        <v xml:space="preserve"> </v>
      </c>
      <c r="I64" s="93"/>
      <c r="J64" s="94"/>
      <c r="K64" s="94" t="str">
        <f t="shared" si="16"/>
        <v/>
      </c>
      <c r="L64" s="93"/>
      <c r="M64" s="94"/>
      <c r="N64" s="94"/>
      <c r="O64" s="80" t="str">
        <f t="shared" si="17"/>
        <v/>
      </c>
      <c r="P64" s="94"/>
      <c r="Q64" s="129" t="str">
        <f t="shared" si="18"/>
        <v xml:space="preserve"> 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si="15"/>
        <v xml:space="preserve"> </v>
      </c>
      <c r="I65" s="134"/>
      <c r="J65" s="135"/>
      <c r="K65" s="135" t="str">
        <f t="shared" si="16"/>
        <v/>
      </c>
      <c r="L65" s="134"/>
      <c r="M65" s="135"/>
      <c r="N65" s="135"/>
      <c r="O65" s="136" t="str">
        <f t="shared" si="17"/>
        <v/>
      </c>
      <c r="P65" s="135"/>
      <c r="Q65" s="133" t="str">
        <f t="shared" si="18"/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1696</v>
      </c>
      <c r="C73" s="138">
        <f t="shared" si="19"/>
        <v>4183.33</v>
      </c>
      <c r="D73" s="138">
        <f t="shared" si="19"/>
        <v>4111.6939999999995</v>
      </c>
      <c r="E73" s="138">
        <f t="shared" si="19"/>
        <v>214243</v>
      </c>
      <c r="F73" s="138">
        <f t="shared" si="19"/>
        <v>526450.46700000006</v>
      </c>
      <c r="G73" s="138">
        <f t="shared" si="19"/>
        <v>764775.08400000003</v>
      </c>
      <c r="H73" s="139">
        <f t="shared" si="15"/>
        <v>68.837293213909163</v>
      </c>
      <c r="I73" s="140">
        <f>SUM(I61:I72)</f>
        <v>1286.47496</v>
      </c>
      <c r="J73" s="140">
        <f>SUM(J61:J72)</f>
        <v>0</v>
      </c>
      <c r="K73" s="140">
        <f t="shared" si="16"/>
        <v>1286.47496</v>
      </c>
      <c r="L73" s="140">
        <f>SUM(L61:L72)</f>
        <v>47380.6722132</v>
      </c>
      <c r="M73" s="140">
        <f>SUM(M61:M72)</f>
        <v>2716.6663172600001</v>
      </c>
      <c r="N73" s="140">
        <f>SUM(N61:N72)</f>
        <v>0</v>
      </c>
      <c r="O73" s="140">
        <f t="shared" si="17"/>
        <v>50097.338530460001</v>
      </c>
      <c r="P73" s="140">
        <f>SUM(P61:P72)</f>
        <v>77916.601299999995</v>
      </c>
      <c r="Q73" s="139">
        <f t="shared" si="18"/>
        <v>64.296103390818729</v>
      </c>
    </row>
    <row r="74" spans="1:17" x14ac:dyDescent="0.3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2022-07-18T10:22:49Z</dcterms:created>
  <dcterms:modified xsi:type="dcterms:W3CDTF">2022-07-20T10:25:49Z</dcterms:modified>
</cp:coreProperties>
</file>