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ndeep Verma\Desktop\Nitin Soni, JSO\June 2022\Excel  June 2022\"/>
    </mc:Choice>
  </mc:AlternateContent>
  <bookViews>
    <workbookView xWindow="0" yWindow="0" windowWidth="23970" windowHeight="9360"/>
  </bookViews>
  <sheets>
    <sheet name="Monthly_Template" sheetId="2" r:id="rId1"/>
    <sheet name="Sheet1" sheetId="1" r:id="rId2"/>
  </sheets>
  <externalReferences>
    <externalReference r:id="rId3"/>
  </externalReferences>
  <definedNames>
    <definedName name="\a" localSheetId="0">Monthly_Template!#REF!</definedName>
    <definedName name="\a">#REF!</definedName>
    <definedName name="\b" localSheetId="0">Monthly_Template!#REF!</definedName>
    <definedName name="\b">#REF!</definedName>
    <definedName name="\c">#N/A</definedName>
    <definedName name="\d" localSheetId="0">Monthly_Template!#REF!</definedName>
    <definedName name="\d">#REF!</definedName>
    <definedName name="\e" localSheetId="0">Monthly_Template!#REF!</definedName>
    <definedName name="\e">#REF!</definedName>
    <definedName name="\f" localSheetId="0">Monthly_Template!#REF!</definedName>
    <definedName name="\f">#REF!</definedName>
    <definedName name="\g" localSheetId="0">Monthly_Template!#REF!</definedName>
    <definedName name="\g">#REF!</definedName>
    <definedName name="\h" localSheetId="0">Monthly_Template!#REF!</definedName>
    <definedName name="\h">#REF!</definedName>
    <definedName name="\i" localSheetId="0">Monthly_Template!#REF!</definedName>
    <definedName name="\i">#REF!</definedName>
    <definedName name="\j" localSheetId="0">Monthly_Template!#REF!</definedName>
    <definedName name="\j">#REF!</definedName>
    <definedName name="\k" localSheetId="0">Monthly_Template!#REF!</definedName>
    <definedName name="\k">#REF!</definedName>
    <definedName name="\l">#N/A</definedName>
    <definedName name="\m" localSheetId="0">Monthly_Template!#REF!</definedName>
    <definedName name="\m">#REF!</definedName>
    <definedName name="\p" localSheetId="0">Monthly_Template!#REF!</definedName>
    <definedName name="\p">#REF!</definedName>
    <definedName name="\x" localSheetId="0">Monthly_Template!$C$172</definedName>
    <definedName name="\x">#REF!</definedName>
    <definedName name="_Regression_Int" localSheetId="0" hidden="1">1</definedName>
    <definedName name="airline">[1]Interface!$AT$7:$AT$34</definedName>
    <definedName name="data">[1]Interface!$AR$7:$AR$21</definedName>
    <definedName name="_xlnm.Print_Area" localSheetId="0">Monthly_Template!$A$1:$Q$76</definedName>
    <definedName name="Print_Area_MI" localSheetId="0">Monthly_Template!$A$1:$Q$17</definedName>
    <definedName name="row">[1]Interface!$AQ$7:$AQ$14</definedName>
    <definedName name="toatalpvt">#REF!</definedName>
    <definedName name="totalnat">#REF!</definedName>
    <definedName name="totalpv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3" i="2" l="1"/>
  <c r="N73" i="2"/>
  <c r="M73" i="2"/>
  <c r="L73" i="2"/>
  <c r="O73" i="2" s="1"/>
  <c r="Q73" i="2" s="1"/>
  <c r="J73" i="2"/>
  <c r="K73" i="2" s="1"/>
  <c r="I73" i="2"/>
  <c r="G73" i="2"/>
  <c r="F73" i="2"/>
  <c r="H73" i="2" s="1"/>
  <c r="E73" i="2"/>
  <c r="D73" i="2"/>
  <c r="C73" i="2"/>
  <c r="B73" i="2"/>
  <c r="O72" i="2"/>
  <c r="Q72" i="2" s="1"/>
  <c r="K72" i="2"/>
  <c r="H72" i="2"/>
  <c r="O71" i="2"/>
  <c r="Q71" i="2" s="1"/>
  <c r="K71" i="2"/>
  <c r="H71" i="2"/>
  <c r="O70" i="2"/>
  <c r="Q70" i="2" s="1"/>
  <c r="K70" i="2"/>
  <c r="H70" i="2"/>
  <c r="O69" i="2"/>
  <c r="Q69" i="2" s="1"/>
  <c r="K69" i="2"/>
  <c r="H69" i="2"/>
  <c r="O68" i="2"/>
  <c r="Q68" i="2" s="1"/>
  <c r="K68" i="2"/>
  <c r="H68" i="2"/>
  <c r="O67" i="2"/>
  <c r="Q67" i="2" s="1"/>
  <c r="K67" i="2"/>
  <c r="H67" i="2"/>
  <c r="O66" i="2"/>
  <c r="Q66" i="2" s="1"/>
  <c r="K66" i="2"/>
  <c r="H66" i="2"/>
  <c r="O65" i="2"/>
  <c r="Q65" i="2" s="1"/>
  <c r="K65" i="2"/>
  <c r="H65" i="2"/>
  <c r="O64" i="2"/>
  <c r="Q64" i="2" s="1"/>
  <c r="K64" i="2"/>
  <c r="H64" i="2"/>
  <c r="O63" i="2"/>
  <c r="Q63" i="2" s="1"/>
  <c r="K63" i="2"/>
  <c r="H63" i="2"/>
  <c r="O62" i="2"/>
  <c r="Q62" i="2" s="1"/>
  <c r="K62" i="2"/>
  <c r="H62" i="2"/>
  <c r="O61" i="2"/>
  <c r="Q61" i="2" s="1"/>
  <c r="K61" i="2"/>
  <c r="H61" i="2"/>
  <c r="P54" i="2"/>
  <c r="O54" i="2"/>
  <c r="Q54" i="2" s="1"/>
  <c r="N54" i="2"/>
  <c r="M54" i="2"/>
  <c r="L54" i="2"/>
  <c r="J54" i="2"/>
  <c r="K54" i="2" s="1"/>
  <c r="I54" i="2"/>
  <c r="G54" i="2"/>
  <c r="F54" i="2"/>
  <c r="H54" i="2" s="1"/>
  <c r="E54" i="2"/>
  <c r="D54" i="2"/>
  <c r="C54" i="2"/>
  <c r="B54" i="2"/>
  <c r="O53" i="2"/>
  <c r="Q53" i="2" s="1"/>
  <c r="K53" i="2"/>
  <c r="H53" i="2"/>
  <c r="O52" i="2"/>
  <c r="Q52" i="2" s="1"/>
  <c r="K52" i="2"/>
  <c r="H52" i="2"/>
  <c r="O51" i="2"/>
  <c r="Q51" i="2" s="1"/>
  <c r="K51" i="2"/>
  <c r="H51" i="2"/>
  <c r="O50" i="2"/>
  <c r="Q50" i="2" s="1"/>
  <c r="K50" i="2"/>
  <c r="H50" i="2"/>
  <c r="O49" i="2"/>
  <c r="Q49" i="2" s="1"/>
  <c r="K49" i="2"/>
  <c r="H49" i="2"/>
  <c r="O48" i="2"/>
  <c r="Q48" i="2" s="1"/>
  <c r="K48" i="2"/>
  <c r="H48" i="2"/>
  <c r="O47" i="2"/>
  <c r="Q47" i="2" s="1"/>
  <c r="K47" i="2"/>
  <c r="H47" i="2"/>
  <c r="O46" i="2"/>
  <c r="Q46" i="2" s="1"/>
  <c r="K46" i="2"/>
  <c r="H46" i="2"/>
  <c r="O45" i="2"/>
  <c r="Q45" i="2" s="1"/>
  <c r="K45" i="2"/>
  <c r="H45" i="2"/>
  <c r="O44" i="2"/>
  <c r="Q44" i="2" s="1"/>
  <c r="K44" i="2"/>
  <c r="H44" i="2"/>
  <c r="O43" i="2"/>
  <c r="Q43" i="2" s="1"/>
  <c r="K43" i="2"/>
  <c r="H43" i="2"/>
  <c r="O42" i="2"/>
  <c r="Q42" i="2" s="1"/>
  <c r="K42" i="2"/>
  <c r="H42" i="2"/>
  <c r="P35" i="2"/>
  <c r="O35" i="2"/>
  <c r="Q35" i="2" s="1"/>
  <c r="N35" i="2"/>
  <c r="M35" i="2"/>
  <c r="L35" i="2"/>
  <c r="J35" i="2"/>
  <c r="K35" i="2" s="1"/>
  <c r="I35" i="2"/>
  <c r="G35" i="2"/>
  <c r="F35" i="2"/>
  <c r="H35" i="2" s="1"/>
  <c r="E35" i="2"/>
  <c r="D35" i="2"/>
  <c r="C35" i="2"/>
  <c r="B35" i="2"/>
  <c r="O34" i="2"/>
  <c r="Q34" i="2" s="1"/>
  <c r="K34" i="2"/>
  <c r="H34" i="2"/>
  <c r="O33" i="2"/>
  <c r="Q33" i="2" s="1"/>
  <c r="K33" i="2"/>
  <c r="H33" i="2"/>
  <c r="O32" i="2"/>
  <c r="Q32" i="2" s="1"/>
  <c r="K32" i="2"/>
  <c r="H32" i="2"/>
  <c r="O31" i="2"/>
  <c r="Q31" i="2" s="1"/>
  <c r="K31" i="2"/>
  <c r="H31" i="2"/>
  <c r="O30" i="2"/>
  <c r="Q30" i="2" s="1"/>
  <c r="K30" i="2"/>
  <c r="H30" i="2"/>
  <c r="O29" i="2"/>
  <c r="Q29" i="2" s="1"/>
  <c r="K29" i="2"/>
  <c r="H29" i="2"/>
  <c r="O28" i="2"/>
  <c r="Q28" i="2" s="1"/>
  <c r="K28" i="2"/>
  <c r="H28" i="2"/>
  <c r="O27" i="2"/>
  <c r="Q27" i="2" s="1"/>
  <c r="K27" i="2"/>
  <c r="H27" i="2"/>
  <c r="O26" i="2"/>
  <c r="Q26" i="2" s="1"/>
  <c r="K26" i="2"/>
  <c r="H26" i="2"/>
  <c r="O25" i="2"/>
  <c r="Q25" i="2" s="1"/>
  <c r="K25" i="2"/>
  <c r="H25" i="2"/>
  <c r="O24" i="2"/>
  <c r="Q24" i="2" s="1"/>
  <c r="K24" i="2"/>
  <c r="H24" i="2"/>
  <c r="O23" i="2"/>
  <c r="Q23" i="2" s="1"/>
  <c r="K23" i="2"/>
  <c r="H23" i="2"/>
  <c r="P16" i="2"/>
  <c r="N16" i="2"/>
  <c r="O16" i="2" s="1"/>
  <c r="Q16" i="2" s="1"/>
  <c r="M16" i="2"/>
  <c r="L16" i="2"/>
  <c r="J16" i="2"/>
  <c r="K16" i="2" s="1"/>
  <c r="I16" i="2"/>
  <c r="G16" i="2"/>
  <c r="F16" i="2"/>
  <c r="H16" i="2" s="1"/>
  <c r="E16" i="2"/>
  <c r="D16" i="2"/>
  <c r="C16" i="2"/>
  <c r="B16" i="2"/>
  <c r="O15" i="2"/>
  <c r="Q15" i="2" s="1"/>
  <c r="K15" i="2"/>
  <c r="H15" i="2"/>
  <c r="O14" i="2"/>
  <c r="Q14" i="2" s="1"/>
  <c r="K14" i="2"/>
  <c r="H14" i="2"/>
  <c r="O13" i="2"/>
  <c r="Q13" i="2" s="1"/>
  <c r="K13" i="2"/>
  <c r="H13" i="2"/>
  <c r="O12" i="2"/>
  <c r="Q12" i="2" s="1"/>
  <c r="K12" i="2"/>
  <c r="H12" i="2"/>
  <c r="O11" i="2"/>
  <c r="Q11" i="2" s="1"/>
  <c r="K11" i="2"/>
  <c r="H11" i="2"/>
  <c r="O10" i="2"/>
  <c r="Q10" i="2" s="1"/>
  <c r="K10" i="2"/>
  <c r="H10" i="2"/>
  <c r="O9" i="2"/>
  <c r="Q9" i="2" s="1"/>
  <c r="K9" i="2"/>
  <c r="H9" i="2"/>
  <c r="O8" i="2"/>
  <c r="Q8" i="2" s="1"/>
  <c r="K8" i="2"/>
  <c r="H8" i="2"/>
  <c r="O7" i="2"/>
  <c r="Q7" i="2" s="1"/>
  <c r="K7" i="2"/>
  <c r="H7" i="2"/>
  <c r="O6" i="2"/>
  <c r="Q6" i="2" s="1"/>
  <c r="K6" i="2"/>
  <c r="H6" i="2"/>
  <c r="O5" i="2"/>
  <c r="Q5" i="2" s="1"/>
  <c r="K5" i="2"/>
  <c r="H5" i="2"/>
  <c r="O4" i="2"/>
  <c r="Q4" i="2" s="1"/>
  <c r="K4" i="2"/>
  <c r="H4" i="2"/>
</calcChain>
</file>

<file path=xl/sharedStrings.xml><?xml version="1.0" encoding="utf-8"?>
<sst xmlns="http://schemas.openxmlformats.org/spreadsheetml/2006/main" count="153" uniqueCount="42">
  <si>
    <r>
      <t xml:space="preserve">Monthly Traffic And Operating Statistics (Provisional)
 </t>
    </r>
    <r>
      <rPr>
        <b/>
        <sz val="16"/>
        <color indexed="8"/>
        <rFont val="Cambria"/>
        <family val="1"/>
      </rPr>
      <t>( Scheduled Domestic Services)</t>
    </r>
  </si>
  <si>
    <t>INDIGO</t>
  </si>
  <si>
    <t>MONTH</t>
  </si>
  <si>
    <t>AIRCRAFT FLOWN</t>
  </si>
  <si>
    <t>PASSENGERS CARRIED
(IN NUMBER)</t>
  </si>
  <si>
    <t>PASSENGER KMS.PERFORMED
(IN THOUSAND)</t>
  </si>
  <si>
    <t>AVAILABLE SEAT KILOMETRE
(IN THOUSAND)</t>
  </si>
  <si>
    <t xml:space="preserve"> PAX.LOAD FACTOR#
(IN %)</t>
  </si>
  <si>
    <t xml:space="preserve"> CARGO CARRIED </t>
  </si>
  <si>
    <t xml:space="preserve">    TONNE  KILOMETRE PERFORMED </t>
  </si>
  <si>
    <t>AVAILABLE TONNE KILOMETRE
(IN THOUSAND)</t>
  </si>
  <si>
    <t xml:space="preserve"> WEIGHT LOAD FACTOR##
(IN %)</t>
  </si>
  <si>
    <t>DEPARTURES
(IN NUMBER)</t>
  </si>
  <si>
    <t>HOURS
(IN NUMBER)</t>
  </si>
  <si>
    <t>KILOMETRE
(IN THOUSAND)</t>
  </si>
  <si>
    <t xml:space="preserve"> FREIGHT
(IN TONNE)</t>
  </si>
  <si>
    <t>MAIL
(IN TONNE)</t>
  </si>
  <si>
    <t xml:space="preserve"> TOTAL
(IN TONNE)</t>
  </si>
  <si>
    <t xml:space="preserve"> PASSENGER
(IN THOUSAND)</t>
  </si>
  <si>
    <t>FREIGHT
(IN THOUSAND)</t>
  </si>
  <si>
    <t xml:space="preserve"> MAIL
(IN THOUSAND)</t>
  </si>
  <si>
    <t xml:space="preserve"> TOTAL
(IN THOUSAND)</t>
  </si>
  <si>
    <t>JAN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</si>
  <si>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</si>
  <si>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</si>
  <si>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</si>
  <si>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</si>
  <si>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</si>
  <si>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</si>
  <si>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</si>
  <si>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</si>
  <si>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</si>
  <si>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>NOV</t>
  </si>
  <si>
    <t>DEC</t>
  </si>
  <si>
    <t>TOTAL</t>
  </si>
  <si>
    <t>SOURCE:-ICAO ATR FORM A FURNISHED BY INDIGO</t>
  </si>
  <si>
    <t>NOTE:- # PAX LOAD FACTOR = (PAX KM PERFORMED/AVAILABLE SEAT KMS)*100</t>
  </si>
  <si>
    <t xml:space="preserve">          # # WEIGHT LOAD FACTOR = (TONNE KMS PERFORMED/ AVAILABLE TONNE KMS)*100</t>
  </si>
  <si>
    <r>
      <rPr>
        <b/>
        <sz val="13"/>
        <color indexed="8"/>
        <rFont val="Cambria"/>
        <family val="1"/>
      </rPr>
      <t>Monthly Traffic And Operating Statistics</t>
    </r>
    <r>
      <rPr>
        <b/>
        <sz val="13"/>
        <color indexed="8"/>
        <rFont val="Cambria"/>
        <family val="1"/>
      </rPr>
      <t xml:space="preserve"> (Provisional)</t>
    </r>
    <r>
      <rPr>
        <b/>
        <sz val="12"/>
        <color indexed="8"/>
        <rFont val="Cambria"/>
        <family val="1"/>
      </rPr>
      <t xml:space="preserve">
 </t>
    </r>
    <r>
      <rPr>
        <b/>
        <sz val="16"/>
        <color indexed="8"/>
        <rFont val="Cambria"/>
        <family val="1"/>
      </rPr>
      <t>( Scheduled International  Services)</t>
    </r>
  </si>
  <si>
    <r>
      <rPr>
        <b/>
        <sz val="13"/>
        <rFont val="Cambria"/>
        <family val="1"/>
      </rPr>
      <t>Monthly Traffic And Operating Statistics (Provisional)</t>
    </r>
    <r>
      <rPr>
        <b/>
        <sz val="12"/>
        <rFont val="Cambria"/>
        <family val="1"/>
      </rPr>
      <t xml:space="preserve">
</t>
    </r>
    <r>
      <rPr>
        <b/>
        <sz val="16"/>
        <rFont val="Cambria"/>
        <family val="1"/>
      </rPr>
      <t xml:space="preserve"> (Non- Scheduled Domestic Services)</t>
    </r>
  </si>
  <si>
    <r>
      <rPr>
        <b/>
        <sz val="13"/>
        <rFont val="Cambria"/>
        <family val="1"/>
      </rPr>
      <t>Monthly Traffic And Operating Statistics (Provisional)</t>
    </r>
    <r>
      <rPr>
        <b/>
        <sz val="12"/>
        <rFont val="Cambria"/>
        <family val="1"/>
      </rPr>
      <t xml:space="preserve">
</t>
    </r>
    <r>
      <rPr>
        <b/>
        <sz val="16"/>
        <rFont val="Cambria"/>
        <family val="1"/>
      </rPr>
      <t xml:space="preserve"> (Non- Scheduled International Services)</t>
    </r>
  </si>
  <si>
    <t>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</si>
</sst>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_)"/>
  </numFmts>
  <fonts count="22" x14ac:knownFonts="1">
    <font>
      <sz val="11"/>
      <color theme="1"/>
      <name val="Calibri"/>
      <family val="2"/>
      <scheme val="minor"/>
    </font>
    <font>
      <sz val="10"/>
      <name val="Courier"/>
    </font>
    <font>
      <b/>
      <sz val="18"/>
      <color theme="1"/>
      <name val="Calibri Light"/>
      <family val="1"/>
      <scheme val="major"/>
    </font>
    <font>
      <b/>
      <sz val="11"/>
      <color indexed="8"/>
      <name val="Cambria"/>
      <family val="1"/>
    </font>
    <font>
      <b/>
      <sz val="16"/>
      <color indexed="8"/>
      <name val="Cambria"/>
      <family val="1"/>
    </font>
    <font>
      <sz val="14"/>
      <name val="Calibri Light"/>
      <family val="1"/>
      <scheme val="major"/>
    </font>
    <font>
      <b/>
      <sz val="11"/>
      <color theme="0" tint="-4.9989318521683403E-2"/>
      <name val="Calibri Light"/>
      <family val="1"/>
      <scheme val="major"/>
    </font>
    <font>
      <sz val="11"/>
      <name val="Calibri Light"/>
      <family val="1"/>
      <scheme val="major"/>
    </font>
    <font>
      <sz val="12"/>
      <name val="Calibri Light"/>
      <family val="1"/>
      <scheme val="major"/>
    </font>
    <font>
      <b/>
      <sz val="12"/>
      <color theme="0" tint="-4.9989318521683403E-2"/>
      <name val="Calibri Light"/>
      <family val="1"/>
      <scheme val="major"/>
    </font>
    <font>
      <sz val="12"/>
      <color theme="0"/>
      <name val="Calibri Light"/>
      <family val="1"/>
      <scheme val="major"/>
    </font>
    <font>
      <b/>
      <sz val="12"/>
      <name val="Calibri Light"/>
      <family val="1"/>
      <scheme val="major"/>
    </font>
    <font>
      <b/>
      <sz val="18"/>
      <name val="Calibri Light"/>
      <family val="1"/>
      <scheme val="major"/>
    </font>
    <font>
      <b/>
      <sz val="13"/>
      <color indexed="8"/>
      <name val="Cambria"/>
      <family val="1"/>
    </font>
    <font>
      <b/>
      <sz val="12"/>
      <color indexed="8"/>
      <name val="Cambria"/>
      <family val="1"/>
    </font>
    <font>
      <b/>
      <sz val="12"/>
      <name val="Cambria"/>
      <family val="1"/>
    </font>
    <font>
      <b/>
      <sz val="13"/>
      <name val="Cambria"/>
      <family val="1"/>
    </font>
    <font>
      <b/>
      <sz val="16"/>
      <name val="Cambria"/>
      <family val="1"/>
    </font>
    <font>
      <sz val="12"/>
      <name val="Calibri"/>
      <family val="2"/>
      <scheme val="minor"/>
    </font>
    <font>
      <sz val="12"/>
      <color theme="1"/>
      <name val="Calibri Light"/>
      <family val="1"/>
      <scheme val="major"/>
    </font>
    <font>
      <sz val="14"/>
      <color theme="1"/>
      <name val="Calibri Light"/>
      <family val="1"/>
      <scheme val="major"/>
    </font>
    <font>
      <sz val="12"/>
      <color theme="0" tint="-4.9989318521683403E-2"/>
      <name val="Calibri Light"/>
      <family val="1"/>
      <scheme val="maj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2">
    <xf numFmtId="0" fontId="0" fillId="0" borderId="0" xfId="0"/>
    <xf numFmtId="0" fontId="5" fillId="3" borderId="0" xfId="1" applyFont="1" applyFill="1"/>
    <xf numFmtId="0" fontId="6" fillId="4" borderId="3" xfId="1" applyFont="1" applyFill="1" applyBorder="1" applyAlignment="1" applyProtection="1">
      <alignment horizontal="center" vertical="center" textRotation="90" wrapText="1"/>
    </xf>
    <xf numFmtId="0" fontId="6" fillId="4" borderId="3" xfId="1" quotePrefix="1" applyFont="1" applyFill="1" applyBorder="1" applyAlignment="1" applyProtection="1">
      <alignment horizontal="center" vertical="center" textRotation="90" wrapText="1"/>
    </xf>
    <xf numFmtId="3" fontId="7" fillId="2" borderId="2" xfId="1" applyNumberFormat="1" applyFont="1" applyFill="1" applyBorder="1" applyAlignment="1" applyProtection="1">
      <alignment horizontal="center" vertical="center" wrapText="1"/>
    </xf>
    <xf numFmtId="3" fontId="7" fillId="2" borderId="5" xfId="1" applyNumberFormat="1" applyFont="1" applyFill="1" applyBorder="1" applyAlignment="1" applyProtection="1">
      <alignment horizontal="center" vertical="center" wrapText="1"/>
    </xf>
    <xf numFmtId="3" fontId="7" fillId="2" borderId="6" xfId="1" applyNumberFormat="1" applyFont="1" applyFill="1" applyBorder="1" applyAlignment="1" applyProtection="1">
      <alignment horizontal="center" vertical="center" wrapText="1"/>
    </xf>
    <xf numFmtId="3" fontId="7" fillId="2" borderId="7" xfId="1" applyNumberFormat="1" applyFont="1" applyFill="1" applyBorder="1" applyAlignment="1" applyProtection="1">
      <alignment horizontal="center" vertical="center" wrapText="1"/>
    </xf>
    <xf numFmtId="164" fontId="7" fillId="2" borderId="6" xfId="1" applyNumberFormat="1" applyFont="1" applyFill="1" applyBorder="1" applyAlignment="1" applyProtection="1">
      <alignment horizontal="center" vertical="center" wrapText="1"/>
    </xf>
    <xf numFmtId="164" fontId="7" fillId="2" borderId="7" xfId="1" applyNumberFormat="1" applyFont="1" applyFill="1" applyBorder="1" applyAlignment="1" applyProtection="1">
      <alignment horizontal="center" vertical="center" wrapText="1"/>
    </xf>
    <xf numFmtId="164" fontId="7" fillId="2" borderId="5" xfId="1" applyNumberFormat="1" applyFont="1" applyFill="1" applyBorder="1" applyAlignment="1" applyProtection="1">
      <alignment horizontal="center" vertical="center" wrapText="1"/>
    </xf>
    <xf numFmtId="3" fontId="7" fillId="3" borderId="8" xfId="1" applyNumberFormat="1" applyFont="1" applyFill="1" applyBorder="1" applyAlignment="1" applyProtection="1">
      <alignment horizontal="center" vertical="center" wrapText="1"/>
    </xf>
    <xf numFmtId="3" fontId="7" fillId="3" borderId="0" xfId="1" applyNumberFormat="1" applyFont="1" applyFill="1" applyBorder="1" applyAlignment="1" applyProtection="1">
      <alignment horizontal="center" vertical="center" wrapText="1"/>
    </xf>
    <xf numFmtId="3" fontId="7" fillId="3" borderId="9" xfId="1" applyNumberFormat="1" applyFont="1" applyFill="1" applyBorder="1" applyAlignment="1" applyProtection="1">
      <alignment horizontal="center" vertical="center" wrapText="1"/>
    </xf>
    <xf numFmtId="164" fontId="7" fillId="3" borderId="8" xfId="1" applyNumberFormat="1" applyFont="1" applyFill="1" applyBorder="1" applyAlignment="1" applyProtection="1">
      <alignment horizontal="center" vertical="center" wrapText="1"/>
    </xf>
    <xf numFmtId="164" fontId="7" fillId="3" borderId="9" xfId="1" applyNumberFormat="1" applyFont="1" applyFill="1" applyBorder="1" applyAlignment="1" applyProtection="1">
      <alignment horizontal="center" vertical="center" wrapText="1"/>
    </xf>
    <xf numFmtId="164" fontId="7" fillId="3" borderId="0" xfId="1" applyNumberFormat="1" applyFont="1" applyFill="1" applyBorder="1" applyAlignment="1" applyProtection="1">
      <alignment horizontal="center" vertical="center" wrapText="1"/>
    </xf>
    <xf numFmtId="3" fontId="7" fillId="2" borderId="8" xfId="1" applyNumberFormat="1" applyFont="1" applyFill="1" applyBorder="1" applyAlignment="1" applyProtection="1">
      <alignment horizontal="center" vertical="center" wrapText="1"/>
    </xf>
    <xf numFmtId="3" fontId="7" fillId="2" borderId="0" xfId="1" applyNumberFormat="1" applyFont="1" applyFill="1" applyBorder="1" applyAlignment="1" applyProtection="1">
      <alignment horizontal="center" vertical="center" wrapText="1"/>
    </xf>
    <xf numFmtId="3" fontId="7" fillId="2" borderId="9" xfId="1" applyNumberFormat="1" applyFont="1" applyFill="1" applyBorder="1" applyAlignment="1" applyProtection="1">
      <alignment horizontal="center" vertical="center" wrapText="1"/>
    </xf>
    <xf numFmtId="164" fontId="7" fillId="2" borderId="8" xfId="1" applyNumberFormat="1" applyFont="1" applyFill="1" applyBorder="1" applyAlignment="1" applyProtection="1">
      <alignment horizontal="center" vertical="center" wrapText="1"/>
    </xf>
    <xf numFmtId="164" fontId="7" fillId="2" borderId="9" xfId="1" applyNumberFormat="1" applyFont="1" applyFill="1" applyBorder="1" applyAlignment="1" applyProtection="1">
      <alignment horizontal="center" vertical="center" wrapText="1"/>
    </xf>
    <xf numFmtId="164" fontId="7" fillId="2" borderId="0" xfId="1" applyNumberFormat="1" applyFont="1" applyFill="1" applyBorder="1" applyAlignment="1" applyProtection="1">
      <alignment horizontal="center" vertical="center" wrapText="1"/>
    </xf>
    <xf numFmtId="0" fontId="8" fillId="3" borderId="0" xfId="1" applyFont="1" applyFill="1"/>
    <xf numFmtId="3" fontId="7" fillId="3" borderId="10" xfId="1" applyNumberFormat="1" applyFont="1" applyFill="1" applyBorder="1" applyAlignment="1" applyProtection="1">
      <alignment horizontal="center" vertical="center" wrapText="1"/>
    </xf>
    <xf numFmtId="3" fontId="7" fillId="3" borderId="1" xfId="1" applyNumberFormat="1" applyFont="1" applyFill="1" applyBorder="1" applyAlignment="1" applyProtection="1">
      <alignment horizontal="center" vertical="center" wrapText="1"/>
    </xf>
    <xf numFmtId="3" fontId="7" fillId="3" borderId="11" xfId="1" applyNumberFormat="1" applyFont="1" applyFill="1" applyBorder="1" applyAlignment="1" applyProtection="1">
      <alignment horizontal="center" vertical="center" wrapText="1"/>
    </xf>
    <xf numFmtId="3" fontId="7" fillId="3" borderId="12" xfId="1" applyNumberFormat="1" applyFont="1" applyFill="1" applyBorder="1" applyAlignment="1" applyProtection="1">
      <alignment horizontal="center" vertical="center" wrapText="1"/>
    </xf>
    <xf numFmtId="164" fontId="7" fillId="3" borderId="11" xfId="1" applyNumberFormat="1" applyFont="1" applyFill="1" applyBorder="1" applyAlignment="1" applyProtection="1">
      <alignment horizontal="center" vertical="center" wrapText="1"/>
    </xf>
    <xf numFmtId="164" fontId="7" fillId="3" borderId="12" xfId="1" applyNumberFormat="1" applyFont="1" applyFill="1" applyBorder="1" applyAlignment="1" applyProtection="1">
      <alignment horizontal="center" vertical="center" wrapText="1"/>
    </xf>
    <xf numFmtId="164" fontId="7" fillId="3" borderId="1" xfId="1" applyNumberFormat="1" applyFont="1" applyFill="1" applyBorder="1" applyAlignment="1" applyProtection="1">
      <alignment horizontal="center" vertical="center" wrapText="1"/>
    </xf>
    <xf numFmtId="0" fontId="9" fillId="5" borderId="3" xfId="1" applyFont="1" applyFill="1" applyBorder="1" applyAlignment="1" applyProtection="1">
      <alignment horizontal="center" vertical="center" wrapText="1"/>
    </xf>
    <xf numFmtId="3" fontId="10" fillId="5" borderId="4" xfId="1" applyNumberFormat="1" applyFont="1" applyFill="1" applyBorder="1" applyAlignment="1" applyProtection="1">
      <alignment horizontal="center" vertical="center" wrapText="1"/>
    </xf>
    <xf numFmtId="164" fontId="10" fillId="5" borderId="4" xfId="1" applyNumberFormat="1" applyFont="1" applyFill="1" applyBorder="1" applyAlignment="1" applyProtection="1">
      <alignment horizontal="center" vertical="center" wrapText="1"/>
    </xf>
    <xf numFmtId="164" fontId="10" fillId="5" borderId="3" xfId="1" applyNumberFormat="1" applyFont="1" applyFill="1" applyBorder="1" applyAlignment="1" applyProtection="1">
      <alignment horizontal="center" vertical="center" wrapText="1"/>
    </xf>
    <xf numFmtId="0" fontId="5" fillId="3" borderId="0" xfId="1" applyFont="1" applyFill="1" applyAlignment="1">
      <alignment vertical="center"/>
    </xf>
    <xf numFmtId="0" fontId="9" fillId="7" borderId="3" xfId="1" applyFont="1" applyFill="1" applyBorder="1" applyAlignment="1" applyProtection="1">
      <alignment horizontal="center" vertical="center" textRotation="90" wrapText="1"/>
    </xf>
    <xf numFmtId="0" fontId="9" fillId="7" borderId="3" xfId="1" quotePrefix="1" applyFont="1" applyFill="1" applyBorder="1" applyAlignment="1" applyProtection="1">
      <alignment horizontal="center" vertical="center" textRotation="90" wrapText="1"/>
    </xf>
    <xf numFmtId="0" fontId="9" fillId="7" borderId="2" xfId="1" applyFont="1" applyFill="1" applyBorder="1" applyAlignment="1" applyProtection="1">
      <alignment horizontal="center" vertical="center" textRotation="90" wrapText="1"/>
    </xf>
    <xf numFmtId="3" fontId="7" fillId="6" borderId="0" xfId="1" applyNumberFormat="1" applyFont="1" applyFill="1" applyBorder="1" applyAlignment="1" applyProtection="1">
      <alignment horizontal="center" vertical="center" wrapText="1"/>
    </xf>
    <xf numFmtId="3" fontId="7" fillId="6" borderId="7" xfId="1" applyNumberFormat="1" applyFont="1" applyFill="1" applyBorder="1" applyAlignment="1" applyProtection="1">
      <alignment horizontal="center" vertical="center" wrapText="1"/>
    </xf>
    <xf numFmtId="3" fontId="7" fillId="6" borderId="5" xfId="1" applyNumberFormat="1" applyFont="1" applyFill="1" applyBorder="1" applyAlignment="1" applyProtection="1">
      <alignment horizontal="center" vertical="center" wrapText="1"/>
    </xf>
    <xf numFmtId="3" fontId="7" fillId="6" borderId="6" xfId="1" applyNumberFormat="1" applyFont="1" applyFill="1" applyBorder="1" applyAlignment="1" applyProtection="1">
      <alignment horizontal="center" vertical="center" wrapText="1"/>
    </xf>
    <xf numFmtId="164" fontId="7" fillId="6" borderId="8" xfId="1" applyNumberFormat="1" applyFont="1" applyFill="1" applyBorder="1" applyAlignment="1" applyProtection="1">
      <alignment horizontal="center" vertical="center" wrapText="1"/>
    </xf>
    <xf numFmtId="164" fontId="7" fillId="6" borderId="5" xfId="1" applyNumberFormat="1" applyFont="1" applyFill="1" applyBorder="1" applyAlignment="1" applyProtection="1">
      <alignment horizontal="center" vertical="center" wrapText="1"/>
    </xf>
    <xf numFmtId="164" fontId="7" fillId="6" borderId="7" xfId="1" applyNumberFormat="1" applyFont="1" applyFill="1" applyBorder="1" applyAlignment="1" applyProtection="1">
      <alignment horizontal="center" vertical="center" wrapText="1"/>
    </xf>
    <xf numFmtId="164" fontId="7" fillId="6" borderId="6" xfId="1" applyNumberFormat="1" applyFont="1" applyFill="1" applyBorder="1" applyAlignment="1" applyProtection="1">
      <alignment horizontal="center" vertical="center" wrapText="1"/>
    </xf>
    <xf numFmtId="3" fontId="7" fillId="8" borderId="0" xfId="1" applyNumberFormat="1" applyFont="1" applyFill="1" applyBorder="1" applyAlignment="1" applyProtection="1">
      <alignment horizontal="center" vertical="center" wrapText="1"/>
    </xf>
    <xf numFmtId="3" fontId="7" fillId="8" borderId="9" xfId="1" applyNumberFormat="1" applyFont="1" applyFill="1" applyBorder="1" applyAlignment="1" applyProtection="1">
      <alignment horizontal="center" vertical="center" wrapText="1"/>
    </xf>
    <xf numFmtId="3" fontId="7" fillId="8" borderId="8" xfId="1" applyNumberFormat="1" applyFont="1" applyFill="1" applyBorder="1" applyAlignment="1" applyProtection="1">
      <alignment horizontal="center" vertical="center" wrapText="1"/>
    </xf>
    <xf numFmtId="164" fontId="7" fillId="8" borderId="8" xfId="1" applyNumberFormat="1" applyFont="1" applyFill="1" applyBorder="1" applyAlignment="1" applyProtection="1">
      <alignment horizontal="center" vertical="center" wrapText="1"/>
    </xf>
    <xf numFmtId="164" fontId="7" fillId="8" borderId="0" xfId="1" applyNumberFormat="1" applyFont="1" applyFill="1" applyBorder="1" applyAlignment="1" applyProtection="1">
      <alignment horizontal="center" vertical="center" wrapText="1"/>
    </xf>
    <xf numFmtId="164" fontId="7" fillId="8" borderId="9" xfId="1" applyNumberFormat="1" applyFont="1" applyFill="1" applyBorder="1" applyAlignment="1" applyProtection="1">
      <alignment horizontal="center" vertical="center" wrapText="1"/>
    </xf>
    <xf numFmtId="3" fontId="7" fillId="6" borderId="9" xfId="1" applyNumberFormat="1" applyFont="1" applyFill="1" applyBorder="1" applyAlignment="1" applyProtection="1">
      <alignment horizontal="center" vertical="center" wrapText="1"/>
    </xf>
    <xf numFmtId="3" fontId="7" fillId="6" borderId="8" xfId="1" applyNumberFormat="1" applyFont="1" applyFill="1" applyBorder="1" applyAlignment="1" applyProtection="1">
      <alignment horizontal="center" vertical="center" wrapText="1"/>
    </xf>
    <xf numFmtId="164" fontId="7" fillId="6" borderId="0" xfId="1" applyNumberFormat="1" applyFont="1" applyFill="1" applyBorder="1" applyAlignment="1" applyProtection="1">
      <alignment horizontal="center" vertical="center" wrapText="1"/>
    </xf>
    <xf numFmtId="164" fontId="7" fillId="6" borderId="9" xfId="1" applyNumberFormat="1" applyFont="1" applyFill="1" applyBorder="1" applyAlignment="1" applyProtection="1">
      <alignment horizontal="center" vertical="center" wrapText="1"/>
    </xf>
    <xf numFmtId="3" fontId="7" fillId="8" borderId="12" xfId="1" applyNumberFormat="1" applyFont="1" applyFill="1" applyBorder="1" applyAlignment="1" applyProtection="1">
      <alignment horizontal="center" vertical="center" wrapText="1"/>
    </xf>
    <xf numFmtId="3" fontId="7" fillId="8" borderId="1" xfId="1" applyNumberFormat="1" applyFont="1" applyFill="1" applyBorder="1" applyAlignment="1" applyProtection="1">
      <alignment horizontal="center" vertical="center" wrapText="1"/>
    </xf>
    <xf numFmtId="3" fontId="7" fillId="8" borderId="11" xfId="1" applyNumberFormat="1" applyFont="1" applyFill="1" applyBorder="1" applyAlignment="1" applyProtection="1">
      <alignment horizontal="center" vertical="center" wrapText="1"/>
    </xf>
    <xf numFmtId="164" fontId="7" fillId="8" borderId="1" xfId="1" applyNumberFormat="1" applyFont="1" applyFill="1" applyBorder="1" applyAlignment="1" applyProtection="1">
      <alignment horizontal="center" vertical="center" wrapText="1"/>
    </xf>
    <xf numFmtId="164" fontId="7" fillId="8" borderId="12" xfId="1" applyNumberFormat="1" applyFont="1" applyFill="1" applyBorder="1" applyAlignment="1" applyProtection="1">
      <alignment horizontal="center" vertical="center" wrapText="1"/>
    </xf>
    <xf numFmtId="164" fontId="7" fillId="8" borderId="11" xfId="1" applyNumberFormat="1" applyFont="1" applyFill="1" applyBorder="1" applyAlignment="1" applyProtection="1">
      <alignment horizontal="center" vertical="center" wrapText="1"/>
    </xf>
    <xf numFmtId="0" fontId="9" fillId="7" borderId="10" xfId="1" applyFont="1" applyFill="1" applyBorder="1" applyAlignment="1" applyProtection="1">
      <alignment horizontal="center" vertical="center" wrapText="1"/>
    </xf>
    <xf numFmtId="3" fontId="10" fillId="7" borderId="4" xfId="1" applyNumberFormat="1" applyFont="1" applyFill="1" applyBorder="1" applyAlignment="1" applyProtection="1">
      <alignment horizontal="center" vertical="center" wrapText="1"/>
    </xf>
    <xf numFmtId="164" fontId="10" fillId="7" borderId="3" xfId="1" applyNumberFormat="1" applyFont="1" applyFill="1" applyBorder="1" applyAlignment="1" applyProtection="1">
      <alignment horizontal="center" vertical="center" wrapText="1"/>
    </xf>
    <xf numFmtId="164" fontId="10" fillId="7" borderId="4" xfId="1" applyNumberFormat="1" applyFont="1" applyFill="1" applyBorder="1" applyAlignment="1" applyProtection="1">
      <alignment horizontal="center" vertical="center" wrapText="1"/>
    </xf>
    <xf numFmtId="0" fontId="9" fillId="10" borderId="2" xfId="1" applyFont="1" applyFill="1" applyBorder="1" applyAlignment="1" applyProtection="1">
      <alignment horizontal="center" vertical="center" textRotation="90" wrapText="1"/>
    </xf>
    <xf numFmtId="0" fontId="9" fillId="10" borderId="2" xfId="1" quotePrefix="1" applyFont="1" applyFill="1" applyBorder="1" applyAlignment="1" applyProtection="1">
      <alignment horizontal="center" vertical="center" textRotation="90" wrapText="1"/>
    </xf>
    <xf numFmtId="0" fontId="8" fillId="9" borderId="0" xfId="1" applyFont="1" applyFill="1" applyBorder="1" applyAlignment="1" applyProtection="1">
      <alignment horizontal="center" vertical="center" wrapText="1"/>
    </xf>
    <xf numFmtId="3" fontId="8" fillId="9" borderId="7" xfId="1" applyNumberFormat="1" applyFont="1" applyFill="1" applyBorder="1" applyAlignment="1" applyProtection="1">
      <alignment horizontal="center" vertical="center" wrapText="1"/>
    </xf>
    <xf numFmtId="3" fontId="8" fillId="9" borderId="5" xfId="1" applyNumberFormat="1" applyFont="1" applyFill="1" applyBorder="1" applyAlignment="1" applyProtection="1">
      <alignment horizontal="center" vertical="center" wrapText="1"/>
    </xf>
    <xf numFmtId="3" fontId="8" fillId="9" borderId="6" xfId="1" applyNumberFormat="1" applyFont="1" applyFill="1" applyBorder="1" applyAlignment="1" applyProtection="1">
      <alignment horizontal="center" vertical="center" wrapText="1"/>
    </xf>
    <xf numFmtId="164" fontId="8" fillId="9" borderId="6" xfId="1" applyNumberFormat="1" applyFont="1" applyFill="1" applyBorder="1" applyAlignment="1" applyProtection="1">
      <alignment horizontal="center" vertical="center" wrapText="1"/>
    </xf>
    <xf numFmtId="164" fontId="8" fillId="9" borderId="7" xfId="1" applyNumberFormat="1" applyFont="1" applyFill="1" applyBorder="1" applyAlignment="1" applyProtection="1">
      <alignment horizontal="center" vertical="center" wrapText="1"/>
    </xf>
    <xf numFmtId="164" fontId="8" fillId="9" borderId="5" xfId="1" applyNumberFormat="1" applyFont="1" applyFill="1" applyBorder="1" applyAlignment="1" applyProtection="1">
      <alignment horizontal="center" vertical="center" wrapText="1"/>
    </xf>
    <xf numFmtId="0" fontId="8" fillId="3" borderId="0" xfId="1" applyFont="1" applyFill="1" applyBorder="1" applyAlignment="1" applyProtection="1">
      <alignment horizontal="center" vertical="center" wrapText="1"/>
    </xf>
    <xf numFmtId="3" fontId="18" fillId="3" borderId="9" xfId="1" applyNumberFormat="1" applyFont="1" applyFill="1" applyBorder="1" applyAlignment="1" applyProtection="1">
      <alignment horizontal="center" vertical="center" wrapText="1"/>
    </xf>
    <xf numFmtId="3" fontId="18" fillId="3" borderId="0" xfId="1" applyNumberFormat="1" applyFont="1" applyFill="1" applyBorder="1" applyAlignment="1" applyProtection="1">
      <alignment horizontal="center" vertical="center" wrapText="1"/>
    </xf>
    <xf numFmtId="3" fontId="18" fillId="3" borderId="8" xfId="1" applyNumberFormat="1" applyFont="1" applyFill="1" applyBorder="1" applyAlignment="1" applyProtection="1">
      <alignment horizontal="center" vertical="center" wrapText="1"/>
    </xf>
    <xf numFmtId="164" fontId="8" fillId="3" borderId="8" xfId="1" applyNumberFormat="1" applyFont="1" applyFill="1" applyBorder="1" applyAlignment="1" applyProtection="1">
      <alignment horizontal="center" vertical="center" wrapText="1"/>
    </xf>
    <xf numFmtId="164" fontId="18" fillId="3" borderId="9" xfId="1" applyNumberFormat="1" applyFont="1" applyFill="1" applyBorder="1" applyAlignment="1" applyProtection="1">
      <alignment horizontal="center" vertical="center" wrapText="1"/>
    </xf>
    <xf numFmtId="164" fontId="18" fillId="3" borderId="0" xfId="1" applyNumberFormat="1" applyFont="1" applyFill="1" applyBorder="1" applyAlignment="1" applyProtection="1">
      <alignment horizontal="center" vertical="center" wrapText="1"/>
    </xf>
    <xf numFmtId="3" fontId="18" fillId="9" borderId="9" xfId="1" applyNumberFormat="1" applyFont="1" applyFill="1" applyBorder="1" applyAlignment="1" applyProtection="1">
      <alignment horizontal="center" vertical="center" wrapText="1"/>
    </xf>
    <xf numFmtId="3" fontId="18" fillId="9" borderId="0" xfId="1" applyNumberFormat="1" applyFont="1" applyFill="1" applyBorder="1" applyAlignment="1" applyProtection="1">
      <alignment horizontal="center" vertical="center" wrapText="1"/>
    </xf>
    <xf numFmtId="3" fontId="18" fillId="9" borderId="8" xfId="1" applyNumberFormat="1" applyFont="1" applyFill="1" applyBorder="1" applyAlignment="1" applyProtection="1">
      <alignment horizontal="center" vertical="center" wrapText="1"/>
    </xf>
    <xf numFmtId="164" fontId="8" fillId="9" borderId="8" xfId="1" applyNumberFormat="1" applyFont="1" applyFill="1" applyBorder="1" applyAlignment="1" applyProtection="1">
      <alignment horizontal="center" vertical="center" wrapText="1"/>
    </xf>
    <xf numFmtId="164" fontId="18" fillId="9" borderId="9" xfId="1" applyNumberFormat="1" applyFont="1" applyFill="1" applyBorder="1" applyAlignment="1" applyProtection="1">
      <alignment horizontal="center" vertical="center" wrapText="1"/>
    </xf>
    <xf numFmtId="164" fontId="18" fillId="9" borderId="0" xfId="1" applyNumberFormat="1" applyFont="1" applyFill="1" applyBorder="1" applyAlignment="1" applyProtection="1">
      <alignment horizontal="center" vertical="center" wrapText="1"/>
    </xf>
    <xf numFmtId="4" fontId="18" fillId="3" borderId="0" xfId="1" applyNumberFormat="1" applyFont="1" applyFill="1" applyBorder="1" applyAlignment="1" applyProtection="1">
      <alignment horizontal="center" vertical="center" wrapText="1"/>
    </xf>
    <xf numFmtId="4" fontId="18" fillId="9" borderId="0" xfId="1" applyNumberFormat="1" applyFont="1" applyFill="1" applyBorder="1" applyAlignment="1" applyProtection="1">
      <alignment horizontal="center" vertical="center" wrapText="1"/>
    </xf>
    <xf numFmtId="3" fontId="8" fillId="3" borderId="9" xfId="1" applyNumberFormat="1" applyFont="1" applyFill="1" applyBorder="1" applyAlignment="1" applyProtection="1">
      <alignment horizontal="center" vertical="center" wrapText="1"/>
    </xf>
    <xf numFmtId="3" fontId="8" fillId="3" borderId="0" xfId="1" applyNumberFormat="1" applyFont="1" applyFill="1" applyBorder="1" applyAlignment="1" applyProtection="1">
      <alignment horizontal="center" vertical="center" wrapText="1"/>
    </xf>
    <xf numFmtId="164" fontId="8" fillId="3" borderId="9" xfId="1" applyNumberFormat="1" applyFont="1" applyFill="1" applyBorder="1" applyAlignment="1" applyProtection="1">
      <alignment horizontal="center" vertical="center" wrapText="1"/>
    </xf>
    <xf numFmtId="164" fontId="8" fillId="3" borderId="0" xfId="1" applyNumberFormat="1" applyFont="1" applyFill="1" applyBorder="1" applyAlignment="1" applyProtection="1">
      <alignment horizontal="center" vertical="center" wrapText="1"/>
    </xf>
    <xf numFmtId="0" fontId="19" fillId="9" borderId="0" xfId="1" applyFont="1" applyFill="1" applyBorder="1" applyAlignment="1" applyProtection="1">
      <alignment horizontal="center" vertical="center" wrapText="1"/>
    </xf>
    <xf numFmtId="3" fontId="19" fillId="9" borderId="9" xfId="1" applyNumberFormat="1" applyFont="1" applyFill="1" applyBorder="1" applyAlignment="1" applyProtection="1">
      <alignment horizontal="center" vertical="center" wrapText="1"/>
    </xf>
    <xf numFmtId="3" fontId="19" fillId="9" borderId="0" xfId="1" applyNumberFormat="1" applyFont="1" applyFill="1" applyBorder="1" applyAlignment="1" applyProtection="1">
      <alignment horizontal="center" vertical="center" wrapText="1"/>
    </xf>
    <xf numFmtId="3" fontId="19" fillId="9" borderId="8" xfId="1" applyNumberFormat="1" applyFont="1" applyFill="1" applyBorder="1" applyAlignment="1" applyProtection="1">
      <alignment horizontal="center" vertical="center" wrapText="1"/>
    </xf>
    <xf numFmtId="164" fontId="19" fillId="9" borderId="8" xfId="1" applyNumberFormat="1" applyFont="1" applyFill="1" applyBorder="1" applyAlignment="1" applyProtection="1">
      <alignment horizontal="center" vertical="center" wrapText="1"/>
    </xf>
    <xf numFmtId="164" fontId="19" fillId="9" borderId="9" xfId="1" applyNumberFormat="1" applyFont="1" applyFill="1" applyBorder="1" applyAlignment="1" applyProtection="1">
      <alignment horizontal="center" vertical="center" wrapText="1"/>
    </xf>
    <xf numFmtId="164" fontId="19" fillId="9" borderId="0" xfId="1" applyNumberFormat="1" applyFont="1" applyFill="1" applyBorder="1" applyAlignment="1" applyProtection="1">
      <alignment horizontal="center" vertical="center" wrapText="1"/>
    </xf>
    <xf numFmtId="0" fontId="20" fillId="3" borderId="0" xfId="1" applyFont="1" applyFill="1"/>
    <xf numFmtId="3" fontId="8" fillId="3" borderId="8" xfId="1" applyNumberFormat="1" applyFont="1" applyFill="1" applyBorder="1" applyAlignment="1" applyProtection="1">
      <alignment horizontal="center" vertical="center" wrapText="1"/>
    </xf>
    <xf numFmtId="3" fontId="8" fillId="9" borderId="9" xfId="1" applyNumberFormat="1" applyFont="1" applyFill="1" applyBorder="1" applyAlignment="1" applyProtection="1">
      <alignment horizontal="center" vertical="center" wrapText="1"/>
    </xf>
    <xf numFmtId="3" fontId="8" fillId="9" borderId="0" xfId="1" applyNumberFormat="1" applyFont="1" applyFill="1" applyBorder="1" applyAlignment="1" applyProtection="1">
      <alignment horizontal="center" vertical="center" wrapText="1"/>
    </xf>
    <xf numFmtId="3" fontId="8" fillId="9" borderId="8" xfId="1" applyNumberFormat="1" applyFont="1" applyFill="1" applyBorder="1" applyAlignment="1" applyProtection="1">
      <alignment horizontal="center" vertical="center" wrapText="1"/>
    </xf>
    <xf numFmtId="164" fontId="8" fillId="9" borderId="9" xfId="1" applyNumberFormat="1" applyFont="1" applyFill="1" applyBorder="1" applyAlignment="1" applyProtection="1">
      <alignment horizontal="center" vertical="center" wrapText="1"/>
    </xf>
    <xf numFmtId="164" fontId="8" fillId="9" borderId="0" xfId="1" applyNumberFormat="1" applyFont="1" applyFill="1" applyBorder="1" applyAlignment="1" applyProtection="1">
      <alignment horizontal="center" vertical="center" wrapText="1"/>
    </xf>
    <xf numFmtId="3" fontId="8" fillId="3" borderId="12" xfId="1" applyNumberFormat="1" applyFont="1" applyFill="1" applyBorder="1" applyAlignment="1" applyProtection="1">
      <alignment horizontal="center" vertical="center" wrapText="1"/>
    </xf>
    <xf numFmtId="3" fontId="8" fillId="3" borderId="1" xfId="1" applyNumberFormat="1" applyFont="1" applyFill="1" applyBorder="1" applyAlignment="1" applyProtection="1">
      <alignment horizontal="center" vertical="center" wrapText="1"/>
    </xf>
    <xf numFmtId="3" fontId="8" fillId="3" borderId="11" xfId="1" applyNumberFormat="1" applyFont="1" applyFill="1" applyBorder="1" applyAlignment="1" applyProtection="1">
      <alignment horizontal="center" vertical="center" wrapText="1"/>
    </xf>
    <xf numFmtId="164" fontId="8" fillId="3" borderId="11" xfId="1" applyNumberFormat="1" applyFont="1" applyFill="1" applyBorder="1" applyAlignment="1" applyProtection="1">
      <alignment horizontal="center" vertical="center" wrapText="1"/>
    </xf>
    <xf numFmtId="164" fontId="8" fillId="3" borderId="12" xfId="1" applyNumberFormat="1" applyFont="1" applyFill="1" applyBorder="1" applyAlignment="1" applyProtection="1">
      <alignment horizontal="center" vertical="center" wrapText="1"/>
    </xf>
    <xf numFmtId="164" fontId="8" fillId="3" borderId="1" xfId="1" applyNumberFormat="1" applyFont="1" applyFill="1" applyBorder="1" applyAlignment="1" applyProtection="1">
      <alignment horizontal="center" vertical="center" wrapText="1"/>
    </xf>
    <xf numFmtId="0" fontId="9" fillId="11" borderId="3" xfId="1" applyFont="1" applyFill="1" applyBorder="1" applyAlignment="1" applyProtection="1">
      <alignment horizontal="center" vertical="center" wrapText="1"/>
    </xf>
    <xf numFmtId="3" fontId="21" fillId="11" borderId="10" xfId="1" applyNumberFormat="1" applyFont="1" applyFill="1" applyBorder="1" applyAlignment="1" applyProtection="1">
      <alignment horizontal="center" vertical="center" wrapText="1"/>
    </xf>
    <xf numFmtId="164" fontId="21" fillId="11" borderId="10" xfId="1" applyNumberFormat="1" applyFont="1" applyFill="1" applyBorder="1" applyAlignment="1" applyProtection="1">
      <alignment horizontal="center" vertical="center" wrapText="1"/>
    </xf>
    <xf numFmtId="164" fontId="21" fillId="11" borderId="3" xfId="1" applyNumberFormat="1" applyFont="1" applyFill="1" applyBorder="1" applyAlignment="1" applyProtection="1">
      <alignment horizontal="center" vertical="center" wrapText="1"/>
    </xf>
    <xf numFmtId="0" fontId="9" fillId="13" borderId="2" xfId="1" applyFont="1" applyFill="1" applyBorder="1" applyAlignment="1" applyProtection="1">
      <alignment horizontal="center" vertical="center" textRotation="90" wrapText="1"/>
    </xf>
    <xf numFmtId="0" fontId="9" fillId="13" borderId="2" xfId="1" quotePrefix="1" applyFont="1" applyFill="1" applyBorder="1" applyAlignment="1" applyProtection="1">
      <alignment horizontal="center" vertical="center" textRotation="90" wrapText="1"/>
    </xf>
    <xf numFmtId="0" fontId="8" fillId="12" borderId="0" xfId="1" applyFont="1" applyFill="1" applyBorder="1" applyAlignment="1" applyProtection="1">
      <alignment horizontal="center" vertical="center" wrapText="1"/>
    </xf>
    <xf numFmtId="3" fontId="8" fillId="12" borderId="7" xfId="1" applyNumberFormat="1" applyFont="1" applyFill="1" applyBorder="1" applyAlignment="1" applyProtection="1">
      <alignment horizontal="center" vertical="center" wrapText="1"/>
    </xf>
    <xf numFmtId="3" fontId="8" fillId="12" borderId="5" xfId="1" applyNumberFormat="1" applyFont="1" applyFill="1" applyBorder="1" applyAlignment="1" applyProtection="1">
      <alignment horizontal="center" vertical="center" wrapText="1"/>
    </xf>
    <xf numFmtId="3" fontId="8" fillId="12" borderId="6" xfId="1" applyNumberFormat="1" applyFont="1" applyFill="1" applyBorder="1" applyAlignment="1" applyProtection="1">
      <alignment horizontal="center" vertical="center" wrapText="1"/>
    </xf>
    <xf numFmtId="164" fontId="8" fillId="12" borderId="6" xfId="1" quotePrefix="1" applyNumberFormat="1" applyFont="1" applyFill="1" applyBorder="1" applyAlignment="1" applyProtection="1">
      <alignment horizontal="center" vertical="center" wrapText="1"/>
    </xf>
    <xf numFmtId="164" fontId="8" fillId="12" borderId="7" xfId="1" applyNumberFormat="1" applyFont="1" applyFill="1" applyBorder="1" applyAlignment="1" applyProtection="1">
      <alignment horizontal="center" vertical="center" wrapText="1"/>
    </xf>
    <xf numFmtId="164" fontId="8" fillId="12" borderId="5" xfId="1" applyNumberFormat="1" applyFont="1" applyFill="1" applyBorder="1" applyAlignment="1" applyProtection="1">
      <alignment horizontal="center" vertical="center" wrapText="1"/>
    </xf>
    <xf numFmtId="164" fontId="8" fillId="12" borderId="6" xfId="1" applyNumberFormat="1" applyFont="1" applyFill="1" applyBorder="1" applyAlignment="1" applyProtection="1">
      <alignment horizontal="center" vertical="center" wrapText="1"/>
    </xf>
    <xf numFmtId="164" fontId="8" fillId="3" borderId="8" xfId="1" quotePrefix="1" applyNumberFormat="1" applyFont="1" applyFill="1" applyBorder="1" applyAlignment="1" applyProtection="1">
      <alignment horizontal="center" vertical="center" wrapText="1"/>
    </xf>
    <xf numFmtId="3" fontId="8" fillId="12" borderId="9" xfId="1" applyNumberFormat="1" applyFont="1" applyFill="1" applyBorder="1" applyAlignment="1" applyProtection="1">
      <alignment horizontal="center" vertical="center" wrapText="1"/>
    </xf>
    <xf numFmtId="3" fontId="8" fillId="12" borderId="0" xfId="1" applyNumberFormat="1" applyFont="1" applyFill="1" applyBorder="1" applyAlignment="1" applyProtection="1">
      <alignment horizontal="center" vertical="center" wrapText="1"/>
    </xf>
    <xf numFmtId="3" fontId="8" fillId="12" borderId="8" xfId="1" applyNumberFormat="1" applyFont="1" applyFill="1" applyBorder="1" applyAlignment="1" applyProtection="1">
      <alignment horizontal="center" vertical="center" wrapText="1"/>
    </xf>
    <xf numFmtId="164" fontId="8" fillId="12" borderId="8" xfId="1" quotePrefix="1" applyNumberFormat="1" applyFont="1" applyFill="1" applyBorder="1" applyAlignment="1" applyProtection="1">
      <alignment horizontal="center" vertical="center" wrapText="1"/>
    </xf>
    <xf numFmtId="164" fontId="8" fillId="12" borderId="9" xfId="1" applyNumberFormat="1" applyFont="1" applyFill="1" applyBorder="1" applyAlignment="1" applyProtection="1">
      <alignment horizontal="center" vertical="center" wrapText="1"/>
    </xf>
    <xf numFmtId="164" fontId="8" fillId="12" borderId="0" xfId="1" applyNumberFormat="1" applyFont="1" applyFill="1" applyBorder="1" applyAlignment="1" applyProtection="1">
      <alignment horizontal="center" vertical="center" wrapText="1"/>
    </xf>
    <xf numFmtId="164" fontId="8" fillId="12" borderId="8" xfId="1" applyNumberFormat="1" applyFont="1" applyFill="1" applyBorder="1" applyAlignment="1" applyProtection="1">
      <alignment horizontal="center" vertical="center" wrapText="1"/>
    </xf>
    <xf numFmtId="0" fontId="9" fillId="13" borderId="10" xfId="1" applyFont="1" applyFill="1" applyBorder="1" applyAlignment="1" applyProtection="1">
      <alignment horizontal="center" vertical="center" wrapText="1"/>
    </xf>
    <xf numFmtId="3" fontId="21" fillId="13" borderId="10" xfId="1" applyNumberFormat="1" applyFont="1" applyFill="1" applyBorder="1" applyAlignment="1" applyProtection="1">
      <alignment horizontal="center" vertical="center" wrapText="1"/>
    </xf>
    <xf numFmtId="164" fontId="21" fillId="13" borderId="10" xfId="1" quotePrefix="1" applyNumberFormat="1" applyFont="1" applyFill="1" applyBorder="1" applyAlignment="1" applyProtection="1">
      <alignment horizontal="center" vertical="center" wrapText="1"/>
    </xf>
    <xf numFmtId="164" fontId="21" fillId="13" borderId="10" xfId="1" applyNumberFormat="1" applyFont="1" applyFill="1" applyBorder="1" applyAlignment="1" applyProtection="1">
      <alignment horizontal="center" vertical="center" wrapText="1"/>
    </xf>
    <xf numFmtId="165" fontId="5" fillId="3" borderId="0" xfId="1" applyNumberFormat="1" applyFont="1" applyFill="1" applyProtection="1"/>
    <xf numFmtId="0" fontId="5" fillId="3" borderId="0" xfId="1" applyFont="1" applyFill="1" applyAlignment="1" applyProtection="1">
      <alignment horizontal="left"/>
    </xf>
    <xf numFmtId="0" fontId="9" fillId="13" borderId="3" xfId="1" applyFont="1" applyFill="1" applyBorder="1" applyAlignment="1" applyProtection="1">
      <alignment horizontal="center" vertical="center" wrapText="1"/>
    </xf>
    <xf numFmtId="0" fontId="9" fillId="13" borderId="3" xfId="1" applyFont="1" applyFill="1" applyBorder="1" applyAlignment="1" applyProtection="1">
      <alignment horizontal="center" vertical="center" textRotation="90" wrapText="1"/>
    </xf>
    <xf numFmtId="0" fontId="9" fillId="13" borderId="2" xfId="1" applyFont="1" applyFill="1" applyBorder="1" applyAlignment="1" applyProtection="1">
      <alignment horizontal="center" vertical="center" textRotation="90" wrapText="1"/>
    </xf>
    <xf numFmtId="0" fontId="11" fillId="3" borderId="3" xfId="1" applyFont="1" applyFill="1" applyBorder="1" applyAlignment="1" applyProtection="1">
      <alignment horizontal="left" vertical="center" wrapText="1"/>
    </xf>
    <xf numFmtId="0" fontId="11" fillId="0" borderId="3" xfId="1" applyFont="1" applyBorder="1" applyAlignment="1">
      <alignment horizontal="left" vertical="center" wrapText="1"/>
    </xf>
    <xf numFmtId="0" fontId="11" fillId="3" borderId="3" xfId="1" applyFont="1" applyFill="1" applyBorder="1" applyAlignment="1">
      <alignment horizontal="left" vertical="center"/>
    </xf>
    <xf numFmtId="49" fontId="12" fillId="12" borderId="13" xfId="1" applyNumberFormat="1" applyFont="1" applyFill="1" applyBorder="1" applyAlignment="1" applyProtection="1">
      <alignment horizontal="center" vertical="center" wrapText="1"/>
    </xf>
    <xf numFmtId="3" fontId="15" fillId="12" borderId="13" xfId="1" applyNumberFormat="1" applyFont="1" applyFill="1" applyBorder="1" applyAlignment="1" applyProtection="1">
      <alignment horizontal="center" vertical="center" wrapText="1"/>
    </xf>
    <xf numFmtId="3" fontId="12" fillId="12" borderId="13" xfId="1" applyNumberFormat="1" applyFont="1" applyFill="1" applyBorder="1" applyAlignment="1" applyProtection="1">
      <alignment horizontal="center" vertical="center" wrapText="1"/>
    </xf>
    <xf numFmtId="0" fontId="9" fillId="10" borderId="3" xfId="1" applyFont="1" applyFill="1" applyBorder="1" applyAlignment="1" applyProtection="1">
      <alignment horizontal="center" vertical="center" wrapText="1"/>
    </xf>
    <xf numFmtId="0" fontId="9" fillId="10" borderId="3" xfId="1" applyFont="1" applyFill="1" applyBorder="1" applyAlignment="1" applyProtection="1">
      <alignment horizontal="center" vertical="center" textRotation="90" wrapText="1"/>
    </xf>
    <xf numFmtId="0" fontId="9" fillId="10" borderId="2" xfId="1" applyFont="1" applyFill="1" applyBorder="1" applyAlignment="1" applyProtection="1">
      <alignment horizontal="center" vertical="center" textRotation="90" wrapText="1"/>
    </xf>
    <xf numFmtId="49" fontId="12" fillId="9" borderId="13" xfId="1" applyNumberFormat="1" applyFont="1" applyFill="1" applyBorder="1" applyAlignment="1" applyProtection="1">
      <alignment horizontal="center" vertical="center" wrapText="1"/>
    </xf>
    <xf numFmtId="3" fontId="15" fillId="9" borderId="13" xfId="1" applyNumberFormat="1" applyFont="1" applyFill="1" applyBorder="1" applyAlignment="1" applyProtection="1">
      <alignment horizontal="center" vertical="center" wrapText="1"/>
    </xf>
    <xf numFmtId="3" fontId="12" fillId="9" borderId="13" xfId="1" applyNumberFormat="1" applyFont="1" applyFill="1" applyBorder="1" applyAlignment="1" applyProtection="1">
      <alignment horizontal="center" vertical="center" wrapText="1"/>
    </xf>
    <xf numFmtId="0" fontId="9" fillId="7" borderId="3" xfId="1" applyFont="1" applyFill="1" applyBorder="1" applyAlignment="1" applyProtection="1">
      <alignment horizontal="center" vertical="center" wrapText="1"/>
    </xf>
    <xf numFmtId="0" fontId="9" fillId="7" borderId="3" xfId="1" applyFont="1" applyFill="1" applyBorder="1" applyAlignment="1" applyProtection="1">
      <alignment horizontal="center" vertical="center" textRotation="90" wrapText="1"/>
    </xf>
    <xf numFmtId="0" fontId="9" fillId="7" borderId="2" xfId="1" applyFont="1" applyFill="1" applyBorder="1" applyAlignment="1" applyProtection="1">
      <alignment horizontal="center" vertical="center" textRotation="90" wrapText="1"/>
    </xf>
    <xf numFmtId="49" fontId="12" fillId="6" borderId="13" xfId="1" applyNumberFormat="1" applyFont="1" applyFill="1" applyBorder="1" applyAlignment="1" applyProtection="1">
      <alignment horizontal="center" vertical="center" wrapText="1"/>
    </xf>
    <xf numFmtId="164" fontId="3" fillId="6" borderId="13" xfId="1" applyNumberFormat="1" applyFont="1" applyFill="1" applyBorder="1" applyAlignment="1" applyProtection="1">
      <alignment horizontal="center" vertical="center" wrapText="1"/>
    </xf>
    <xf numFmtId="164" fontId="12" fillId="6" borderId="13" xfId="1" applyNumberFormat="1" applyFont="1" applyFill="1" applyBorder="1" applyAlignment="1" applyProtection="1">
      <alignment horizontal="center" vertical="center" wrapText="1"/>
    </xf>
    <xf numFmtId="164" fontId="12" fillId="6" borderId="14" xfId="1" applyNumberFormat="1" applyFont="1" applyFill="1" applyBorder="1" applyAlignment="1" applyProtection="1">
      <alignment horizontal="center" vertical="center" wrapText="1"/>
    </xf>
    <xf numFmtId="0" fontId="6" fillId="4" borderId="3" xfId="1" applyFont="1" applyFill="1" applyBorder="1" applyAlignment="1" applyProtection="1">
      <alignment horizontal="center" vertical="center" wrapText="1"/>
    </xf>
    <xf numFmtId="0" fontId="6" fillId="4" borderId="3" xfId="1" applyFont="1" applyFill="1" applyBorder="1" applyAlignment="1" applyProtection="1">
      <alignment horizontal="center" vertical="center" textRotation="90" wrapText="1"/>
    </xf>
    <xf numFmtId="49" fontId="2" fillId="2" borderId="1" xfId="1" applyNumberFormat="1" applyFont="1" applyFill="1" applyBorder="1" applyAlignment="1" applyProtection="1">
      <alignment horizontal="center" vertical="center" wrapText="1"/>
    </xf>
    <xf numFmtId="3" fontId="3" fillId="2" borderId="1" xfId="1" applyNumberFormat="1" applyFont="1" applyFill="1" applyBorder="1" applyAlignment="1" applyProtection="1">
      <alignment horizontal="center" vertical="center" wrapText="1"/>
    </xf>
    <xf numFmtId="3" fontId="2" fillId="2" borderId="1" xfId="1" applyNumberFormat="1" applyFont="1" applyFill="1" applyBorder="1" applyAlignment="1" applyProtection="1">
      <alignment horizontal="center" vertical="center" wrapText="1"/>
    </xf>
    <xf numFmtId="0" fontId="6" fillId="4" borderId="2" xfId="1" applyFont="1" applyFill="1" applyBorder="1" applyAlignment="1" applyProtection="1">
      <alignment horizontal="center" vertical="center" wrapText="1"/>
    </xf>
    <xf numFmtId="0" fontId="6" fillId="4" borderId="4" xfId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deep%20Verma/Desktop/Nitin%20Soni,%20JSO/June%202022/SOFTWARE1_v4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Window"/>
      <sheetName val="Sheet1"/>
      <sheetName val="Sheet5"/>
      <sheetName val="Sheet6"/>
      <sheetName val="Interface"/>
      <sheetName val="Sheet2"/>
      <sheetName val="Sheet4"/>
      <sheetName val="Sheet3"/>
      <sheetName val="Data"/>
      <sheetName val="PivotTable"/>
      <sheetName val="Monthly_Template"/>
      <sheetName val="Sheet15"/>
      <sheetName val="DOMESTIC"/>
      <sheetName val="INTERNATIONAL"/>
    </sheetNames>
    <sheetDataSet>
      <sheetData sheetId="0"/>
      <sheetData sheetId="1"/>
      <sheetData sheetId="2"/>
      <sheetData sheetId="3"/>
      <sheetData sheetId="4">
        <row r="7">
          <cell r="AQ7" t="str">
            <v>SECTOR</v>
          </cell>
          <cell r="AR7" t="str">
            <v xml:space="preserve">DEPARTURES </v>
          </cell>
          <cell r="AT7" t="str">
            <v>AIR ASIA</v>
          </cell>
        </row>
        <row r="8">
          <cell r="AQ8" t="str">
            <v>AIRLINE</v>
          </cell>
          <cell r="AR8" t="str">
            <v xml:space="preserve">HOURS </v>
          </cell>
          <cell r="AT8" t="str">
            <v>AIR CARNIVAL</v>
          </cell>
        </row>
        <row r="9">
          <cell r="AQ9" t="str">
            <v>SERVICE</v>
          </cell>
          <cell r="AR9" t="str">
            <v xml:space="preserve">  KMS. </v>
          </cell>
          <cell r="AT9" t="str">
            <v>AIR COSTA</v>
          </cell>
        </row>
        <row r="10">
          <cell r="AQ10" t="str">
            <v>Carrier</v>
          </cell>
          <cell r="AR10" t="str">
            <v>PAX</v>
          </cell>
          <cell r="AT10" t="str">
            <v>AIR DECCAN</v>
          </cell>
        </row>
        <row r="11">
          <cell r="AQ11" t="str">
            <v>YEAR</v>
          </cell>
          <cell r="AR11" t="str">
            <v xml:space="preserve">RPKM </v>
          </cell>
          <cell r="AT11" t="str">
            <v>AIR HERITAGE</v>
          </cell>
        </row>
        <row r="12">
          <cell r="AQ12" t="str">
            <v>MONTH</v>
          </cell>
          <cell r="AR12" t="str">
            <v>ASKM</v>
          </cell>
          <cell r="AT12" t="str">
            <v>AIR INDIA</v>
          </cell>
        </row>
        <row r="13">
          <cell r="AQ13" t="str">
            <v>FY</v>
          </cell>
          <cell r="AR13" t="str">
            <v xml:space="preserve"> FREIGHT</v>
          </cell>
          <cell r="AT13" t="str">
            <v>AIR INDIA EXPRESS</v>
          </cell>
        </row>
        <row r="14">
          <cell r="AR14" t="str">
            <v>MAIL</v>
          </cell>
          <cell r="AT14" t="str">
            <v>AIR ODISHA</v>
          </cell>
        </row>
        <row r="15">
          <cell r="AR15" t="str">
            <v>CARGO</v>
          </cell>
          <cell r="AT15" t="str">
            <v>AIR PEGASUS</v>
          </cell>
        </row>
        <row r="16">
          <cell r="AR16" t="str">
            <v>PTKM</v>
          </cell>
          <cell r="AT16" t="str">
            <v>ALLIANCE AIR</v>
          </cell>
        </row>
        <row r="17">
          <cell r="AR17" t="str">
            <v>FTKM</v>
          </cell>
          <cell r="AT17" t="str">
            <v>BLUEDART</v>
          </cell>
        </row>
        <row r="18">
          <cell r="AR18" t="str">
            <v>MTKM</v>
          </cell>
          <cell r="AT18" t="str">
            <v>DECCAN</v>
          </cell>
        </row>
        <row r="19">
          <cell r="AR19" t="str">
            <v>RTKM</v>
          </cell>
          <cell r="AT19" t="str">
            <v>GO AIR</v>
          </cell>
        </row>
        <row r="20">
          <cell r="AR20" t="str">
            <v>ATKM</v>
          </cell>
          <cell r="AT20" t="str">
            <v>INDIGO</v>
          </cell>
        </row>
        <row r="21">
          <cell r="AT21" t="str">
            <v>JET AIRWAYS</v>
          </cell>
        </row>
        <row r="22">
          <cell r="AT22" t="str">
            <v>JETLITE</v>
          </cell>
        </row>
        <row r="23">
          <cell r="AT23" t="str">
            <v>FLYBIG</v>
          </cell>
        </row>
        <row r="24">
          <cell r="AT24" t="str">
            <v>KINGFISHER</v>
          </cell>
        </row>
        <row r="25">
          <cell r="AT25" t="str">
            <v>AIR TAXI</v>
          </cell>
        </row>
        <row r="26">
          <cell r="AT26" t="str">
            <v>MDLR</v>
          </cell>
        </row>
        <row r="27">
          <cell r="AT27" t="str">
            <v>PARAMOUNT</v>
          </cell>
        </row>
        <row r="28">
          <cell r="AT28" t="str">
            <v>QUIKJET CARGO</v>
          </cell>
        </row>
        <row r="29">
          <cell r="AT29" t="str">
            <v>SPICEJET</v>
          </cell>
        </row>
        <row r="30">
          <cell r="AT30" t="str">
            <v>STAR AIR</v>
          </cell>
        </row>
        <row r="31">
          <cell r="AT31" t="str">
            <v>TRUJET</v>
          </cell>
        </row>
        <row r="32">
          <cell r="AT32" t="str">
            <v>VISTARA</v>
          </cell>
        </row>
        <row r="33">
          <cell r="AT33" t="str">
            <v>ZOOM AIR</v>
          </cell>
        </row>
        <row r="34">
          <cell r="AT34" t="str">
            <v>PAWAN HANS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64" transitionEvaluation="1" transitionEntry="1" codeName="Sheet12"/>
  <dimension ref="A1:Q494"/>
  <sheetViews>
    <sheetView showGridLines="0" tabSelected="1" view="pageBreakPreview" topLeftCell="A64" zoomScale="85" zoomScaleNormal="85" zoomScaleSheetLayoutView="85" workbookViewId="0">
      <selection activeCell="F69" sqref="F69"/>
    </sheetView>
  </sheetViews>
  <sheetFormatPr defaultColWidth="9.7109375" defaultRowHeight="18.75" x14ac:dyDescent="0.3"/>
  <cols>
    <col min="1" max="1" width="10.42578125" style="1" customWidth="1"/>
    <col min="2" max="2" width="9.7109375" style="1" bestFit="1" customWidth="1"/>
    <col min="3" max="3" width="10.28515625" style="1" customWidth="1"/>
    <col min="4" max="4" width="10.85546875" style="1" customWidth="1"/>
    <col min="5" max="5" width="12.7109375" style="1" customWidth="1"/>
    <col min="6" max="6" width="12.42578125" style="1" customWidth="1"/>
    <col min="7" max="7" width="12.140625" style="1" customWidth="1"/>
    <col min="8" max="8" width="6.7109375" style="1" customWidth="1"/>
    <col min="9" max="9" width="11.28515625" style="1" bestFit="1" customWidth="1"/>
    <col min="10" max="10" width="9.42578125" style="1" bestFit="1" customWidth="1"/>
    <col min="11" max="11" width="11.28515625" style="1" bestFit="1" customWidth="1"/>
    <col min="12" max="12" width="12.85546875" style="1" bestFit="1" customWidth="1"/>
    <col min="13" max="13" width="11.28515625" style="1" bestFit="1" customWidth="1"/>
    <col min="14" max="14" width="9.140625" style="1" customWidth="1"/>
    <col min="15" max="15" width="12.85546875" style="1" bestFit="1" customWidth="1"/>
    <col min="16" max="16" width="12.7109375" style="1" customWidth="1"/>
    <col min="17" max="17" width="6.7109375" style="1" customWidth="1"/>
    <col min="18" max="16384" width="9.7109375" style="1"/>
  </cols>
  <sheetData>
    <row r="1" spans="1:17" ht="46.5" customHeight="1" x14ac:dyDescent="0.3">
      <c r="A1" s="167">
        <v>2022</v>
      </c>
      <c r="B1" s="167"/>
      <c r="C1" s="168" t="s">
        <v>0</v>
      </c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9" t="s">
        <v>1</v>
      </c>
      <c r="P1" s="169"/>
      <c r="Q1" s="169"/>
    </row>
    <row r="2" spans="1:17" ht="33" customHeight="1" x14ac:dyDescent="0.3">
      <c r="A2" s="170" t="s">
        <v>2</v>
      </c>
      <c r="B2" s="165" t="s">
        <v>3</v>
      </c>
      <c r="C2" s="165"/>
      <c r="D2" s="165"/>
      <c r="E2" s="166" t="s">
        <v>4</v>
      </c>
      <c r="F2" s="166" t="s">
        <v>5</v>
      </c>
      <c r="G2" s="166" t="s">
        <v>6</v>
      </c>
      <c r="H2" s="166" t="s">
        <v>7</v>
      </c>
      <c r="I2" s="165" t="s">
        <v>8</v>
      </c>
      <c r="J2" s="165"/>
      <c r="K2" s="165"/>
      <c r="L2" s="165" t="s">
        <v>9</v>
      </c>
      <c r="M2" s="165"/>
      <c r="N2" s="165"/>
      <c r="O2" s="165"/>
      <c r="P2" s="166" t="s">
        <v>10</v>
      </c>
      <c r="Q2" s="166" t="s">
        <v>11</v>
      </c>
    </row>
    <row r="3" spans="1:17" ht="155.25" customHeight="1" x14ac:dyDescent="0.3">
      <c r="A3" s="171"/>
      <c r="B3" s="2" t="s">
        <v>12</v>
      </c>
      <c r="C3" s="2" t="s">
        <v>13</v>
      </c>
      <c r="D3" s="2" t="s">
        <v>14</v>
      </c>
      <c r="E3" s="166"/>
      <c r="F3" s="166"/>
      <c r="G3" s="166"/>
      <c r="H3" s="166"/>
      <c r="I3" s="2" t="s">
        <v>15</v>
      </c>
      <c r="J3" s="3" t="s">
        <v>16</v>
      </c>
      <c r="K3" s="2" t="s">
        <v>17</v>
      </c>
      <c r="L3" s="2" t="s">
        <v>18</v>
      </c>
      <c r="M3" s="2" t="s">
        <v>19</v>
      </c>
      <c r="N3" s="2" t="s">
        <v>20</v>
      </c>
      <c r="O3" s="2" t="s">
        <v>21</v>
      </c>
      <c r="P3" s="166"/>
      <c r="Q3" s="166"/>
    </row>
    <row r="4" spans="1:17" ht="23.1" customHeight="1" x14ac:dyDescent="0.3">
      <c r="A4" s="4" t="s">
        <v>22</v>
      </c>
      <c r="B4" s="5">
        <v>32470</v>
      </c>
      <c r="C4" s="5">
        <v>54563.23</v>
      </c>
      <c r="D4" s="6">
        <v>27862.959999999999</v>
      </c>
      <c r="E4" s="7">
        <v>3556558</v>
      </c>
      <c r="F4" s="5">
        <v>3370607</v>
      </c>
      <c r="G4" s="5">
        <v>5063752</v>
      </c>
      <c r="H4" s="8">
        <f>IFERROR(F4/G4*100," ")</f>
        <v>66.563429646633566</v>
      </c>
      <c r="I4" s="9">
        <v>16504.948</v>
      </c>
      <c r="J4" s="10">
        <v>1795.6529999999989</v>
      </c>
      <c r="K4" s="8">
        <f>IF(AND(ISBLANK(I4),ISBLANK(J4))=TRUE,"",I4+J4)</f>
        <v>18300.600999999999</v>
      </c>
      <c r="L4" s="9">
        <v>303320.03139000002</v>
      </c>
      <c r="M4" s="10">
        <v>18800.443153</v>
      </c>
      <c r="N4" s="10">
        <v>1649.7284259999999</v>
      </c>
      <c r="O4" s="8">
        <f>IF(AND(ISBLANK(L4),ISBLANK(M4),ISBLANK(N4))=TRUE,"",L4+M4+N4)</f>
        <v>323770.20296899998</v>
      </c>
      <c r="P4" s="10">
        <v>566307</v>
      </c>
      <c r="Q4" s="8">
        <f>IFERROR(O4/P4*100," ")</f>
        <v>57.172205706268855</v>
      </c>
    </row>
    <row r="5" spans="1:17" ht="23.1" customHeight="1" x14ac:dyDescent="0.3">
      <c r="A5" s="11" t="s">
        <v>23</v>
      </c>
      <c r="B5" s="12">
        <v>27191</v>
      </c>
      <c r="C5" s="12">
        <v>46105.45</v>
      </c>
      <c r="D5" s="11">
        <v>23549.94</v>
      </c>
      <c r="E5" s="13">
        <v>3950597</v>
      </c>
      <c r="F5" s="12">
        <v>3702539</v>
      </c>
      <c r="G5" s="12">
        <v>4345931</v>
      </c>
      <c r="H5" s="14">
        <f t="shared" ref="H5:H16" si="0">IFERROR(F5/G5*100," ")</f>
        <v>85.195531176173759</v>
      </c>
      <c r="I5" s="15">
        <v>16219.01300000001</v>
      </c>
      <c r="J5" s="16">
        <v>1640.6869999999979</v>
      </c>
      <c r="K5" s="14">
        <f t="shared" ref="K5:K16" si="1">IF(AND(ISBLANK(I5),ISBLANK(J5))=TRUE,"",I5+J5)</f>
        <v>17859.700000000008</v>
      </c>
      <c r="L5" s="15">
        <v>333193.34870999999</v>
      </c>
      <c r="M5" s="16">
        <v>18154.750561000001</v>
      </c>
      <c r="N5" s="16">
        <v>1552.5656609999974</v>
      </c>
      <c r="O5" s="14">
        <f t="shared" ref="O5:O16" si="2">IF(AND(ISBLANK(L5),ISBLANK(M5),ISBLANK(N5))=TRUE,"",L5+M5+N5)</f>
        <v>352900.66493199999</v>
      </c>
      <c r="P5" s="16">
        <v>487280.09662799939</v>
      </c>
      <c r="Q5" s="14">
        <f t="shared" ref="Q5:Q16" si="3">IFERROR(O5/P5*100," ")</f>
        <v>72.422548627388792</v>
      </c>
    </row>
    <row r="6" spans="1:17" ht="23.1" customHeight="1" x14ac:dyDescent="0.3">
      <c r="A6" s="17" t="s">
        <v>24</v>
      </c>
      <c r="B6" s="18">
        <v>41982</v>
      </c>
      <c r="C6" s="18">
        <v>71009.490000000005</v>
      </c>
      <c r="D6" s="17">
        <v>36123.9</v>
      </c>
      <c r="E6" s="19">
        <v>5783838</v>
      </c>
      <c r="F6" s="18">
        <v>5397618</v>
      </c>
      <c r="G6" s="18">
        <v>6667040</v>
      </c>
      <c r="H6" s="20">
        <f t="shared" si="0"/>
        <v>80.959736254769737</v>
      </c>
      <c r="I6" s="21">
        <v>18904.569000000003</v>
      </c>
      <c r="J6" s="22">
        <v>1830.1239999999998</v>
      </c>
      <c r="K6" s="20">
        <f t="shared" si="1"/>
        <v>20734.693000000003</v>
      </c>
      <c r="L6" s="21">
        <v>485736.39746999898</v>
      </c>
      <c r="M6" s="22">
        <v>21717.047093000001</v>
      </c>
      <c r="N6" s="22">
        <v>1742.4391619999999</v>
      </c>
      <c r="O6" s="20">
        <f t="shared" si="2"/>
        <v>509195.88372499897</v>
      </c>
      <c r="P6" s="22">
        <v>751461.260106</v>
      </c>
      <c r="Q6" s="20">
        <f t="shared" si="3"/>
        <v>67.76076303030878</v>
      </c>
    </row>
    <row r="7" spans="1:17" ht="23.1" customHeight="1" x14ac:dyDescent="0.3">
      <c r="A7" s="11" t="s">
        <v>25</v>
      </c>
      <c r="B7" s="12">
        <v>43927</v>
      </c>
      <c r="C7" s="12">
        <v>75079.520000000004</v>
      </c>
      <c r="D7" s="11">
        <v>38171.49</v>
      </c>
      <c r="E7" s="13">
        <v>5957411</v>
      </c>
      <c r="F7" s="12">
        <v>5665270</v>
      </c>
      <c r="G7" s="12">
        <v>7108985</v>
      </c>
      <c r="H7" s="14">
        <f t="shared" si="0"/>
        <v>79.691685943914635</v>
      </c>
      <c r="I7" s="15">
        <v>18927.36</v>
      </c>
      <c r="J7" s="16">
        <v>1991.0550000000017</v>
      </c>
      <c r="K7" s="14">
        <f t="shared" si="1"/>
        <v>20918.415000000001</v>
      </c>
      <c r="L7" s="15">
        <v>509827.35779999901</v>
      </c>
      <c r="M7" s="16">
        <v>22366.484611</v>
      </c>
      <c r="N7" s="16">
        <v>1875.285762</v>
      </c>
      <c r="O7" s="14">
        <f t="shared" si="2"/>
        <v>534069.12817299902</v>
      </c>
      <c r="P7" s="16">
        <v>820813.36913799995</v>
      </c>
      <c r="Q7" s="14">
        <f t="shared" si="3"/>
        <v>65.065841792253778</v>
      </c>
    </row>
    <row r="8" spans="1:17" s="23" customFormat="1" ht="30" customHeight="1" x14ac:dyDescent="0.25">
      <c r="A8" s="17" t="s">
        <v>26</v>
      </c>
      <c r="B8" s="18">
        <v>45450</v>
      </c>
      <c r="C8" s="18">
        <v>78683.78</v>
      </c>
      <c r="D8" s="17">
        <v>39809.33</v>
      </c>
      <c r="E8" s="19">
        <v>6376429</v>
      </c>
      <c r="F8" s="18">
        <v>6076111</v>
      </c>
      <c r="G8" s="18">
        <v>7427863</v>
      </c>
      <c r="H8" s="20">
        <f t="shared" si="0"/>
        <v>81.801602964405788</v>
      </c>
      <c r="I8" s="21">
        <v>21972.943999999992</v>
      </c>
      <c r="J8" s="22">
        <v>1742.731</v>
      </c>
      <c r="K8" s="20">
        <f t="shared" si="1"/>
        <v>23715.674999999992</v>
      </c>
      <c r="L8" s="21">
        <v>546731.08254000079</v>
      </c>
      <c r="M8" s="22">
        <v>26443.095150999943</v>
      </c>
      <c r="N8" s="22">
        <v>1659.8479370000018</v>
      </c>
      <c r="O8" s="20">
        <f t="shared" si="2"/>
        <v>574834.02562800073</v>
      </c>
      <c r="P8" s="22">
        <v>832904.72192400065</v>
      </c>
      <c r="Q8" s="20">
        <f t="shared" si="3"/>
        <v>69.01558011343009</v>
      </c>
    </row>
    <row r="9" spans="1:17" ht="23.1" customHeight="1" x14ac:dyDescent="0.3">
      <c r="A9" s="11" t="s">
        <v>27</v>
      </c>
      <c r="B9" s="12">
        <v>44205</v>
      </c>
      <c r="C9" s="12">
        <v>76159.100000000006</v>
      </c>
      <c r="D9" s="11">
        <v>38559.370000000003</v>
      </c>
      <c r="E9" s="13">
        <v>5982787</v>
      </c>
      <c r="F9" s="12">
        <v>5684887</v>
      </c>
      <c r="G9" s="12">
        <v>7234539</v>
      </c>
      <c r="H9" s="14">
        <f t="shared" si="0"/>
        <v>78.579809992039571</v>
      </c>
      <c r="I9" s="15">
        <v>22031.485000000001</v>
      </c>
      <c r="J9" s="16">
        <v>1764.8009999999992</v>
      </c>
      <c r="K9" s="14">
        <f t="shared" si="1"/>
        <v>23796.286</v>
      </c>
      <c r="L9" s="15">
        <v>511593.37685999903</v>
      </c>
      <c r="M9" s="16">
        <v>26475.747737000002</v>
      </c>
      <c r="N9" s="16">
        <v>1675.795529</v>
      </c>
      <c r="O9" s="14">
        <f t="shared" si="2"/>
        <v>539744.92012599902</v>
      </c>
      <c r="P9" s="16">
        <v>811830.92914199899</v>
      </c>
      <c r="Q9" s="14">
        <f t="shared" si="3"/>
        <v>66.484892451244747</v>
      </c>
    </row>
    <row r="10" spans="1:17" ht="23.1" customHeight="1" x14ac:dyDescent="0.3">
      <c r="A10" s="17" t="s">
        <v>28</v>
      </c>
      <c r="B10" s="18"/>
      <c r="C10" s="18"/>
      <c r="D10" s="17"/>
      <c r="E10" s="19"/>
      <c r="F10" s="18"/>
      <c r="G10" s="18"/>
      <c r="H10" s="20" t="str">
        <f t="shared" si="0"/>
        <v xml:space="preserve"> </v>
      </c>
      <c r="I10" s="21"/>
      <c r="J10" s="22"/>
      <c r="K10" s="20" t="str">
        <f t="shared" si="1"/>
        <v/>
      </c>
      <c r="L10" s="21"/>
      <c r="M10" s="22"/>
      <c r="N10" s="22"/>
      <c r="O10" s="20" t="str">
        <f t="shared" si="2"/>
        <v/>
      </c>
      <c r="P10" s="22"/>
      <c r="Q10" s="20" t="str">
        <f t="shared" si="3"/>
        <v xml:space="preserve"> </v>
      </c>
    </row>
    <row r="11" spans="1:17" ht="23.1" customHeight="1" x14ac:dyDescent="0.3">
      <c r="A11" s="11" t="s">
        <v>29</v>
      </c>
      <c r="B11" s="12"/>
      <c r="C11" s="12"/>
      <c r="D11" s="11"/>
      <c r="E11" s="13"/>
      <c r="F11" s="12"/>
      <c r="G11" s="12"/>
      <c r="H11" s="14" t="str">
        <f t="shared" si="0"/>
        <v xml:space="preserve"> </v>
      </c>
      <c r="I11" s="15"/>
      <c r="J11" s="16"/>
      <c r="K11" s="14" t="str">
        <f t="shared" si="1"/>
        <v/>
      </c>
      <c r="L11" s="15"/>
      <c r="M11" s="16"/>
      <c r="N11" s="16"/>
      <c r="O11" s="14" t="str">
        <f t="shared" si="2"/>
        <v/>
      </c>
      <c r="P11" s="16"/>
      <c r="Q11" s="14" t="str">
        <f t="shared" si="3"/>
        <v xml:space="preserve"> </v>
      </c>
    </row>
    <row r="12" spans="1:17" ht="23.1" customHeight="1" x14ac:dyDescent="0.3">
      <c r="A12" s="17" t="s">
        <v>30</v>
      </c>
      <c r="B12" s="18"/>
      <c r="C12" s="18"/>
      <c r="D12" s="17"/>
      <c r="E12" s="19"/>
      <c r="F12" s="18"/>
      <c r="G12" s="18"/>
      <c r="H12" s="20" t="str">
        <f t="shared" si="0"/>
        <v xml:space="preserve"> </v>
      </c>
      <c r="I12" s="21"/>
      <c r="J12" s="22"/>
      <c r="K12" s="20" t="str">
        <f t="shared" si="1"/>
        <v/>
      </c>
      <c r="L12" s="21"/>
      <c r="M12" s="22"/>
      <c r="N12" s="22"/>
      <c r="O12" s="20" t="str">
        <f t="shared" si="2"/>
        <v/>
      </c>
      <c r="P12" s="22"/>
      <c r="Q12" s="20" t="str">
        <f t="shared" si="3"/>
        <v xml:space="preserve"> </v>
      </c>
    </row>
    <row r="13" spans="1:17" ht="23.1" customHeight="1" x14ac:dyDescent="0.3">
      <c r="A13" s="11" t="s">
        <v>31</v>
      </c>
      <c r="B13" s="12"/>
      <c r="C13" s="12"/>
      <c r="D13" s="11"/>
      <c r="E13" s="13"/>
      <c r="F13" s="12"/>
      <c r="G13" s="12"/>
      <c r="H13" s="14" t="str">
        <f t="shared" si="0"/>
        <v xml:space="preserve"> </v>
      </c>
      <c r="I13" s="15"/>
      <c r="J13" s="16"/>
      <c r="K13" s="14" t="str">
        <f t="shared" si="1"/>
        <v/>
      </c>
      <c r="L13" s="15"/>
      <c r="M13" s="16"/>
      <c r="N13" s="16"/>
      <c r="O13" s="14" t="str">
        <f t="shared" si="2"/>
        <v/>
      </c>
      <c r="P13" s="16"/>
      <c r="Q13" s="14" t="str">
        <f t="shared" si="3"/>
        <v xml:space="preserve"> </v>
      </c>
    </row>
    <row r="14" spans="1:17" ht="23.1" customHeight="1" x14ac:dyDescent="0.3">
      <c r="A14" s="17" t="s">
        <v>32</v>
      </c>
      <c r="B14" s="18"/>
      <c r="C14" s="18"/>
      <c r="D14" s="17"/>
      <c r="E14" s="19"/>
      <c r="F14" s="18"/>
      <c r="G14" s="18"/>
      <c r="H14" s="20" t="str">
        <f t="shared" si="0"/>
        <v xml:space="preserve"> </v>
      </c>
      <c r="I14" s="21"/>
      <c r="J14" s="22"/>
      <c r="K14" s="20" t="str">
        <f t="shared" si="1"/>
        <v/>
      </c>
      <c r="L14" s="21"/>
      <c r="M14" s="22"/>
      <c r="N14" s="22"/>
      <c r="O14" s="20" t="str">
        <f t="shared" si="2"/>
        <v/>
      </c>
      <c r="P14" s="22"/>
      <c r="Q14" s="20" t="str">
        <f t="shared" si="3"/>
        <v xml:space="preserve"> </v>
      </c>
    </row>
    <row r="15" spans="1:17" ht="23.1" customHeight="1" x14ac:dyDescent="0.3">
      <c r="A15" s="24" t="s">
        <v>33</v>
      </c>
      <c r="B15" s="25"/>
      <c r="C15" s="25"/>
      <c r="D15" s="26"/>
      <c r="E15" s="27"/>
      <c r="F15" s="25"/>
      <c r="G15" s="25"/>
      <c r="H15" s="28" t="str">
        <f t="shared" si="0"/>
        <v xml:space="preserve"> </v>
      </c>
      <c r="I15" s="29"/>
      <c r="J15" s="30"/>
      <c r="K15" s="28" t="str">
        <f t="shared" si="1"/>
        <v/>
      </c>
      <c r="L15" s="29"/>
      <c r="M15" s="30"/>
      <c r="N15" s="30"/>
      <c r="O15" s="28" t="str">
        <f t="shared" si="2"/>
        <v/>
      </c>
      <c r="P15" s="16"/>
      <c r="Q15" s="14" t="str">
        <f t="shared" si="3"/>
        <v xml:space="preserve"> </v>
      </c>
    </row>
    <row r="16" spans="1:17" ht="23.1" customHeight="1" x14ac:dyDescent="0.3">
      <c r="A16" s="31" t="s">
        <v>34</v>
      </c>
      <c r="B16" s="32">
        <f t="shared" ref="B16:G16" si="4">SUM(B4:B15)</f>
        <v>235225</v>
      </c>
      <c r="C16" s="32">
        <f t="shared" si="4"/>
        <v>401600.56999999995</v>
      </c>
      <c r="D16" s="32">
        <f t="shared" si="4"/>
        <v>204076.99</v>
      </c>
      <c r="E16" s="32">
        <f t="shared" si="4"/>
        <v>31607620</v>
      </c>
      <c r="F16" s="32">
        <f t="shared" si="4"/>
        <v>29897032</v>
      </c>
      <c r="G16" s="32">
        <f t="shared" si="4"/>
        <v>37848110</v>
      </c>
      <c r="H16" s="33">
        <f t="shared" si="0"/>
        <v>78.992139898134937</v>
      </c>
      <c r="I16" s="33">
        <f>SUM(I4:I15)</f>
        <v>114560.319</v>
      </c>
      <c r="J16" s="33">
        <f>SUM(J4:J15)</f>
        <v>10765.050999999998</v>
      </c>
      <c r="K16" s="33">
        <f t="shared" si="1"/>
        <v>125325.37</v>
      </c>
      <c r="L16" s="33">
        <f>SUM(L4:L15)</f>
        <v>2690401.5947699975</v>
      </c>
      <c r="M16" s="33">
        <f>SUM(M4:M15)</f>
        <v>133957.56830599994</v>
      </c>
      <c r="N16" s="33">
        <f>SUM(N4:N15)</f>
        <v>10155.662476999998</v>
      </c>
      <c r="O16" s="33">
        <f t="shared" si="2"/>
        <v>2834514.8255529976</v>
      </c>
      <c r="P16" s="34">
        <f>SUM(P4:P15)</f>
        <v>4270597.3769379994</v>
      </c>
      <c r="Q16" s="34">
        <f t="shared" si="3"/>
        <v>66.372794608545689</v>
      </c>
    </row>
    <row r="17" spans="1:17" ht="20.100000000000001" customHeight="1" x14ac:dyDescent="0.3">
      <c r="A17" s="146" t="s">
        <v>35</v>
      </c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</row>
    <row r="18" spans="1:17" s="35" customFormat="1" x14ac:dyDescent="0.25">
      <c r="A18" s="148" t="s">
        <v>36</v>
      </c>
      <c r="B18" s="148"/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</row>
    <row r="19" spans="1:17" s="35" customFormat="1" x14ac:dyDescent="0.25">
      <c r="A19" s="148" t="s">
        <v>37</v>
      </c>
      <c r="B19" s="148"/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</row>
    <row r="20" spans="1:17" ht="51.75" customHeight="1" x14ac:dyDescent="0.3">
      <c r="A20" s="161">
        <v>2022</v>
      </c>
      <c r="B20" s="161"/>
      <c r="C20" s="162" t="s">
        <v>38</v>
      </c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3" t="s">
        <v>1</v>
      </c>
      <c r="P20" s="163"/>
      <c r="Q20" s="164"/>
    </row>
    <row r="21" spans="1:17" ht="33" customHeight="1" x14ac:dyDescent="0.3">
      <c r="A21" s="158" t="s">
        <v>2</v>
      </c>
      <c r="B21" s="158" t="s">
        <v>3</v>
      </c>
      <c r="C21" s="158"/>
      <c r="D21" s="158"/>
      <c r="E21" s="159" t="s">
        <v>4</v>
      </c>
      <c r="F21" s="159" t="s">
        <v>5</v>
      </c>
      <c r="G21" s="159" t="s">
        <v>6</v>
      </c>
      <c r="H21" s="159" t="s">
        <v>7</v>
      </c>
      <c r="I21" s="158" t="s">
        <v>8</v>
      </c>
      <c r="J21" s="158"/>
      <c r="K21" s="158"/>
      <c r="L21" s="158" t="s">
        <v>9</v>
      </c>
      <c r="M21" s="158"/>
      <c r="N21" s="158"/>
      <c r="O21" s="158"/>
      <c r="P21" s="159" t="s">
        <v>10</v>
      </c>
      <c r="Q21" s="159" t="s">
        <v>11</v>
      </c>
    </row>
    <row r="22" spans="1:17" ht="150.75" customHeight="1" x14ac:dyDescent="0.3">
      <c r="A22" s="158"/>
      <c r="B22" s="36" t="s">
        <v>12</v>
      </c>
      <c r="C22" s="36" t="s">
        <v>13</v>
      </c>
      <c r="D22" s="36" t="s">
        <v>14</v>
      </c>
      <c r="E22" s="159"/>
      <c r="F22" s="159"/>
      <c r="G22" s="159"/>
      <c r="H22" s="159"/>
      <c r="I22" s="36" t="s">
        <v>15</v>
      </c>
      <c r="J22" s="37" t="s">
        <v>16</v>
      </c>
      <c r="K22" s="36" t="s">
        <v>17</v>
      </c>
      <c r="L22" s="38" t="s">
        <v>18</v>
      </c>
      <c r="M22" s="38" t="s">
        <v>19</v>
      </c>
      <c r="N22" s="38" t="s">
        <v>20</v>
      </c>
      <c r="O22" s="38" t="s">
        <v>21</v>
      </c>
      <c r="P22" s="160"/>
      <c r="Q22" s="160"/>
    </row>
    <row r="23" spans="1:17" ht="23.1" customHeight="1" x14ac:dyDescent="0.3">
      <c r="A23" s="39" t="s">
        <v>22</v>
      </c>
      <c r="B23" s="40"/>
      <c r="C23" s="41"/>
      <c r="D23" s="42"/>
      <c r="E23" s="40"/>
      <c r="F23" s="41"/>
      <c r="G23" s="41"/>
      <c r="H23" s="43" t="str">
        <f t="shared" ref="H23:H35" si="5">IFERROR(F23/G23*100," ")</f>
        <v xml:space="preserve"> </v>
      </c>
      <c r="I23" s="44"/>
      <c r="J23" s="44"/>
      <c r="K23" s="44" t="str">
        <f>IF(AND(ISBLANK(I23),ISBLANK(J23))=TRUE,"",I23+J23)</f>
        <v/>
      </c>
      <c r="L23" s="45"/>
      <c r="M23" s="44"/>
      <c r="N23" s="44"/>
      <c r="O23" s="46" t="str">
        <f>IF(AND(ISBLANK(L23),ISBLANK(M23),ISBLANK(N23))=TRUE,"",L23+M23+N23)</f>
        <v/>
      </c>
      <c r="P23" s="45"/>
      <c r="Q23" s="46" t="str">
        <f>IFERROR(O23/P23*100," ")</f>
        <v xml:space="preserve"> </v>
      </c>
    </row>
    <row r="24" spans="1:17" ht="23.1" customHeight="1" x14ac:dyDescent="0.3">
      <c r="A24" s="47" t="s">
        <v>23</v>
      </c>
      <c r="B24" s="48"/>
      <c r="C24" s="47"/>
      <c r="D24" s="49"/>
      <c r="E24" s="48"/>
      <c r="F24" s="47"/>
      <c r="G24" s="47"/>
      <c r="H24" s="50" t="str">
        <f t="shared" si="5"/>
        <v xml:space="preserve"> </v>
      </c>
      <c r="I24" s="51"/>
      <c r="J24" s="51"/>
      <c r="K24" s="51" t="str">
        <f t="shared" ref="K24:K35" si="6">IF(AND(ISBLANK(I24),ISBLANK(J24))=TRUE,"",I24+J24)</f>
        <v/>
      </c>
      <c r="L24" s="52"/>
      <c r="M24" s="51"/>
      <c r="N24" s="51"/>
      <c r="O24" s="50" t="str">
        <f t="shared" ref="O24:O35" si="7">IF(AND(ISBLANK(L24),ISBLANK(M24),ISBLANK(N24))=TRUE,"",L24+M24+N24)</f>
        <v/>
      </c>
      <c r="P24" s="52"/>
      <c r="Q24" s="50" t="str">
        <f t="shared" ref="Q24:Q35" si="8">IFERROR(O24/P24*100," ")</f>
        <v xml:space="preserve"> </v>
      </c>
    </row>
    <row r="25" spans="1:17" ht="23.1" customHeight="1" x14ac:dyDescent="0.3">
      <c r="A25" s="39" t="s">
        <v>24</v>
      </c>
      <c r="B25" s="53">
        <v>510</v>
      </c>
      <c r="C25" s="39">
        <v>82.551388888888894</v>
      </c>
      <c r="D25" s="54">
        <v>1218.6969999999999</v>
      </c>
      <c r="E25" s="53">
        <v>76830</v>
      </c>
      <c r="F25" s="39">
        <v>187078</v>
      </c>
      <c r="G25" s="39">
        <v>226349</v>
      </c>
      <c r="H25" s="43">
        <f t="shared" si="5"/>
        <v>82.650243650292239</v>
      </c>
      <c r="I25" s="55">
        <v>486.505</v>
      </c>
      <c r="J25" s="55"/>
      <c r="K25" s="55">
        <f t="shared" si="6"/>
        <v>486.505</v>
      </c>
      <c r="L25" s="56">
        <v>16836.795990000002</v>
      </c>
      <c r="M25" s="55">
        <v>1145.5166670000001</v>
      </c>
      <c r="N25" s="55"/>
      <c r="O25" s="43">
        <f t="shared" si="7"/>
        <v>17982.312657000002</v>
      </c>
      <c r="P25" s="56">
        <v>26049.918126999997</v>
      </c>
      <c r="Q25" s="43">
        <f t="shared" si="8"/>
        <v>69.030207962004482</v>
      </c>
    </row>
    <row r="26" spans="1:17" ht="23.1" customHeight="1" x14ac:dyDescent="0.3">
      <c r="A26" s="47" t="s">
        <v>25</v>
      </c>
      <c r="B26" s="48">
        <v>3283</v>
      </c>
      <c r="C26" s="47">
        <v>12181.54</v>
      </c>
      <c r="D26" s="49">
        <v>8072.3609999999999</v>
      </c>
      <c r="E26" s="48">
        <v>453283</v>
      </c>
      <c r="F26" s="47">
        <v>1129022</v>
      </c>
      <c r="G26" s="47">
        <v>1526979</v>
      </c>
      <c r="H26" s="50">
        <f t="shared" si="5"/>
        <v>73.938279439337407</v>
      </c>
      <c r="I26" s="51">
        <v>3026.0549999999998</v>
      </c>
      <c r="J26" s="51"/>
      <c r="K26" s="51">
        <f t="shared" si="6"/>
        <v>3026.0549999999998</v>
      </c>
      <c r="L26" s="52">
        <v>101611.85184</v>
      </c>
      <c r="M26" s="51">
        <v>7487.1915300000001</v>
      </c>
      <c r="N26" s="51"/>
      <c r="O26" s="50">
        <f t="shared" si="7"/>
        <v>109099.04337</v>
      </c>
      <c r="P26" s="52">
        <v>177100.29642599999</v>
      </c>
      <c r="Q26" s="50">
        <f t="shared" si="8"/>
        <v>61.602970504109912</v>
      </c>
    </row>
    <row r="27" spans="1:17" s="23" customFormat="1" ht="30" customHeight="1" x14ac:dyDescent="0.25">
      <c r="A27" s="39" t="s">
        <v>26</v>
      </c>
      <c r="B27" s="53">
        <v>4142</v>
      </c>
      <c r="C27" s="39">
        <v>15581.32</v>
      </c>
      <c r="D27" s="54">
        <v>10420.290000000001</v>
      </c>
      <c r="E27" s="53">
        <v>613545</v>
      </c>
      <c r="F27" s="39">
        <v>1545875</v>
      </c>
      <c r="G27" s="39">
        <v>1987723</v>
      </c>
      <c r="H27" s="43">
        <f t="shared" si="5"/>
        <v>77.771148193183862</v>
      </c>
      <c r="I27" s="55">
        <v>2975.17</v>
      </c>
      <c r="J27" s="55"/>
      <c r="K27" s="55">
        <f t="shared" si="6"/>
        <v>2975.17</v>
      </c>
      <c r="L27" s="56">
        <v>139128.80039999986</v>
      </c>
      <c r="M27" s="55">
        <v>7503.6356509999996</v>
      </c>
      <c r="N27" s="55"/>
      <c r="O27" s="43">
        <f t="shared" si="7"/>
        <v>146632.43605099985</v>
      </c>
      <c r="P27" s="56">
        <v>223409.81446699996</v>
      </c>
      <c r="Q27" s="43">
        <f t="shared" si="8"/>
        <v>65.633838155601282</v>
      </c>
    </row>
    <row r="28" spans="1:17" ht="23.1" customHeight="1" x14ac:dyDescent="0.3">
      <c r="A28" s="47" t="s">
        <v>27</v>
      </c>
      <c r="B28" s="48">
        <v>4409</v>
      </c>
      <c r="C28" s="47">
        <v>16686.34</v>
      </c>
      <c r="D28" s="49">
        <v>11295.59</v>
      </c>
      <c r="E28" s="48">
        <v>676807</v>
      </c>
      <c r="F28" s="47">
        <v>1742586</v>
      </c>
      <c r="G28" s="47">
        <v>2150854</v>
      </c>
      <c r="H28" s="50">
        <f t="shared" si="5"/>
        <v>81.018330393415823</v>
      </c>
      <c r="I28" s="51">
        <v>3281.4659999999999</v>
      </c>
      <c r="J28" s="51"/>
      <c r="K28" s="51">
        <f t="shared" si="6"/>
        <v>3281.4659999999999</v>
      </c>
      <c r="L28" s="52">
        <v>156833.27325</v>
      </c>
      <c r="M28" s="51">
        <v>8316.1347170000008</v>
      </c>
      <c r="N28" s="51">
        <v>0</v>
      </c>
      <c r="O28" s="50">
        <f t="shared" si="7"/>
        <v>165149.40796700001</v>
      </c>
      <c r="P28" s="52">
        <v>243502.85379900006</v>
      </c>
      <c r="Q28" s="50">
        <f t="shared" si="8"/>
        <v>67.822370617193229</v>
      </c>
    </row>
    <row r="29" spans="1:17" ht="23.1" customHeight="1" x14ac:dyDescent="0.3">
      <c r="A29" s="39" t="s">
        <v>28</v>
      </c>
      <c r="B29" s="53"/>
      <c r="C29" s="39"/>
      <c r="D29" s="54"/>
      <c r="E29" s="53"/>
      <c r="F29" s="39"/>
      <c r="G29" s="39"/>
      <c r="H29" s="43" t="str">
        <f t="shared" si="5"/>
        <v xml:space="preserve"> </v>
      </c>
      <c r="I29" s="55"/>
      <c r="J29" s="55"/>
      <c r="K29" s="55" t="str">
        <f t="shared" si="6"/>
        <v/>
      </c>
      <c r="L29" s="56"/>
      <c r="M29" s="55"/>
      <c r="N29" s="55"/>
      <c r="O29" s="43" t="str">
        <f t="shared" si="7"/>
        <v/>
      </c>
      <c r="P29" s="56"/>
      <c r="Q29" s="43" t="str">
        <f t="shared" si="8"/>
        <v xml:space="preserve"> </v>
      </c>
    </row>
    <row r="30" spans="1:17" ht="23.1" customHeight="1" x14ac:dyDescent="0.3">
      <c r="A30" s="47" t="s">
        <v>29</v>
      </c>
      <c r="B30" s="48"/>
      <c r="C30" s="47"/>
      <c r="D30" s="49"/>
      <c r="E30" s="48"/>
      <c r="F30" s="47"/>
      <c r="G30" s="47"/>
      <c r="H30" s="50" t="str">
        <f t="shared" si="5"/>
        <v xml:space="preserve"> </v>
      </c>
      <c r="I30" s="51"/>
      <c r="J30" s="51"/>
      <c r="K30" s="51" t="str">
        <f t="shared" si="6"/>
        <v/>
      </c>
      <c r="L30" s="52"/>
      <c r="M30" s="51"/>
      <c r="N30" s="51"/>
      <c r="O30" s="50" t="str">
        <f t="shared" si="7"/>
        <v/>
      </c>
      <c r="P30" s="52"/>
      <c r="Q30" s="50" t="str">
        <f t="shared" si="8"/>
        <v xml:space="preserve"> </v>
      </c>
    </row>
    <row r="31" spans="1:17" ht="23.1" customHeight="1" x14ac:dyDescent="0.3">
      <c r="A31" s="39" t="s">
        <v>30</v>
      </c>
      <c r="B31" s="53"/>
      <c r="C31" s="39"/>
      <c r="D31" s="54"/>
      <c r="E31" s="53"/>
      <c r="F31" s="39"/>
      <c r="G31" s="39"/>
      <c r="H31" s="43" t="str">
        <f t="shared" si="5"/>
        <v xml:space="preserve"> </v>
      </c>
      <c r="I31" s="55"/>
      <c r="J31" s="55"/>
      <c r="K31" s="55" t="str">
        <f t="shared" si="6"/>
        <v/>
      </c>
      <c r="L31" s="56"/>
      <c r="M31" s="55"/>
      <c r="N31" s="55"/>
      <c r="O31" s="43" t="str">
        <f t="shared" si="7"/>
        <v/>
      </c>
      <c r="P31" s="56"/>
      <c r="Q31" s="43" t="str">
        <f t="shared" si="8"/>
        <v xml:space="preserve"> </v>
      </c>
    </row>
    <row r="32" spans="1:17" ht="23.1" customHeight="1" x14ac:dyDescent="0.3">
      <c r="A32" s="47" t="s">
        <v>31</v>
      </c>
      <c r="B32" s="48"/>
      <c r="C32" s="47"/>
      <c r="D32" s="49"/>
      <c r="E32" s="48"/>
      <c r="F32" s="47"/>
      <c r="G32" s="47"/>
      <c r="H32" s="50" t="str">
        <f t="shared" si="5"/>
        <v xml:space="preserve"> </v>
      </c>
      <c r="I32" s="51"/>
      <c r="J32" s="51"/>
      <c r="K32" s="51" t="str">
        <f t="shared" si="6"/>
        <v/>
      </c>
      <c r="L32" s="52"/>
      <c r="M32" s="51"/>
      <c r="N32" s="51"/>
      <c r="O32" s="50" t="str">
        <f t="shared" si="7"/>
        <v/>
      </c>
      <c r="P32" s="52"/>
      <c r="Q32" s="50" t="str">
        <f t="shared" si="8"/>
        <v xml:space="preserve"> </v>
      </c>
    </row>
    <row r="33" spans="1:17" ht="23.1" customHeight="1" x14ac:dyDescent="0.3">
      <c r="A33" s="39" t="s">
        <v>32</v>
      </c>
      <c r="B33" s="53"/>
      <c r="C33" s="39"/>
      <c r="D33" s="54"/>
      <c r="E33" s="53"/>
      <c r="F33" s="39"/>
      <c r="G33" s="39"/>
      <c r="H33" s="43" t="str">
        <f t="shared" si="5"/>
        <v xml:space="preserve"> </v>
      </c>
      <c r="I33" s="55"/>
      <c r="J33" s="55"/>
      <c r="K33" s="55" t="str">
        <f t="shared" si="6"/>
        <v/>
      </c>
      <c r="L33" s="56"/>
      <c r="M33" s="55"/>
      <c r="N33" s="55"/>
      <c r="O33" s="43" t="str">
        <f t="shared" si="7"/>
        <v/>
      </c>
      <c r="P33" s="56"/>
      <c r="Q33" s="43" t="str">
        <f t="shared" si="8"/>
        <v xml:space="preserve"> </v>
      </c>
    </row>
    <row r="34" spans="1:17" ht="23.1" customHeight="1" x14ac:dyDescent="0.3">
      <c r="A34" s="47" t="s">
        <v>33</v>
      </c>
      <c r="B34" s="57"/>
      <c r="C34" s="58"/>
      <c r="D34" s="59"/>
      <c r="E34" s="57"/>
      <c r="F34" s="58"/>
      <c r="G34" s="58"/>
      <c r="H34" s="50" t="str">
        <f t="shared" si="5"/>
        <v xml:space="preserve"> </v>
      </c>
      <c r="I34" s="60"/>
      <c r="J34" s="60"/>
      <c r="K34" s="60" t="str">
        <f t="shared" si="6"/>
        <v/>
      </c>
      <c r="L34" s="61"/>
      <c r="M34" s="60"/>
      <c r="N34" s="60"/>
      <c r="O34" s="62" t="str">
        <f t="shared" si="7"/>
        <v/>
      </c>
      <c r="P34" s="61"/>
      <c r="Q34" s="62" t="str">
        <f t="shared" si="8"/>
        <v xml:space="preserve"> </v>
      </c>
    </row>
    <row r="35" spans="1:17" ht="23.1" customHeight="1" x14ac:dyDescent="0.3">
      <c r="A35" s="63" t="s">
        <v>34</v>
      </c>
      <c r="B35" s="64">
        <f t="shared" ref="B35:G35" si="9">SUM(B23:B34)</f>
        <v>12344</v>
      </c>
      <c r="C35" s="64">
        <f t="shared" si="9"/>
        <v>44531.751388888893</v>
      </c>
      <c r="D35" s="64">
        <f t="shared" si="9"/>
        <v>31006.937999999998</v>
      </c>
      <c r="E35" s="64">
        <f t="shared" si="9"/>
        <v>1820465</v>
      </c>
      <c r="F35" s="64">
        <f t="shared" si="9"/>
        <v>4604561</v>
      </c>
      <c r="G35" s="64">
        <f t="shared" si="9"/>
        <v>5891905</v>
      </c>
      <c r="H35" s="65">
        <f t="shared" si="5"/>
        <v>78.150632096070794</v>
      </c>
      <c r="I35" s="66">
        <f>SUM(I23:I34)</f>
        <v>9769.1959999999999</v>
      </c>
      <c r="J35" s="66">
        <f>SUM(J23:J34)</f>
        <v>0</v>
      </c>
      <c r="K35" s="66">
        <f t="shared" si="6"/>
        <v>9769.1959999999999</v>
      </c>
      <c r="L35" s="66">
        <f>SUM(L23:L34)</f>
        <v>414410.72147999983</v>
      </c>
      <c r="M35" s="66">
        <f>SUM(M23:M34)</f>
        <v>24452.478565000001</v>
      </c>
      <c r="N35" s="66">
        <f>SUM(N23:N34)</f>
        <v>0</v>
      </c>
      <c r="O35" s="66">
        <f t="shared" si="7"/>
        <v>438863.20004499983</v>
      </c>
      <c r="P35" s="66">
        <f>SUM(P23:P34)</f>
        <v>670062.88281900005</v>
      </c>
      <c r="Q35" s="66">
        <f t="shared" si="8"/>
        <v>65.495823048528308</v>
      </c>
    </row>
    <row r="36" spans="1:17" x14ac:dyDescent="0.3">
      <c r="A36" s="146" t="s">
        <v>35</v>
      </c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7"/>
      <c r="Q36" s="147"/>
    </row>
    <row r="37" spans="1:17" x14ac:dyDescent="0.3">
      <c r="A37" s="148" t="s">
        <v>36</v>
      </c>
      <c r="B37" s="148"/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</row>
    <row r="38" spans="1:17" x14ac:dyDescent="0.3">
      <c r="A38" s="148" t="s">
        <v>37</v>
      </c>
      <c r="B38" s="148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</row>
    <row r="39" spans="1:17" ht="40.5" customHeight="1" x14ac:dyDescent="0.3">
      <c r="A39" s="155">
        <v>2022</v>
      </c>
      <c r="B39" s="155"/>
      <c r="C39" s="156" t="s">
        <v>39</v>
      </c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7" t="s">
        <v>1</v>
      </c>
      <c r="P39" s="157"/>
      <c r="Q39" s="157"/>
    </row>
    <row r="40" spans="1:17" ht="28.9" customHeight="1" x14ac:dyDescent="0.3">
      <c r="A40" s="152" t="s">
        <v>2</v>
      </c>
      <c r="B40" s="152" t="s">
        <v>3</v>
      </c>
      <c r="C40" s="152"/>
      <c r="D40" s="152"/>
      <c r="E40" s="153" t="s">
        <v>4</v>
      </c>
      <c r="F40" s="153" t="s">
        <v>5</v>
      </c>
      <c r="G40" s="153" t="s">
        <v>6</v>
      </c>
      <c r="H40" s="153" t="s">
        <v>7</v>
      </c>
      <c r="I40" s="152" t="s">
        <v>8</v>
      </c>
      <c r="J40" s="152"/>
      <c r="K40" s="152"/>
      <c r="L40" s="152" t="s">
        <v>9</v>
      </c>
      <c r="M40" s="152"/>
      <c r="N40" s="152"/>
      <c r="O40" s="152"/>
      <c r="P40" s="153" t="s">
        <v>10</v>
      </c>
      <c r="Q40" s="153" t="s">
        <v>11</v>
      </c>
    </row>
    <row r="41" spans="1:17" ht="178.5" customHeight="1" x14ac:dyDescent="0.3">
      <c r="A41" s="152"/>
      <c r="B41" s="67" t="s">
        <v>12</v>
      </c>
      <c r="C41" s="67" t="s">
        <v>13</v>
      </c>
      <c r="D41" s="67" t="s">
        <v>14</v>
      </c>
      <c r="E41" s="154"/>
      <c r="F41" s="154"/>
      <c r="G41" s="154"/>
      <c r="H41" s="154"/>
      <c r="I41" s="67" t="s">
        <v>15</v>
      </c>
      <c r="J41" s="68" t="s">
        <v>16</v>
      </c>
      <c r="K41" s="67" t="s">
        <v>17</v>
      </c>
      <c r="L41" s="67" t="s">
        <v>18</v>
      </c>
      <c r="M41" s="67" t="s">
        <v>19</v>
      </c>
      <c r="N41" s="67" t="s">
        <v>20</v>
      </c>
      <c r="O41" s="67" t="s">
        <v>21</v>
      </c>
      <c r="P41" s="154"/>
      <c r="Q41" s="154"/>
    </row>
    <row r="42" spans="1:17" ht="25.5" customHeight="1" x14ac:dyDescent="0.3">
      <c r="A42" s="69" t="s">
        <v>22</v>
      </c>
      <c r="B42" s="70">
        <v>59</v>
      </c>
      <c r="C42" s="71">
        <v>115.21</v>
      </c>
      <c r="D42" s="72">
        <v>62.814999999999998</v>
      </c>
      <c r="E42" s="70">
        <v>3325</v>
      </c>
      <c r="F42" s="71">
        <v>2912</v>
      </c>
      <c r="G42" s="71">
        <v>3472</v>
      </c>
      <c r="H42" s="73">
        <f t="shared" ref="H42:H54" si="10">IFERROR(F42/G42*100," ")</f>
        <v>83.870967741935488</v>
      </c>
      <c r="I42" s="74">
        <v>181.31599999999997</v>
      </c>
      <c r="J42" s="75">
        <v>10.058999999999999</v>
      </c>
      <c r="K42" s="73">
        <f>IF(AND(ISBLANK(I42),ISBLANK(J42))=TRUE,"",I42+J42)</f>
        <v>191.37499999999997</v>
      </c>
      <c r="L42" s="74">
        <v>208.67310000000001</v>
      </c>
      <c r="M42" s="75">
        <v>217.618515</v>
      </c>
      <c r="N42" s="75">
        <v>11.038232000000001</v>
      </c>
      <c r="O42" s="73">
        <f>IF(AND(ISBLANK(L42),ISBLANK(M42),ISBLANK(N42))=TRUE,"",L42+M42+N42)</f>
        <v>437.32984699999997</v>
      </c>
      <c r="P42" s="74">
        <v>1363.347158</v>
      </c>
      <c r="Q42" s="73">
        <f>IFERROR(O42/P42*100," ")</f>
        <v>32.077658609092133</v>
      </c>
    </row>
    <row r="43" spans="1:17" ht="25.5" customHeight="1" x14ac:dyDescent="0.3">
      <c r="A43" s="76" t="s">
        <v>23</v>
      </c>
      <c r="B43" s="77">
        <v>54</v>
      </c>
      <c r="C43" s="78">
        <v>100.26</v>
      </c>
      <c r="D43" s="79">
        <v>54.084999999999994</v>
      </c>
      <c r="E43" s="77">
        <v>3682</v>
      </c>
      <c r="F43" s="78">
        <v>2926</v>
      </c>
      <c r="G43" s="78">
        <v>4090</v>
      </c>
      <c r="H43" s="80">
        <f t="shared" si="10"/>
        <v>71.540342298288508</v>
      </c>
      <c r="I43" s="81">
        <v>256.14400000000001</v>
      </c>
      <c r="J43" s="82">
        <v>2</v>
      </c>
      <c r="K43" s="80">
        <f t="shared" ref="K43:K54" si="11">IF(AND(ISBLANK(I43),ISBLANK(J43))=TRUE,"",I43+J43)</f>
        <v>258.14400000000001</v>
      </c>
      <c r="L43" s="81">
        <v>263.20190000000002</v>
      </c>
      <c r="M43" s="82">
        <v>333.08481599999999</v>
      </c>
      <c r="N43" s="82">
        <v>4</v>
      </c>
      <c r="O43" s="80">
        <f t="shared" ref="O43:O54" si="12">IF(AND(ISBLANK(L43),ISBLANK(M43),ISBLANK(N43))=TRUE,"",L43+M43+N43)</f>
        <v>600.28671600000007</v>
      </c>
      <c r="P43" s="81">
        <v>1227.2159999999999</v>
      </c>
      <c r="Q43" s="80">
        <f t="shared" ref="Q43:Q54" si="13">IFERROR(O43/P43*100," ")</f>
        <v>48.91451187077093</v>
      </c>
    </row>
    <row r="44" spans="1:17" ht="25.5" customHeight="1" x14ac:dyDescent="0.3">
      <c r="A44" s="69" t="s">
        <v>24</v>
      </c>
      <c r="B44" s="83">
        <v>52</v>
      </c>
      <c r="C44" s="84">
        <v>102.23</v>
      </c>
      <c r="D44" s="85">
        <v>59.895000000000003</v>
      </c>
      <c r="E44" s="83">
        <v>4378</v>
      </c>
      <c r="F44" s="84">
        <v>4645</v>
      </c>
      <c r="G44" s="84">
        <v>5796</v>
      </c>
      <c r="H44" s="86">
        <f t="shared" si="10"/>
        <v>80.141476880607314</v>
      </c>
      <c r="I44" s="87">
        <v>254.98699999999999</v>
      </c>
      <c r="J44" s="88">
        <v>1.056</v>
      </c>
      <c r="K44" s="86">
        <f t="shared" si="11"/>
        <v>256.04300000000001</v>
      </c>
      <c r="L44" s="87">
        <v>417.77260000000001</v>
      </c>
      <c r="M44" s="88">
        <v>312.00484499999999</v>
      </c>
      <c r="N44" s="88">
        <v>1.2425360000000001</v>
      </c>
      <c r="O44" s="86">
        <f t="shared" si="12"/>
        <v>731.01998099999992</v>
      </c>
      <c r="P44" s="87">
        <v>1443.5506</v>
      </c>
      <c r="Q44" s="86">
        <f t="shared" si="13"/>
        <v>50.640412674138325</v>
      </c>
    </row>
    <row r="45" spans="1:17" ht="25.5" customHeight="1" x14ac:dyDescent="0.3">
      <c r="A45" s="76" t="s">
        <v>25</v>
      </c>
      <c r="B45" s="77">
        <v>62</v>
      </c>
      <c r="C45" s="89">
        <v>101.04</v>
      </c>
      <c r="D45" s="79">
        <v>49.748000000000005</v>
      </c>
      <c r="E45" s="77">
        <v>4427</v>
      </c>
      <c r="F45" s="78">
        <v>3400</v>
      </c>
      <c r="G45" s="78">
        <v>5619</v>
      </c>
      <c r="H45" s="80">
        <f t="shared" si="10"/>
        <v>60.508987364299692</v>
      </c>
      <c r="I45" s="81">
        <v>99.61</v>
      </c>
      <c r="J45" s="82">
        <v>11.682</v>
      </c>
      <c r="K45" s="80">
        <f t="shared" si="11"/>
        <v>111.292</v>
      </c>
      <c r="L45" s="81">
        <v>301.71749999999997</v>
      </c>
      <c r="M45" s="82">
        <v>136.01598300000001</v>
      </c>
      <c r="N45" s="82">
        <v>15.719025999999999</v>
      </c>
      <c r="O45" s="80">
        <f t="shared" si="12"/>
        <v>453.45250899999996</v>
      </c>
      <c r="P45" s="81">
        <v>1098.9498000000001</v>
      </c>
      <c r="Q45" s="80">
        <f t="shared" si="13"/>
        <v>41.262349654188021</v>
      </c>
    </row>
    <row r="46" spans="1:17" ht="25.5" customHeight="1" x14ac:dyDescent="0.3">
      <c r="A46" s="69" t="s">
        <v>26</v>
      </c>
      <c r="B46" s="83">
        <v>264</v>
      </c>
      <c r="C46" s="90">
        <v>403.43</v>
      </c>
      <c r="D46" s="85">
        <v>172</v>
      </c>
      <c r="E46" s="83">
        <v>27701</v>
      </c>
      <c r="F46" s="84">
        <v>18969</v>
      </c>
      <c r="G46" s="84">
        <v>25483</v>
      </c>
      <c r="H46" s="86">
        <f t="shared" si="10"/>
        <v>74.43786053447397</v>
      </c>
      <c r="I46" s="87">
        <v>97.918000000000006</v>
      </c>
      <c r="J46" s="88">
        <v>28.146000000000001</v>
      </c>
      <c r="K46" s="86">
        <f t="shared" si="11"/>
        <v>126.06400000000001</v>
      </c>
      <c r="L46" s="87">
        <v>1689.7982999999999</v>
      </c>
      <c r="M46" s="88">
        <v>122.12712999999999</v>
      </c>
      <c r="N46" s="88">
        <v>36.905484999999999</v>
      </c>
      <c r="O46" s="86">
        <f t="shared" si="12"/>
        <v>1848.830915</v>
      </c>
      <c r="P46" s="87">
        <v>3401.3384999999998</v>
      </c>
      <c r="Q46" s="86">
        <f t="shared" si="13"/>
        <v>54.355981182114043</v>
      </c>
    </row>
    <row r="47" spans="1:17" ht="25.5" customHeight="1" x14ac:dyDescent="0.3">
      <c r="A47" s="76" t="s">
        <v>27</v>
      </c>
      <c r="B47" s="91">
        <v>270</v>
      </c>
      <c r="C47" s="92">
        <v>412.36</v>
      </c>
      <c r="D47" s="79">
        <v>174.00299999999999</v>
      </c>
      <c r="E47" s="91">
        <v>30809</v>
      </c>
      <c r="F47" s="92">
        <v>21811</v>
      </c>
      <c r="G47" s="92">
        <v>26331</v>
      </c>
      <c r="H47" s="80">
        <f t="shared" si="10"/>
        <v>82.833921993087998</v>
      </c>
      <c r="I47" s="93">
        <v>50.856999999999999</v>
      </c>
      <c r="J47" s="94">
        <v>16.129000000000001</v>
      </c>
      <c r="K47" s="80">
        <f t="shared" si="11"/>
        <v>66.986000000000004</v>
      </c>
      <c r="L47" s="93">
        <v>1940.7760000000001</v>
      </c>
      <c r="M47" s="94">
        <v>70.755419000000003</v>
      </c>
      <c r="N47" s="94">
        <v>22.395264000000001</v>
      </c>
      <c r="O47" s="80">
        <f t="shared" si="12"/>
        <v>2033.9266830000001</v>
      </c>
      <c r="P47" s="93">
        <v>3299.0300999999999</v>
      </c>
      <c r="Q47" s="80">
        <f t="shared" si="13"/>
        <v>61.652262069388222</v>
      </c>
    </row>
    <row r="48" spans="1:17" s="102" customFormat="1" ht="25.5" customHeight="1" x14ac:dyDescent="0.3">
      <c r="A48" s="95" t="s">
        <v>28</v>
      </c>
      <c r="B48" s="96"/>
      <c r="C48" s="97"/>
      <c r="D48" s="98"/>
      <c r="E48" s="96"/>
      <c r="F48" s="97"/>
      <c r="G48" s="97"/>
      <c r="H48" s="99" t="str">
        <f t="shared" si="10"/>
        <v xml:space="preserve"> </v>
      </c>
      <c r="I48" s="100"/>
      <c r="J48" s="101"/>
      <c r="K48" s="99" t="str">
        <f t="shared" si="11"/>
        <v/>
      </c>
      <c r="L48" s="100"/>
      <c r="M48" s="101"/>
      <c r="N48" s="101"/>
      <c r="O48" s="99" t="str">
        <f t="shared" si="12"/>
        <v/>
      </c>
      <c r="P48" s="100"/>
      <c r="Q48" s="99" t="str">
        <f t="shared" si="13"/>
        <v xml:space="preserve"> </v>
      </c>
    </row>
    <row r="49" spans="1:17" ht="25.5" customHeight="1" x14ac:dyDescent="0.3">
      <c r="A49" s="76" t="s">
        <v>29</v>
      </c>
      <c r="B49" s="91"/>
      <c r="C49" s="92"/>
      <c r="D49" s="103"/>
      <c r="E49" s="91"/>
      <c r="F49" s="92"/>
      <c r="G49" s="92"/>
      <c r="H49" s="80" t="str">
        <f t="shared" si="10"/>
        <v xml:space="preserve"> </v>
      </c>
      <c r="I49" s="93"/>
      <c r="J49" s="94"/>
      <c r="K49" s="80" t="str">
        <f t="shared" si="11"/>
        <v/>
      </c>
      <c r="L49" s="93"/>
      <c r="M49" s="94"/>
      <c r="N49" s="94"/>
      <c r="O49" s="80" t="str">
        <f t="shared" si="12"/>
        <v/>
      </c>
      <c r="P49" s="93"/>
      <c r="Q49" s="80" t="str">
        <f t="shared" si="13"/>
        <v xml:space="preserve"> </v>
      </c>
    </row>
    <row r="50" spans="1:17" ht="25.5" customHeight="1" x14ac:dyDescent="0.3">
      <c r="A50" s="69" t="s">
        <v>30</v>
      </c>
      <c r="B50" s="104"/>
      <c r="C50" s="105"/>
      <c r="D50" s="106"/>
      <c r="E50" s="104"/>
      <c r="F50" s="105"/>
      <c r="G50" s="105"/>
      <c r="H50" s="86" t="str">
        <f t="shared" si="10"/>
        <v xml:space="preserve"> </v>
      </c>
      <c r="I50" s="107"/>
      <c r="J50" s="108"/>
      <c r="K50" s="86" t="str">
        <f t="shared" si="11"/>
        <v/>
      </c>
      <c r="L50" s="107"/>
      <c r="M50" s="108"/>
      <c r="N50" s="108"/>
      <c r="O50" s="86" t="str">
        <f t="shared" si="12"/>
        <v/>
      </c>
      <c r="P50" s="107"/>
      <c r="Q50" s="86" t="str">
        <f t="shared" si="13"/>
        <v xml:space="preserve"> </v>
      </c>
    </row>
    <row r="51" spans="1:17" ht="25.5" customHeight="1" x14ac:dyDescent="0.3">
      <c r="A51" s="76" t="s">
        <v>31</v>
      </c>
      <c r="B51" s="91"/>
      <c r="C51" s="92"/>
      <c r="D51" s="103"/>
      <c r="E51" s="91"/>
      <c r="F51" s="92"/>
      <c r="G51" s="92"/>
      <c r="H51" s="80" t="str">
        <f t="shared" si="10"/>
        <v xml:space="preserve"> </v>
      </c>
      <c r="I51" s="93"/>
      <c r="J51" s="94"/>
      <c r="K51" s="80" t="str">
        <f t="shared" si="11"/>
        <v/>
      </c>
      <c r="L51" s="93"/>
      <c r="M51" s="94"/>
      <c r="N51" s="94"/>
      <c r="O51" s="80" t="str">
        <f t="shared" si="12"/>
        <v/>
      </c>
      <c r="P51" s="93"/>
      <c r="Q51" s="80" t="str">
        <f t="shared" si="13"/>
        <v xml:space="preserve"> </v>
      </c>
    </row>
    <row r="52" spans="1:17" ht="25.5" customHeight="1" x14ac:dyDescent="0.3">
      <c r="A52" s="69" t="s">
        <v>32</v>
      </c>
      <c r="B52" s="104"/>
      <c r="C52" s="105"/>
      <c r="D52" s="106"/>
      <c r="E52" s="104"/>
      <c r="F52" s="105"/>
      <c r="G52" s="105"/>
      <c r="H52" s="86" t="str">
        <f t="shared" si="10"/>
        <v xml:space="preserve"> </v>
      </c>
      <c r="I52" s="107"/>
      <c r="J52" s="108"/>
      <c r="K52" s="86" t="str">
        <f t="shared" si="11"/>
        <v/>
      </c>
      <c r="L52" s="107"/>
      <c r="M52" s="108"/>
      <c r="N52" s="108"/>
      <c r="O52" s="86" t="str">
        <f t="shared" si="12"/>
        <v/>
      </c>
      <c r="P52" s="107"/>
      <c r="Q52" s="86" t="str">
        <f t="shared" si="13"/>
        <v xml:space="preserve"> </v>
      </c>
    </row>
    <row r="53" spans="1:17" ht="25.5" customHeight="1" x14ac:dyDescent="0.3">
      <c r="A53" s="76" t="s">
        <v>33</v>
      </c>
      <c r="B53" s="109"/>
      <c r="C53" s="110"/>
      <c r="D53" s="111"/>
      <c r="E53" s="109"/>
      <c r="F53" s="110"/>
      <c r="G53" s="110"/>
      <c r="H53" s="112" t="str">
        <f t="shared" si="10"/>
        <v xml:space="preserve"> </v>
      </c>
      <c r="I53" s="113"/>
      <c r="J53" s="114"/>
      <c r="K53" s="112" t="str">
        <f t="shared" si="11"/>
        <v/>
      </c>
      <c r="L53" s="113"/>
      <c r="M53" s="114"/>
      <c r="N53" s="114"/>
      <c r="O53" s="112" t="str">
        <f t="shared" si="12"/>
        <v/>
      </c>
      <c r="P53" s="113"/>
      <c r="Q53" s="112" t="str">
        <f t="shared" si="13"/>
        <v xml:space="preserve"> </v>
      </c>
    </row>
    <row r="54" spans="1:17" ht="25.5" customHeight="1" x14ac:dyDescent="0.3">
      <c r="A54" s="115" t="s">
        <v>34</v>
      </c>
      <c r="B54" s="116">
        <f t="shared" ref="B54:G54" si="14">SUM(B42:B53)</f>
        <v>761</v>
      </c>
      <c r="C54" s="116">
        <f t="shared" si="14"/>
        <v>1234.5300000000002</v>
      </c>
      <c r="D54" s="116">
        <f t="shared" si="14"/>
        <v>572.54600000000005</v>
      </c>
      <c r="E54" s="116">
        <f t="shared" si="14"/>
        <v>74322</v>
      </c>
      <c r="F54" s="116">
        <f t="shared" si="14"/>
        <v>54663</v>
      </c>
      <c r="G54" s="116">
        <f t="shared" si="14"/>
        <v>70791</v>
      </c>
      <c r="H54" s="117">
        <f t="shared" si="10"/>
        <v>77.217442895283298</v>
      </c>
      <c r="I54" s="117">
        <f>SUM(I42:I53)</f>
        <v>940.83199999999999</v>
      </c>
      <c r="J54" s="117">
        <f>SUM(J42:J53)</f>
        <v>69.072000000000003</v>
      </c>
      <c r="K54" s="117">
        <f t="shared" si="11"/>
        <v>1009.904</v>
      </c>
      <c r="L54" s="117">
        <f>SUM(L42:L53)</f>
        <v>4821.9394000000002</v>
      </c>
      <c r="M54" s="117">
        <f>SUM(M42:M53)</f>
        <v>1191.606708</v>
      </c>
      <c r="N54" s="117">
        <f>SUM(N42:N53)</f>
        <v>91.300543000000005</v>
      </c>
      <c r="O54" s="117">
        <f t="shared" si="12"/>
        <v>6104.8466510000007</v>
      </c>
      <c r="P54" s="118">
        <f>SUM(P42:P53)</f>
        <v>11833.432158</v>
      </c>
      <c r="Q54" s="117">
        <f t="shared" si="13"/>
        <v>51.589822542505679</v>
      </c>
    </row>
    <row r="55" spans="1:17" ht="22.5" customHeight="1" x14ac:dyDescent="0.3">
      <c r="A55" s="146" t="s">
        <v>35</v>
      </c>
      <c r="B55" s="147"/>
      <c r="C55" s="147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</row>
    <row r="56" spans="1:17" ht="22.5" customHeight="1" x14ac:dyDescent="0.3">
      <c r="A56" s="148" t="s">
        <v>36</v>
      </c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</row>
    <row r="57" spans="1:17" ht="22.5" customHeight="1" x14ac:dyDescent="0.3">
      <c r="A57" s="148" t="s">
        <v>37</v>
      </c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</row>
    <row r="58" spans="1:17" ht="47.25" customHeight="1" x14ac:dyDescent="0.3">
      <c r="A58" s="149">
        <v>2022</v>
      </c>
      <c r="B58" s="149"/>
      <c r="C58" s="150" t="s">
        <v>40</v>
      </c>
      <c r="D58" s="150"/>
      <c r="E58" s="150"/>
      <c r="F58" s="150"/>
      <c r="G58" s="150"/>
      <c r="H58" s="150"/>
      <c r="I58" s="150"/>
      <c r="J58" s="150"/>
      <c r="K58" s="150"/>
      <c r="L58" s="150"/>
      <c r="M58" s="150"/>
      <c r="N58" s="150"/>
      <c r="O58" s="151" t="s">
        <v>1</v>
      </c>
      <c r="P58" s="151"/>
      <c r="Q58" s="151"/>
    </row>
    <row r="59" spans="1:17" ht="28.9" customHeight="1" x14ac:dyDescent="0.3">
      <c r="A59" s="143" t="s">
        <v>2</v>
      </c>
      <c r="B59" s="143" t="s">
        <v>3</v>
      </c>
      <c r="C59" s="143"/>
      <c r="D59" s="143"/>
      <c r="E59" s="144" t="s">
        <v>4</v>
      </c>
      <c r="F59" s="144" t="s">
        <v>5</v>
      </c>
      <c r="G59" s="144" t="s">
        <v>6</v>
      </c>
      <c r="H59" s="144" t="s">
        <v>7</v>
      </c>
      <c r="I59" s="143" t="s">
        <v>8</v>
      </c>
      <c r="J59" s="143"/>
      <c r="K59" s="143"/>
      <c r="L59" s="143" t="s">
        <v>9</v>
      </c>
      <c r="M59" s="143"/>
      <c r="N59" s="143"/>
      <c r="O59" s="143"/>
      <c r="P59" s="144" t="s">
        <v>10</v>
      </c>
      <c r="Q59" s="144" t="s">
        <v>11</v>
      </c>
    </row>
    <row r="60" spans="1:17" ht="164.25" customHeight="1" x14ac:dyDescent="0.3">
      <c r="A60" s="143"/>
      <c r="B60" s="119" t="s">
        <v>12</v>
      </c>
      <c r="C60" s="119" t="s">
        <v>13</v>
      </c>
      <c r="D60" s="119" t="s">
        <v>14</v>
      </c>
      <c r="E60" s="145"/>
      <c r="F60" s="145"/>
      <c r="G60" s="145"/>
      <c r="H60" s="145"/>
      <c r="I60" s="119" t="s">
        <v>15</v>
      </c>
      <c r="J60" s="120" t="s">
        <v>16</v>
      </c>
      <c r="K60" s="119" t="s">
        <v>17</v>
      </c>
      <c r="L60" s="119" t="s">
        <v>18</v>
      </c>
      <c r="M60" s="119" t="s">
        <v>19</v>
      </c>
      <c r="N60" s="119" t="s">
        <v>20</v>
      </c>
      <c r="O60" s="119" t="s">
        <v>21</v>
      </c>
      <c r="P60" s="145"/>
      <c r="Q60" s="145"/>
    </row>
    <row r="61" spans="1:17" ht="24.75" customHeight="1" x14ac:dyDescent="0.3">
      <c r="A61" s="121" t="s">
        <v>22</v>
      </c>
      <c r="B61" s="122">
        <v>3209</v>
      </c>
      <c r="C61" s="123">
        <v>11642.11</v>
      </c>
      <c r="D61" s="124">
        <v>7742.1750000000002</v>
      </c>
      <c r="E61" s="122">
        <v>379584</v>
      </c>
      <c r="F61" s="123">
        <v>935248</v>
      </c>
      <c r="G61" s="123">
        <v>1433686</v>
      </c>
      <c r="H61" s="125">
        <f t="shared" ref="H61:H73" si="15">IFERROR(F61/G61*100," ")</f>
        <v>65.233809913746796</v>
      </c>
      <c r="I61" s="126">
        <v>4207.2280000000001</v>
      </c>
      <c r="J61" s="127"/>
      <c r="K61" s="127">
        <f>IF(AND(ISBLANK(I61),ISBLANK(J61))=TRUE,"",I61+J61)</f>
        <v>4207.2280000000001</v>
      </c>
      <c r="L61" s="126">
        <v>83982.504600000102</v>
      </c>
      <c r="M61" s="127">
        <v>8451.04152599999</v>
      </c>
      <c r="N61" s="127"/>
      <c r="O61" s="128">
        <f>IF(AND(ISBLANK(L61),ISBLANK(M61),ISBLANK(N61))=TRUE,"",L61+M61+N61)</f>
        <v>92433.546126000088</v>
      </c>
      <c r="P61" s="127">
        <v>170610.38094700003</v>
      </c>
      <c r="Q61" s="125">
        <f>IFERROR(O61/P61*100," ")</f>
        <v>54.178148840025443</v>
      </c>
    </row>
    <row r="62" spans="1:17" ht="24.75" customHeight="1" x14ac:dyDescent="0.3">
      <c r="A62" s="76" t="s">
        <v>23</v>
      </c>
      <c r="B62" s="91">
        <v>2829</v>
      </c>
      <c r="C62" s="92">
        <v>10392.17</v>
      </c>
      <c r="D62" s="103">
        <v>6992.3289999999997</v>
      </c>
      <c r="E62" s="91">
        <v>363402</v>
      </c>
      <c r="F62" s="92">
        <v>905256</v>
      </c>
      <c r="G62" s="92">
        <v>1245361</v>
      </c>
      <c r="H62" s="129">
        <f t="shared" si="15"/>
        <v>72.690248048557805</v>
      </c>
      <c r="I62" s="93">
        <v>4547.7809999999999</v>
      </c>
      <c r="J62" s="94"/>
      <c r="K62" s="94">
        <f t="shared" ref="K62:K73" si="16">IF(AND(ISBLANK(I62),ISBLANK(J62))=TRUE,"",I62+J62)</f>
        <v>4547.7809999999999</v>
      </c>
      <c r="L62" s="93">
        <v>81472.988200000007</v>
      </c>
      <c r="M62" s="94">
        <v>9174.3150070000011</v>
      </c>
      <c r="N62" s="94">
        <v>0</v>
      </c>
      <c r="O62" s="80">
        <f t="shared" ref="O62:O73" si="17">IF(AND(ISBLANK(L62),ISBLANK(M62),ISBLANK(N62))=TRUE,"",L62+M62+N62)</f>
        <v>90647.303207000004</v>
      </c>
      <c r="P62" s="94">
        <v>151564.5545</v>
      </c>
      <c r="Q62" s="129">
        <f t="shared" ref="Q62:Q73" si="18">IFERROR(O62/P62*100," ")</f>
        <v>59.807719229630308</v>
      </c>
    </row>
    <row r="63" spans="1:17" ht="24.75" customHeight="1" x14ac:dyDescent="0.3">
      <c r="A63" s="121" t="s">
        <v>24</v>
      </c>
      <c r="B63" s="130">
        <v>3071</v>
      </c>
      <c r="C63" s="131">
        <v>11316.46</v>
      </c>
      <c r="D63" s="132">
        <v>7491.4310000000005</v>
      </c>
      <c r="E63" s="130">
        <v>458571</v>
      </c>
      <c r="F63" s="131">
        <v>1128025.3600000001</v>
      </c>
      <c r="G63" s="131">
        <v>1392270.426</v>
      </c>
      <c r="H63" s="133">
        <f t="shared" si="15"/>
        <v>81.020564606893402</v>
      </c>
      <c r="I63" s="134">
        <v>4113.3819999999996</v>
      </c>
      <c r="J63" s="135"/>
      <c r="K63" s="135">
        <f t="shared" si="16"/>
        <v>4113.3819999999996</v>
      </c>
      <c r="L63" s="134">
        <v>101521.7922</v>
      </c>
      <c r="M63" s="135">
        <v>8464.7827980000002</v>
      </c>
      <c r="N63" s="135">
        <v>0</v>
      </c>
      <c r="O63" s="136">
        <f t="shared" si="17"/>
        <v>109986.574998</v>
      </c>
      <c r="P63" s="135">
        <v>160915.56460000001</v>
      </c>
      <c r="Q63" s="133">
        <f t="shared" si="18"/>
        <v>68.350488824000294</v>
      </c>
    </row>
    <row r="64" spans="1:17" ht="24.75" customHeight="1" x14ac:dyDescent="0.3">
      <c r="A64" s="76" t="s">
        <v>25</v>
      </c>
      <c r="B64" s="91">
        <v>85</v>
      </c>
      <c r="C64" s="92">
        <v>278.44</v>
      </c>
      <c r="D64" s="103">
        <v>161.10699999999997</v>
      </c>
      <c r="E64" s="91">
        <v>1543</v>
      </c>
      <c r="F64" s="92">
        <v>4340</v>
      </c>
      <c r="G64" s="92">
        <v>4677</v>
      </c>
      <c r="H64" s="129">
        <f t="shared" si="15"/>
        <v>92.794526405815688</v>
      </c>
      <c r="I64" s="93">
        <v>835.36300000000006</v>
      </c>
      <c r="J64" s="94"/>
      <c r="K64" s="94">
        <f t="shared" si="16"/>
        <v>835.36300000000006</v>
      </c>
      <c r="L64" s="93">
        <v>390.5401</v>
      </c>
      <c r="M64" s="94">
        <v>1425.3468330000001</v>
      </c>
      <c r="N64" s="94"/>
      <c r="O64" s="80">
        <f t="shared" si="17"/>
        <v>1815.886933</v>
      </c>
      <c r="P64" s="94">
        <v>3833.2701999999999</v>
      </c>
      <c r="Q64" s="129">
        <f t="shared" si="18"/>
        <v>47.371743661586912</v>
      </c>
    </row>
    <row r="65" spans="1:17" ht="24.75" customHeight="1" x14ac:dyDescent="0.3">
      <c r="A65" s="121" t="s">
        <v>26</v>
      </c>
      <c r="B65" s="130">
        <v>50</v>
      </c>
      <c r="C65" s="131">
        <v>202.67</v>
      </c>
      <c r="D65" s="132">
        <v>108.792</v>
      </c>
      <c r="E65" s="130">
        <v>1217</v>
      </c>
      <c r="F65" s="131">
        <v>2910</v>
      </c>
      <c r="G65" s="131">
        <v>3099</v>
      </c>
      <c r="H65" s="133">
        <f t="shared" si="15"/>
        <v>93.901258470474346</v>
      </c>
      <c r="I65" s="134">
        <v>609.69399999999996</v>
      </c>
      <c r="J65" s="135"/>
      <c r="K65" s="135">
        <f t="shared" si="16"/>
        <v>609.69399999999996</v>
      </c>
      <c r="L65" s="134">
        <v>261.95429999999999</v>
      </c>
      <c r="M65" s="135">
        <v>1342.9411</v>
      </c>
      <c r="N65" s="135"/>
      <c r="O65" s="136">
        <f t="shared" si="17"/>
        <v>1604.8953999999999</v>
      </c>
      <c r="P65" s="135">
        <v>2922.1867000000002</v>
      </c>
      <c r="Q65" s="133">
        <f t="shared" si="18"/>
        <v>54.921042519288712</v>
      </c>
    </row>
    <row r="66" spans="1:17" ht="24.75" customHeight="1" x14ac:dyDescent="0.3">
      <c r="A66" s="76" t="s">
        <v>27</v>
      </c>
      <c r="B66" s="91">
        <v>37</v>
      </c>
      <c r="C66" s="92">
        <v>115.31</v>
      </c>
      <c r="D66" s="103">
        <v>70.872</v>
      </c>
      <c r="E66" s="91">
        <v>1267</v>
      </c>
      <c r="F66" s="92">
        <v>3925</v>
      </c>
      <c r="G66" s="92">
        <v>4419</v>
      </c>
      <c r="H66" s="129">
        <f t="shared" si="15"/>
        <v>88.821000226295538</v>
      </c>
      <c r="I66" s="93">
        <v>360.34300000000002</v>
      </c>
      <c r="J66" s="94"/>
      <c r="K66" s="94">
        <f t="shared" si="16"/>
        <v>360.34300000000002</v>
      </c>
      <c r="L66" s="93">
        <v>353.28050000000002</v>
      </c>
      <c r="M66" s="94">
        <v>665.58605899999998</v>
      </c>
      <c r="N66" s="94">
        <v>0</v>
      </c>
      <c r="O66" s="80">
        <f t="shared" si="17"/>
        <v>1018.8665590000001</v>
      </c>
      <c r="P66" s="94">
        <v>1866.3400999999999</v>
      </c>
      <c r="Q66" s="129">
        <f t="shared" si="18"/>
        <v>54.591687710080286</v>
      </c>
    </row>
    <row r="67" spans="1:17" ht="24.75" customHeight="1" x14ac:dyDescent="0.3">
      <c r="A67" s="121" t="s">
        <v>28</v>
      </c>
      <c r="B67" s="130"/>
      <c r="C67" s="131"/>
      <c r="D67" s="132"/>
      <c r="E67" s="130"/>
      <c r="F67" s="131"/>
      <c r="G67" s="131"/>
      <c r="H67" s="133" t="str">
        <f t="shared" si="15"/>
        <v xml:space="preserve"> </v>
      </c>
      <c r="I67" s="134"/>
      <c r="J67" s="135"/>
      <c r="K67" s="135" t="str">
        <f t="shared" si="16"/>
        <v/>
      </c>
      <c r="L67" s="134"/>
      <c r="M67" s="135"/>
      <c r="N67" s="135"/>
      <c r="O67" s="136" t="str">
        <f t="shared" si="17"/>
        <v/>
      </c>
      <c r="P67" s="135"/>
      <c r="Q67" s="133" t="str">
        <f t="shared" si="18"/>
        <v xml:space="preserve"> </v>
      </c>
    </row>
    <row r="68" spans="1:17" ht="24.75" customHeight="1" x14ac:dyDescent="0.3">
      <c r="A68" s="76" t="s">
        <v>29</v>
      </c>
      <c r="B68" s="91"/>
      <c r="C68" s="92"/>
      <c r="D68" s="103"/>
      <c r="E68" s="91"/>
      <c r="F68" s="92"/>
      <c r="G68" s="92"/>
      <c r="H68" s="129" t="str">
        <f t="shared" si="15"/>
        <v xml:space="preserve"> </v>
      </c>
      <c r="I68" s="93"/>
      <c r="J68" s="94"/>
      <c r="K68" s="94" t="str">
        <f t="shared" si="16"/>
        <v/>
      </c>
      <c r="L68" s="93"/>
      <c r="M68" s="94"/>
      <c r="N68" s="94"/>
      <c r="O68" s="80" t="str">
        <f t="shared" si="17"/>
        <v/>
      </c>
      <c r="P68" s="94"/>
      <c r="Q68" s="129" t="str">
        <f t="shared" si="18"/>
        <v xml:space="preserve"> </v>
      </c>
    </row>
    <row r="69" spans="1:17" ht="24.75" customHeight="1" x14ac:dyDescent="0.3">
      <c r="A69" s="121" t="s">
        <v>30</v>
      </c>
      <c r="B69" s="130"/>
      <c r="C69" s="131"/>
      <c r="D69" s="132"/>
      <c r="E69" s="130"/>
      <c r="F69" s="131"/>
      <c r="G69" s="131"/>
      <c r="H69" s="133" t="str">
        <f t="shared" si="15"/>
        <v xml:space="preserve"> </v>
      </c>
      <c r="I69" s="134"/>
      <c r="J69" s="135"/>
      <c r="K69" s="135" t="str">
        <f t="shared" si="16"/>
        <v/>
      </c>
      <c r="L69" s="134"/>
      <c r="M69" s="135"/>
      <c r="N69" s="135"/>
      <c r="O69" s="136" t="str">
        <f t="shared" si="17"/>
        <v/>
      </c>
      <c r="P69" s="135"/>
      <c r="Q69" s="133" t="str">
        <f t="shared" si="18"/>
        <v xml:space="preserve"> </v>
      </c>
    </row>
    <row r="70" spans="1:17" ht="24.75" customHeight="1" x14ac:dyDescent="0.3">
      <c r="A70" s="76" t="s">
        <v>31</v>
      </c>
      <c r="B70" s="91"/>
      <c r="C70" s="92"/>
      <c r="D70" s="103"/>
      <c r="E70" s="91"/>
      <c r="F70" s="92"/>
      <c r="G70" s="92"/>
      <c r="H70" s="129" t="str">
        <f t="shared" si="15"/>
        <v xml:space="preserve"> </v>
      </c>
      <c r="I70" s="93"/>
      <c r="J70" s="94"/>
      <c r="K70" s="94" t="str">
        <f t="shared" si="16"/>
        <v/>
      </c>
      <c r="L70" s="93"/>
      <c r="M70" s="94"/>
      <c r="N70" s="94"/>
      <c r="O70" s="80" t="str">
        <f t="shared" si="17"/>
        <v/>
      </c>
      <c r="P70" s="94"/>
      <c r="Q70" s="129" t="str">
        <f t="shared" si="18"/>
        <v xml:space="preserve"> </v>
      </c>
    </row>
    <row r="71" spans="1:17" ht="24.75" customHeight="1" x14ac:dyDescent="0.3">
      <c r="A71" s="121" t="s">
        <v>32</v>
      </c>
      <c r="B71" s="130"/>
      <c r="C71" s="131"/>
      <c r="D71" s="132"/>
      <c r="E71" s="130"/>
      <c r="F71" s="131"/>
      <c r="G71" s="131"/>
      <c r="H71" s="133" t="str">
        <f t="shared" si="15"/>
        <v xml:space="preserve"> </v>
      </c>
      <c r="I71" s="134"/>
      <c r="J71" s="135"/>
      <c r="K71" s="135" t="str">
        <f t="shared" si="16"/>
        <v/>
      </c>
      <c r="L71" s="134"/>
      <c r="M71" s="135"/>
      <c r="N71" s="135"/>
      <c r="O71" s="136" t="str">
        <f t="shared" si="17"/>
        <v/>
      </c>
      <c r="P71" s="135"/>
      <c r="Q71" s="133" t="str">
        <f t="shared" si="18"/>
        <v xml:space="preserve"> </v>
      </c>
    </row>
    <row r="72" spans="1:17" ht="24.75" customHeight="1" x14ac:dyDescent="0.3">
      <c r="A72" s="76" t="s">
        <v>33</v>
      </c>
      <c r="B72" s="109"/>
      <c r="C72" s="110"/>
      <c r="D72" s="111"/>
      <c r="E72" s="109"/>
      <c r="F72" s="110"/>
      <c r="G72" s="110"/>
      <c r="H72" s="112" t="str">
        <f t="shared" si="15"/>
        <v xml:space="preserve"> </v>
      </c>
      <c r="I72" s="113"/>
      <c r="J72" s="114"/>
      <c r="K72" s="114" t="str">
        <f t="shared" si="16"/>
        <v/>
      </c>
      <c r="L72" s="113"/>
      <c r="M72" s="114"/>
      <c r="N72" s="114"/>
      <c r="O72" s="112" t="str">
        <f t="shared" si="17"/>
        <v/>
      </c>
      <c r="P72" s="114"/>
      <c r="Q72" s="112" t="str">
        <f t="shared" si="18"/>
        <v xml:space="preserve"> </v>
      </c>
    </row>
    <row r="73" spans="1:17" ht="24.75" customHeight="1" x14ac:dyDescent="0.3">
      <c r="A73" s="137" t="s">
        <v>34</v>
      </c>
      <c r="B73" s="138">
        <f t="shared" ref="B73:G73" si="19">SUM(B61:B72)</f>
        <v>9281</v>
      </c>
      <c r="C73" s="138">
        <f t="shared" si="19"/>
        <v>33947.159999999996</v>
      </c>
      <c r="D73" s="138">
        <f t="shared" si="19"/>
        <v>22566.706000000002</v>
      </c>
      <c r="E73" s="138">
        <f t="shared" si="19"/>
        <v>1205584</v>
      </c>
      <c r="F73" s="138">
        <f t="shared" si="19"/>
        <v>2979704.3600000003</v>
      </c>
      <c r="G73" s="138">
        <f t="shared" si="19"/>
        <v>4083512.426</v>
      </c>
      <c r="H73" s="139">
        <f t="shared" si="15"/>
        <v>72.96915128819056</v>
      </c>
      <c r="I73" s="140">
        <f>SUM(I61:I72)</f>
        <v>14673.790999999999</v>
      </c>
      <c r="J73" s="140">
        <f>SUM(J61:J72)</f>
        <v>0</v>
      </c>
      <c r="K73" s="140">
        <f t="shared" si="16"/>
        <v>14673.790999999999</v>
      </c>
      <c r="L73" s="140">
        <f>SUM(L61:L72)</f>
        <v>267983.05990000011</v>
      </c>
      <c r="M73" s="140">
        <f>SUM(M61:M72)</f>
        <v>29524.013322999992</v>
      </c>
      <c r="N73" s="140">
        <f>SUM(N61:N72)</f>
        <v>0</v>
      </c>
      <c r="O73" s="140">
        <f t="shared" si="17"/>
        <v>297507.0732230001</v>
      </c>
      <c r="P73" s="140">
        <f>SUM(P61:P72)</f>
        <v>491712.29704700003</v>
      </c>
      <c r="Q73" s="139">
        <f t="shared" si="18"/>
        <v>60.504297942047003</v>
      </c>
    </row>
    <row r="74" spans="1:17" x14ac:dyDescent="0.3">
      <c r="A74" s="146" t="s">
        <v>35</v>
      </c>
      <c r="B74" s="147"/>
      <c r="C74" s="147"/>
      <c r="D74" s="147"/>
      <c r="E74" s="147"/>
      <c r="F74" s="147"/>
      <c r="G74" s="147"/>
      <c r="H74" s="147"/>
      <c r="I74" s="147"/>
      <c r="J74" s="147"/>
      <c r="K74" s="147"/>
      <c r="L74" s="147"/>
      <c r="M74" s="147"/>
      <c r="N74" s="147"/>
      <c r="O74" s="147"/>
      <c r="P74" s="147"/>
      <c r="Q74" s="147"/>
    </row>
    <row r="75" spans="1:17" x14ac:dyDescent="0.3">
      <c r="A75" s="148" t="s">
        <v>36</v>
      </c>
      <c r="B75" s="148"/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</row>
    <row r="76" spans="1:17" x14ac:dyDescent="0.3">
      <c r="A76" s="148" t="s">
        <v>37</v>
      </c>
      <c r="B76" s="148"/>
      <c r="C76" s="148"/>
      <c r="D76" s="148"/>
      <c r="E76" s="148"/>
      <c r="F76" s="148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</row>
    <row r="79" spans="1:17" x14ac:dyDescent="0.3">
      <c r="H79" s="141"/>
      <c r="Q79" s="141"/>
    </row>
    <row r="81" spans="8:17" x14ac:dyDescent="0.3">
      <c r="H81" s="141"/>
      <c r="Q81" s="141"/>
    </row>
    <row r="83" spans="8:17" x14ac:dyDescent="0.3">
      <c r="H83" s="141"/>
      <c r="Q83" s="141"/>
    </row>
    <row r="85" spans="8:17" x14ac:dyDescent="0.3">
      <c r="H85" s="141"/>
      <c r="Q85" s="141"/>
    </row>
    <row r="87" spans="8:17" x14ac:dyDescent="0.3">
      <c r="H87" s="141"/>
      <c r="Q87" s="141"/>
    </row>
    <row r="89" spans="8:17" x14ac:dyDescent="0.3">
      <c r="H89" s="141"/>
      <c r="Q89" s="141"/>
    </row>
    <row r="91" spans="8:17" x14ac:dyDescent="0.3">
      <c r="H91" s="141"/>
      <c r="Q91" s="141"/>
    </row>
    <row r="93" spans="8:17" x14ac:dyDescent="0.3">
      <c r="H93" s="141"/>
      <c r="Q93" s="141"/>
    </row>
    <row r="95" spans="8:17" x14ac:dyDescent="0.3">
      <c r="H95" s="141"/>
      <c r="Q95" s="141"/>
    </row>
    <row r="96" spans="8:17" x14ac:dyDescent="0.3">
      <c r="H96" s="141"/>
      <c r="Q96" s="141"/>
    </row>
    <row r="97" spans="8:17" x14ac:dyDescent="0.3">
      <c r="H97" s="141"/>
      <c r="Q97" s="141"/>
    </row>
    <row r="98" spans="8:17" x14ac:dyDescent="0.3">
      <c r="H98" s="141"/>
      <c r="Q98" s="141"/>
    </row>
    <row r="99" spans="8:17" x14ac:dyDescent="0.3">
      <c r="H99" s="141"/>
      <c r="Q99" s="141"/>
    </row>
    <row r="100" spans="8:17" x14ac:dyDescent="0.3">
      <c r="H100" s="141"/>
      <c r="Q100" s="141"/>
    </row>
    <row r="101" spans="8:17" x14ac:dyDescent="0.3">
      <c r="H101" s="141"/>
      <c r="Q101" s="141"/>
    </row>
    <row r="121" spans="8:17" x14ac:dyDescent="0.3">
      <c r="H121" s="141"/>
      <c r="Q121" s="141"/>
    </row>
    <row r="124" spans="8:17" x14ac:dyDescent="0.3">
      <c r="H124" s="141"/>
      <c r="Q124" s="141"/>
    </row>
    <row r="126" spans="8:17" x14ac:dyDescent="0.3">
      <c r="H126" s="141"/>
      <c r="Q126" s="141"/>
    </row>
    <row r="128" spans="8:17" x14ac:dyDescent="0.3">
      <c r="H128" s="141"/>
      <c r="Q128" s="141"/>
    </row>
    <row r="130" spans="8:17" x14ac:dyDescent="0.3">
      <c r="H130" s="141"/>
      <c r="Q130" s="141"/>
    </row>
    <row r="132" spans="8:17" x14ac:dyDescent="0.3">
      <c r="H132" s="141"/>
      <c r="Q132" s="141"/>
    </row>
    <row r="134" spans="8:17" x14ac:dyDescent="0.3">
      <c r="H134" s="141"/>
      <c r="Q134" s="141"/>
    </row>
    <row r="136" spans="8:17" x14ac:dyDescent="0.3">
      <c r="H136" s="141"/>
      <c r="Q136" s="141"/>
    </row>
    <row r="138" spans="8:17" x14ac:dyDescent="0.3">
      <c r="H138" s="141"/>
      <c r="Q138" s="141"/>
    </row>
    <row r="140" spans="8:17" x14ac:dyDescent="0.3">
      <c r="H140" s="141"/>
      <c r="Q140" s="141"/>
    </row>
    <row r="141" spans="8:17" x14ac:dyDescent="0.3">
      <c r="Q141" s="141"/>
    </row>
    <row r="142" spans="8:17" x14ac:dyDescent="0.3">
      <c r="H142" s="141"/>
      <c r="Q142" s="141"/>
    </row>
    <row r="143" spans="8:17" x14ac:dyDescent="0.3">
      <c r="H143" s="141"/>
      <c r="Q143" s="141"/>
    </row>
    <row r="144" spans="8:17" x14ac:dyDescent="0.3">
      <c r="H144" s="141"/>
      <c r="Q144" s="141"/>
    </row>
    <row r="145" spans="8:17" x14ac:dyDescent="0.3">
      <c r="H145" s="141"/>
      <c r="Q145" s="141"/>
    </row>
    <row r="146" spans="8:17" x14ac:dyDescent="0.3">
      <c r="H146" s="141"/>
      <c r="Q146" s="141"/>
    </row>
    <row r="169" spans="8:17" x14ac:dyDescent="0.3">
      <c r="H169" s="141"/>
      <c r="Q169" s="141"/>
    </row>
    <row r="172" spans="8:17" x14ac:dyDescent="0.3">
      <c r="H172" s="141"/>
      <c r="Q172" s="141"/>
    </row>
    <row r="174" spans="8:17" x14ac:dyDescent="0.3">
      <c r="H174" s="141"/>
      <c r="Q174" s="141"/>
    </row>
    <row r="176" spans="8:17" x14ac:dyDescent="0.3">
      <c r="H176" s="141"/>
      <c r="Q176" s="141"/>
    </row>
    <row r="178" spans="8:17" x14ac:dyDescent="0.3">
      <c r="H178" s="141"/>
      <c r="Q178" s="141"/>
    </row>
    <row r="180" spans="8:17" x14ac:dyDescent="0.3">
      <c r="H180" s="141"/>
      <c r="Q180" s="141"/>
    </row>
    <row r="182" spans="8:17" x14ac:dyDescent="0.3">
      <c r="H182" s="141"/>
      <c r="Q182" s="141"/>
    </row>
    <row r="184" spans="8:17" x14ac:dyDescent="0.3">
      <c r="H184" s="141"/>
      <c r="Q184" s="141"/>
    </row>
    <row r="186" spans="8:17" x14ac:dyDescent="0.3">
      <c r="H186" s="141"/>
      <c r="Q186" s="141"/>
    </row>
    <row r="188" spans="8:17" x14ac:dyDescent="0.3">
      <c r="H188" s="141"/>
      <c r="Q188" s="141"/>
    </row>
    <row r="190" spans="8:17" x14ac:dyDescent="0.3">
      <c r="H190" s="141"/>
      <c r="Q190" s="141"/>
    </row>
    <row r="192" spans="8:17" x14ac:dyDescent="0.3">
      <c r="H192" s="141"/>
      <c r="Q192" s="141"/>
    </row>
    <row r="194" spans="8:17" x14ac:dyDescent="0.3">
      <c r="H194" s="141"/>
      <c r="Q194" s="141"/>
    </row>
    <row r="217" spans="8:17" x14ac:dyDescent="0.3">
      <c r="H217" s="141"/>
      <c r="Q217" s="141"/>
    </row>
    <row r="219" spans="8:17" x14ac:dyDescent="0.3">
      <c r="H219" s="141"/>
      <c r="Q219" s="141"/>
    </row>
    <row r="220" spans="8:17" x14ac:dyDescent="0.3">
      <c r="H220" s="141"/>
      <c r="Q220" s="141"/>
    </row>
    <row r="221" spans="8:17" x14ac:dyDescent="0.3">
      <c r="H221" s="141"/>
      <c r="Q221" s="141"/>
    </row>
    <row r="222" spans="8:17" x14ac:dyDescent="0.3">
      <c r="H222" s="141"/>
      <c r="Q222" s="141"/>
    </row>
    <row r="223" spans="8:17" x14ac:dyDescent="0.3">
      <c r="H223" s="141"/>
      <c r="Q223" s="141"/>
    </row>
    <row r="224" spans="8:17" x14ac:dyDescent="0.3">
      <c r="H224" s="141"/>
      <c r="Q224" s="141"/>
    </row>
    <row r="225" spans="8:17" x14ac:dyDescent="0.3">
      <c r="H225" s="141"/>
      <c r="Q225" s="141"/>
    </row>
    <row r="226" spans="8:17" x14ac:dyDescent="0.3">
      <c r="H226" s="141"/>
      <c r="Q226" s="141"/>
    </row>
    <row r="227" spans="8:17" x14ac:dyDescent="0.3">
      <c r="H227" s="141"/>
      <c r="Q227" s="141"/>
    </row>
    <row r="228" spans="8:17" x14ac:dyDescent="0.3">
      <c r="H228" s="141"/>
      <c r="Q228" s="141"/>
    </row>
    <row r="229" spans="8:17" x14ac:dyDescent="0.3">
      <c r="H229" s="141"/>
      <c r="Q229" s="141"/>
    </row>
    <row r="230" spans="8:17" x14ac:dyDescent="0.3">
      <c r="H230" s="141"/>
      <c r="Q230" s="141"/>
    </row>
    <row r="231" spans="8:17" x14ac:dyDescent="0.3">
      <c r="H231" s="141"/>
      <c r="Q231" s="141"/>
    </row>
    <row r="232" spans="8:17" x14ac:dyDescent="0.3">
      <c r="H232" s="141"/>
      <c r="Q232" s="141"/>
    </row>
    <row r="233" spans="8:17" x14ac:dyDescent="0.3">
      <c r="H233" s="141"/>
      <c r="Q233" s="141"/>
    </row>
    <row r="234" spans="8:17" x14ac:dyDescent="0.3">
      <c r="H234" s="141"/>
      <c r="Q234" s="141"/>
    </row>
    <row r="235" spans="8:17" x14ac:dyDescent="0.3">
      <c r="H235" s="141"/>
      <c r="Q235" s="141"/>
    </row>
    <row r="236" spans="8:17" x14ac:dyDescent="0.3">
      <c r="H236" s="141"/>
      <c r="Q236" s="141"/>
    </row>
    <row r="237" spans="8:17" x14ac:dyDescent="0.3">
      <c r="H237" s="141"/>
      <c r="Q237" s="141"/>
    </row>
    <row r="238" spans="8:17" x14ac:dyDescent="0.3">
      <c r="H238" s="141"/>
      <c r="Q238" s="141"/>
    </row>
    <row r="239" spans="8:17" x14ac:dyDescent="0.3">
      <c r="H239" s="141"/>
      <c r="Q239" s="141"/>
    </row>
    <row r="240" spans="8:17" x14ac:dyDescent="0.3">
      <c r="H240" s="141"/>
      <c r="Q240" s="141"/>
    </row>
    <row r="241" spans="8:17" x14ac:dyDescent="0.3">
      <c r="H241" s="141"/>
      <c r="Q241" s="141"/>
    </row>
    <row r="242" spans="8:17" x14ac:dyDescent="0.3">
      <c r="H242" s="141"/>
      <c r="Q242" s="141"/>
    </row>
    <row r="265" spans="8:17" x14ac:dyDescent="0.3">
      <c r="H265" s="141"/>
      <c r="Q265" s="141"/>
    </row>
    <row r="268" spans="8:17" x14ac:dyDescent="0.3">
      <c r="H268" s="141"/>
      <c r="Q268" s="141"/>
    </row>
    <row r="270" spans="8:17" x14ac:dyDescent="0.3">
      <c r="H270" s="141"/>
      <c r="Q270" s="141"/>
    </row>
    <row r="271" spans="8:17" x14ac:dyDescent="0.3">
      <c r="H271" s="141"/>
    </row>
    <row r="272" spans="8:17" x14ac:dyDescent="0.3">
      <c r="H272" s="141"/>
      <c r="Q272" s="141"/>
    </row>
    <row r="274" spans="8:17" x14ac:dyDescent="0.3">
      <c r="H274" s="141"/>
      <c r="Q274" s="141"/>
    </row>
    <row r="276" spans="8:17" x14ac:dyDescent="0.3">
      <c r="H276" s="141"/>
      <c r="Q276" s="141"/>
    </row>
    <row r="278" spans="8:17" x14ac:dyDescent="0.3">
      <c r="H278" s="141"/>
      <c r="Q278" s="141"/>
    </row>
    <row r="280" spans="8:17" x14ac:dyDescent="0.3">
      <c r="H280" s="141"/>
      <c r="Q280" s="141"/>
    </row>
    <row r="282" spans="8:17" x14ac:dyDescent="0.3">
      <c r="H282" s="141"/>
      <c r="Q282" s="141"/>
    </row>
    <row r="284" spans="8:17" x14ac:dyDescent="0.3">
      <c r="H284" s="141"/>
      <c r="Q284" s="141"/>
    </row>
    <row r="285" spans="8:17" x14ac:dyDescent="0.3">
      <c r="H285" s="141"/>
      <c r="Q285" s="141"/>
    </row>
    <row r="286" spans="8:17" x14ac:dyDescent="0.3">
      <c r="H286" s="141"/>
      <c r="Q286" s="141"/>
    </row>
    <row r="287" spans="8:17" x14ac:dyDescent="0.3">
      <c r="H287" s="141"/>
      <c r="Q287" s="141"/>
    </row>
    <row r="288" spans="8:17" x14ac:dyDescent="0.3">
      <c r="H288" s="141"/>
      <c r="Q288" s="141"/>
    </row>
    <row r="289" spans="8:17" x14ac:dyDescent="0.3">
      <c r="H289" s="141"/>
      <c r="Q289" s="141"/>
    </row>
    <row r="290" spans="8:17" x14ac:dyDescent="0.3">
      <c r="H290" s="141"/>
      <c r="Q290" s="141"/>
    </row>
    <row r="292" spans="8:17" x14ac:dyDescent="0.3">
      <c r="H292" s="141"/>
    </row>
    <row r="311" spans="8:17" x14ac:dyDescent="0.3">
      <c r="H311" s="141"/>
      <c r="Q311" s="141"/>
    </row>
    <row r="314" spans="8:17" x14ac:dyDescent="0.3">
      <c r="H314" s="141"/>
      <c r="Q314" s="141"/>
    </row>
    <row r="316" spans="8:17" x14ac:dyDescent="0.3">
      <c r="H316" s="141"/>
      <c r="Q316" s="141"/>
    </row>
    <row r="318" spans="8:17" x14ac:dyDescent="0.3">
      <c r="H318" s="141"/>
      <c r="Q318" s="141"/>
    </row>
    <row r="320" spans="8:17" x14ac:dyDescent="0.3">
      <c r="H320" s="141"/>
      <c r="Q320" s="141"/>
    </row>
    <row r="322" spans="8:17" x14ac:dyDescent="0.3">
      <c r="H322" s="141"/>
      <c r="Q322" s="141"/>
    </row>
    <row r="324" spans="8:17" x14ac:dyDescent="0.3">
      <c r="H324" s="141"/>
      <c r="Q324" s="141"/>
    </row>
    <row r="326" spans="8:17" x14ac:dyDescent="0.3">
      <c r="H326" s="141"/>
      <c r="Q326" s="141"/>
    </row>
    <row r="328" spans="8:17" x14ac:dyDescent="0.3">
      <c r="H328" s="141"/>
      <c r="Q328" s="141"/>
    </row>
    <row r="330" spans="8:17" x14ac:dyDescent="0.3">
      <c r="H330" s="141"/>
      <c r="Q330" s="141"/>
    </row>
    <row r="332" spans="8:17" x14ac:dyDescent="0.3">
      <c r="H332" s="141"/>
      <c r="Q332" s="141"/>
    </row>
    <row r="334" spans="8:17" x14ac:dyDescent="0.3">
      <c r="H334" s="141"/>
      <c r="Q334" s="141"/>
    </row>
    <row r="336" spans="8:17" x14ac:dyDescent="0.3">
      <c r="H336" s="141"/>
      <c r="Q336" s="141"/>
    </row>
    <row r="362" spans="8:17" x14ac:dyDescent="0.3">
      <c r="Q362" s="141"/>
    </row>
    <row r="364" spans="8:17" x14ac:dyDescent="0.3">
      <c r="H364" s="141"/>
      <c r="Q364" s="141"/>
    </row>
    <row r="366" spans="8:17" x14ac:dyDescent="0.3">
      <c r="H366" s="141"/>
    </row>
    <row r="368" spans="8:17" x14ac:dyDescent="0.3">
      <c r="H368" s="141"/>
      <c r="Q368" s="141"/>
    </row>
    <row r="396" spans="8:17" x14ac:dyDescent="0.3">
      <c r="H396" s="141"/>
    </row>
    <row r="398" spans="8:17" x14ac:dyDescent="0.3">
      <c r="Q398" s="141"/>
    </row>
    <row r="399" spans="8:17" x14ac:dyDescent="0.3">
      <c r="Q399" s="141"/>
    </row>
    <row r="400" spans="8:17" x14ac:dyDescent="0.3">
      <c r="Q400" s="141"/>
    </row>
    <row r="401" spans="8:17" x14ac:dyDescent="0.3">
      <c r="Q401" s="141"/>
    </row>
    <row r="402" spans="8:17" x14ac:dyDescent="0.3">
      <c r="H402" s="141"/>
      <c r="Q402" s="141"/>
    </row>
    <row r="404" spans="8:17" x14ac:dyDescent="0.3">
      <c r="H404" s="141"/>
      <c r="Q404" s="141"/>
    </row>
    <row r="407" spans="8:17" x14ac:dyDescent="0.3">
      <c r="Q407" s="141"/>
    </row>
    <row r="431" spans="8:17" x14ac:dyDescent="0.3">
      <c r="Q431" s="141"/>
    </row>
    <row r="432" spans="8:17" x14ac:dyDescent="0.3">
      <c r="H432" s="141"/>
      <c r="Q432" s="141"/>
    </row>
    <row r="433" spans="8:17" x14ac:dyDescent="0.3">
      <c r="H433" s="141"/>
      <c r="Q433" s="141"/>
    </row>
    <row r="434" spans="8:17" x14ac:dyDescent="0.3">
      <c r="H434" s="141"/>
      <c r="Q434" s="141"/>
    </row>
    <row r="435" spans="8:17" x14ac:dyDescent="0.3">
      <c r="H435" s="141"/>
      <c r="Q435" s="141"/>
    </row>
    <row r="436" spans="8:17" x14ac:dyDescent="0.3">
      <c r="H436" s="141"/>
      <c r="Q436" s="141"/>
    </row>
    <row r="437" spans="8:17" x14ac:dyDescent="0.3">
      <c r="H437" s="141"/>
      <c r="Q437" s="141"/>
    </row>
    <row r="439" spans="8:17" x14ac:dyDescent="0.3">
      <c r="H439" s="141"/>
      <c r="Q439" s="141"/>
    </row>
    <row r="493" spans="13:13" x14ac:dyDescent="0.3">
      <c r="M493" s="142"/>
    </row>
    <row r="494" spans="13:13" x14ac:dyDescent="0.3">
      <c r="M494" s="1" t="s">
        <v>41</v>
      </c>
    </row>
  </sheetData>
  <mergeCells count="64">
    <mergeCell ref="A19:Q19"/>
    <mergeCell ref="A1:B1"/>
    <mergeCell ref="C1:N1"/>
    <mergeCell ref="O1:Q1"/>
    <mergeCell ref="A2:A3"/>
    <mergeCell ref="B2:D2"/>
    <mergeCell ref="E2:E3"/>
    <mergeCell ref="F2:F3"/>
    <mergeCell ref="G2:G3"/>
    <mergeCell ref="H2:H3"/>
    <mergeCell ref="I2:K2"/>
    <mergeCell ref="L2:O2"/>
    <mergeCell ref="P2:P3"/>
    <mergeCell ref="Q2:Q3"/>
    <mergeCell ref="A17:Q17"/>
    <mergeCell ref="A18:Q18"/>
    <mergeCell ref="A38:Q38"/>
    <mergeCell ref="A20:B20"/>
    <mergeCell ref="C20:N20"/>
    <mergeCell ref="O20:Q20"/>
    <mergeCell ref="A21:A22"/>
    <mergeCell ref="B21:D21"/>
    <mergeCell ref="E21:E22"/>
    <mergeCell ref="F21:F22"/>
    <mergeCell ref="G21:G22"/>
    <mergeCell ref="H21:H22"/>
    <mergeCell ref="I21:K21"/>
    <mergeCell ref="L21:O21"/>
    <mergeCell ref="P21:P22"/>
    <mergeCell ref="Q21:Q22"/>
    <mergeCell ref="A36:Q36"/>
    <mergeCell ref="A37:Q37"/>
    <mergeCell ref="A57:Q57"/>
    <mergeCell ref="A39:B39"/>
    <mergeCell ref="C39:N39"/>
    <mergeCell ref="O39:Q39"/>
    <mergeCell ref="A40:A41"/>
    <mergeCell ref="B40:D40"/>
    <mergeCell ref="E40:E41"/>
    <mergeCell ref="F40:F41"/>
    <mergeCell ref="G40:G41"/>
    <mergeCell ref="H40:H41"/>
    <mergeCell ref="I40:K40"/>
    <mergeCell ref="L40:O40"/>
    <mergeCell ref="P40:P41"/>
    <mergeCell ref="Q40:Q41"/>
    <mergeCell ref="A55:Q55"/>
    <mergeCell ref="A56:Q56"/>
    <mergeCell ref="A76:Q76"/>
    <mergeCell ref="A58:B58"/>
    <mergeCell ref="C58:N58"/>
    <mergeCell ref="O58:Q58"/>
    <mergeCell ref="A59:A60"/>
    <mergeCell ref="B59:D59"/>
    <mergeCell ref="E59:E60"/>
    <mergeCell ref="F59:F60"/>
    <mergeCell ref="G59:G60"/>
    <mergeCell ref="H59:H60"/>
    <mergeCell ref="I59:K59"/>
    <mergeCell ref="L59:O59"/>
    <mergeCell ref="P59:P60"/>
    <mergeCell ref="Q59:Q60"/>
    <mergeCell ref="A74:Q74"/>
    <mergeCell ref="A75:Q75"/>
  </mergeCells>
  <printOptions gridLines="1"/>
  <pageMargins left="0.7" right="0.7" top="0.75" bottom="0.5" header="0.3" footer="0.3"/>
  <pageSetup scale="66" firstPageNumber="76" orientation="landscape" useFirstPageNumber="1" r:id="rId1"/>
  <headerFooter alignWithMargins="0"/>
  <rowBreaks count="3" manualBreakCount="3">
    <brk id="19" max="16" man="1"/>
    <brk id="38" max="16" man="1"/>
    <brk id="57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Monthly_Template</vt:lpstr>
      <vt:lpstr>Sheet1</vt:lpstr>
      <vt:lpstr>Monthly_Template!\x</vt:lpstr>
      <vt:lpstr>Monthly_Template!Print_Area</vt:lpstr>
      <vt:lpstr>Monthly_Template!Print_Area_MI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2022-07-18T10:25:52Z</dcterms:created>
  <dcterms:modified xsi:type="dcterms:W3CDTF">2022-07-20T10:30:37Z</dcterms:modified>
</cp:coreProperties>
</file>