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deep Verma\Desktop\Nitin Soni, JSO\June 2022\Excel  June 2022\"/>
    </mc:Choice>
  </mc:AlternateContent>
  <bookViews>
    <workbookView xWindow="0" yWindow="0" windowWidth="24000" windowHeight="9435"/>
  </bookViews>
  <sheets>
    <sheet name="Monthly_Template" sheetId="2" r:id="rId1"/>
    <sheet name="Sheet1" sheetId="1" r:id="rId2"/>
  </sheets>
  <externalReferences>
    <externalReference r:id="rId3"/>
  </externalReferences>
  <definedNames>
    <definedName name="\a" localSheetId="0">Monthly_Template!#REF!</definedName>
    <definedName name="\a">#REF!</definedName>
    <definedName name="\b" localSheetId="0">Monthly_Template!#REF!</definedName>
    <definedName name="\b">#REF!</definedName>
    <definedName name="\c">#N/A</definedName>
    <definedName name="\d" localSheetId="0">Monthly_Template!#REF!</definedName>
    <definedName name="\d">#REF!</definedName>
    <definedName name="\e" localSheetId="0">Monthly_Template!#REF!</definedName>
    <definedName name="\e">#REF!</definedName>
    <definedName name="\f" localSheetId="0">Monthly_Template!#REF!</definedName>
    <definedName name="\f">#REF!</definedName>
    <definedName name="\g" localSheetId="0">Monthly_Template!#REF!</definedName>
    <definedName name="\g">#REF!</definedName>
    <definedName name="\h" localSheetId="0">Monthly_Template!#REF!</definedName>
    <definedName name="\h">#REF!</definedName>
    <definedName name="\i" localSheetId="0">Monthly_Template!#REF!</definedName>
    <definedName name="\i">#REF!</definedName>
    <definedName name="\j" localSheetId="0">Monthly_Template!#REF!</definedName>
    <definedName name="\j">#REF!</definedName>
    <definedName name="\k" localSheetId="0">Monthly_Template!#REF!</definedName>
    <definedName name="\k">#REF!</definedName>
    <definedName name="\l">#N/A</definedName>
    <definedName name="\m" localSheetId="0">Monthly_Template!#REF!</definedName>
    <definedName name="\m">#REF!</definedName>
    <definedName name="\p" localSheetId="0">Monthly_Template!#REF!</definedName>
    <definedName name="\p">#REF!</definedName>
    <definedName name="\x" localSheetId="0">Monthly_Template!$C$134</definedName>
    <definedName name="\x">#REF!</definedName>
    <definedName name="_Regression_Int" localSheetId="0" hidden="1">1</definedName>
    <definedName name="airline">[1]Interface!$AT$7:$AT$32</definedName>
    <definedName name="data">[1]Interface!$AR$7:$AR$21</definedName>
    <definedName name="_xlnm.Print_Area" localSheetId="0">Monthly_Template!$A$1:$Q$38</definedName>
    <definedName name="Print_Area_MI" localSheetId="0">Monthly_Template!$A$1:$Q$17</definedName>
    <definedName name="row">[1]Interface!$AQ$7:$AQ$14</definedName>
    <definedName name="toatalpvt">#REF!</definedName>
    <definedName name="totalnat">#REF!</definedName>
    <definedName name="totalpv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8" i="2" l="1"/>
  <c r="Q28" i="2" s="1"/>
  <c r="K28" i="2"/>
  <c r="H28" i="2"/>
  <c r="O9" i="2"/>
  <c r="Q9" i="2" s="1"/>
  <c r="K9" i="2"/>
  <c r="H9" i="2"/>
  <c r="O27" i="2" l="1"/>
  <c r="Q27" i="2" l="1"/>
  <c r="H27" i="2"/>
  <c r="Q8" i="2" l="1"/>
  <c r="H8" i="2"/>
  <c r="Q26" i="2" l="1"/>
  <c r="O26" i="2"/>
  <c r="H26" i="2"/>
  <c r="K26" i="2"/>
  <c r="Q7" i="2"/>
  <c r="H7" i="2"/>
  <c r="Q25" i="2" l="1"/>
  <c r="O25" i="2"/>
  <c r="K25" i="2"/>
  <c r="H25" i="2"/>
  <c r="O6" i="2"/>
  <c r="Q6" i="2" s="1"/>
  <c r="K6" i="2"/>
  <c r="H6" i="2"/>
  <c r="Q24" i="2" l="1"/>
  <c r="O24" i="2"/>
  <c r="K24" i="2"/>
  <c r="H24" i="2"/>
  <c r="O5" i="2"/>
  <c r="Q5" i="2" s="1"/>
  <c r="K5" i="2"/>
  <c r="H5" i="2"/>
  <c r="H4" i="2" l="1"/>
  <c r="K4" i="2"/>
  <c r="O4" i="2"/>
  <c r="Q4" i="2" s="1"/>
  <c r="B16" i="2"/>
  <c r="C16" i="2"/>
  <c r="D16" i="2"/>
  <c r="E16" i="2"/>
  <c r="F16" i="2"/>
  <c r="G16" i="2"/>
  <c r="I16" i="2"/>
  <c r="J16" i="2"/>
  <c r="L16" i="2"/>
  <c r="M16" i="2"/>
  <c r="N16" i="2"/>
  <c r="P16" i="2"/>
  <c r="H23" i="2"/>
  <c r="K23" i="2"/>
  <c r="O23" i="2"/>
  <c r="Q23" i="2" s="1"/>
  <c r="B35" i="2"/>
  <c r="C35" i="2"/>
  <c r="D35" i="2"/>
  <c r="E35" i="2"/>
  <c r="F35" i="2"/>
  <c r="G35" i="2"/>
  <c r="I35" i="2"/>
  <c r="J35" i="2"/>
  <c r="L35" i="2"/>
  <c r="M35" i="2"/>
  <c r="N35" i="2"/>
  <c r="P35" i="2"/>
  <c r="O16" i="2" l="1"/>
  <c r="Q16" i="2" s="1"/>
  <c r="K16" i="2"/>
  <c r="H16" i="2"/>
  <c r="O35" i="2"/>
  <c r="Q35" i="2" s="1"/>
  <c r="K35" i="2"/>
  <c r="H35" i="2"/>
</calcChain>
</file>

<file path=xl/sharedStrings.xml><?xml version="1.0" encoding="utf-8"?>
<sst xmlns="http://schemas.openxmlformats.org/spreadsheetml/2006/main" count="75" uniqueCount="39">
  <si>
    <t>MONTH</t>
  </si>
  <si>
    <t>AIRCRAFT FLOWN</t>
  </si>
  <si>
    <t>PASSENGERS CARRIED
(IN NUMBER)</t>
  </si>
  <si>
    <t>PASSENGER KMS.PERFORMED
(IN THOUSAND)</t>
  </si>
  <si>
    <t>AVAILABLE SEAT KILOMETRE
(IN THOUSAND)</t>
  </si>
  <si>
    <t xml:space="preserve"> PAX.LOAD FACTOR#
(IN %)</t>
  </si>
  <si>
    <t xml:space="preserve"> CARGO CARRIED </t>
  </si>
  <si>
    <t xml:space="preserve">    TONNE  KILOMETRE PERFORMED </t>
  </si>
  <si>
    <t>AVAILABLE TONNE KILOMETRE
(IN THOUSAND)</t>
  </si>
  <si>
    <t xml:space="preserve"> WEIGHT LOAD FACTOR##
(IN %)</t>
  </si>
  <si>
    <t>DEPARTURES
(IN NUMBER)</t>
  </si>
  <si>
    <t>HOURS
(IN NUMBER)</t>
  </si>
  <si>
    <t>KILOMETRE
(IN THOUSAND)</t>
  </si>
  <si>
    <t xml:space="preserve"> FREIGHT
(IN TONNE)</t>
  </si>
  <si>
    <t>MAIL
(IN TONNE)</t>
  </si>
  <si>
    <t xml:space="preserve"> TOTAL
(IN TONNE)</t>
  </si>
  <si>
    <t xml:space="preserve"> PASSENGER
(IN THOUSAND)</t>
  </si>
  <si>
    <t>FREIGHT
(IN THOUSAND)</t>
  </si>
  <si>
    <t xml:space="preserve"> MAIL
(IN THOUSAND)</t>
  </si>
  <si>
    <t xml:space="preserve"> TOTAL
(IN THOUSAND)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</si>
  <si>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</si>
  <si>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</si>
  <si>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</si>
  <si>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</si>
  <si>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</si>
  <si>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</si>
  <si>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</si>
  <si>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</si>
  <si>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</si>
  <si>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</si>
  <si>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</si>
  <si>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</si>
  <si>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TOTAL</t>
  </si>
  <si>
    <t>NOTE:- # PAX LOAD FACTOR = (PAX KM PERFORMED/AVAILABLE SEAT KMS)*100</t>
  </si>
  <si>
    <t xml:space="preserve">          # # WEIGHT LOAD FACTOR = (TONNE KMS PERFORMED/ AVAILABLE TONNE KMS)*100</t>
  </si>
  <si>
    <t>[</t>
  </si>
  <si>
    <t xml:space="preserve">SOURCE:-ICAO ATR FORM A FURNISHED BY </t>
  </si>
  <si>
    <t>Monthly Traffic And Operating Statistics of Indian Carriers During 2022 (Provisional)
 ( Scheduled Domestic Services)</t>
  </si>
  <si>
    <t>Monthly Traffic And Operating Statistics of Indian Carriers During 2022 (Provisional)
 (Non- Scheduled Domestic Services)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</si>
</sst>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_)"/>
  </numFmts>
  <fonts count="12" x14ac:knownFonts="1">
    <font>
      <sz val="11"/>
      <color theme="1"/>
      <name val="Calibri"/>
      <family val="2"/>
      <charset val="1"/>
      <scheme val="minor"/>
    </font>
    <font>
      <sz val="10"/>
      <name val="Courier"/>
    </font>
    <font>
      <b/>
      <sz val="18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4"/>
      <color theme="1"/>
      <name val="Calibri Light"/>
      <family val="1"/>
      <scheme val="major"/>
    </font>
    <font>
      <b/>
      <sz val="11"/>
      <color theme="1"/>
      <name val="Cambria"/>
      <family val="1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b/>
      <sz val="12"/>
      <color theme="1"/>
      <name val="Cambria"/>
      <family val="1"/>
    </font>
    <font>
      <sz val="12"/>
      <color theme="1"/>
      <name val="Calibri"/>
      <family val="2"/>
      <scheme val="minor"/>
    </font>
    <font>
      <sz val="11"/>
      <name val="Calibri Light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4">
    <xf numFmtId="0" fontId="0" fillId="0" borderId="0" xfId="0"/>
    <xf numFmtId="0" fontId="3" fillId="6" borderId="0" xfId="1" applyFont="1" applyFill="1" applyBorder="1" applyAlignment="1" applyProtection="1">
      <alignment horizontal="center" vertical="center" wrapText="1"/>
    </xf>
    <xf numFmtId="3" fontId="3" fillId="6" borderId="9" xfId="1" applyNumberFormat="1" applyFont="1" applyFill="1" applyBorder="1" applyAlignment="1" applyProtection="1">
      <alignment horizontal="center" vertical="center" wrapText="1"/>
    </xf>
    <xf numFmtId="3" fontId="3" fillId="6" borderId="0" xfId="1" applyNumberFormat="1" applyFont="1" applyFill="1" applyBorder="1" applyAlignment="1" applyProtection="1">
      <alignment horizontal="center" vertical="center" wrapText="1"/>
    </xf>
    <xf numFmtId="3" fontId="3" fillId="6" borderId="8" xfId="1" applyNumberFormat="1" applyFont="1" applyFill="1" applyBorder="1" applyAlignment="1" applyProtection="1">
      <alignment horizontal="center" vertical="center" wrapText="1"/>
    </xf>
    <xf numFmtId="164" fontId="3" fillId="6" borderId="8" xfId="1" applyNumberFormat="1" applyFont="1" applyFill="1" applyBorder="1" applyAlignment="1" applyProtection="1">
      <alignment horizontal="center" vertical="center" wrapText="1"/>
    </xf>
    <xf numFmtId="164" fontId="3" fillId="6" borderId="9" xfId="1" applyNumberFormat="1" applyFont="1" applyFill="1" applyBorder="1" applyAlignment="1" applyProtection="1">
      <alignment horizontal="center" vertical="center" wrapText="1"/>
    </xf>
    <xf numFmtId="164" fontId="3" fillId="6" borderId="0" xfId="1" applyNumberFormat="1" applyFont="1" applyFill="1" applyBorder="1" applyAlignment="1" applyProtection="1">
      <alignment horizontal="center" vertical="center" wrapText="1"/>
    </xf>
    <xf numFmtId="0" fontId="4" fillId="3" borderId="0" xfId="1" applyFont="1" applyFill="1"/>
    <xf numFmtId="0" fontId="6" fillId="4" borderId="3" xfId="1" applyFont="1" applyFill="1" applyBorder="1" applyAlignment="1" applyProtection="1">
      <alignment horizontal="center" vertical="center" textRotation="90" wrapText="1"/>
    </xf>
    <xf numFmtId="0" fontId="6" fillId="4" borderId="3" xfId="1" quotePrefix="1" applyFont="1" applyFill="1" applyBorder="1" applyAlignment="1" applyProtection="1">
      <alignment horizontal="center" vertical="center" textRotation="90" wrapText="1"/>
    </xf>
    <xf numFmtId="3" fontId="7" fillId="2" borderId="2" xfId="1" applyNumberFormat="1" applyFont="1" applyFill="1" applyBorder="1" applyAlignment="1" applyProtection="1">
      <alignment horizontal="center" vertical="center" wrapText="1"/>
    </xf>
    <xf numFmtId="3" fontId="7" fillId="2" borderId="5" xfId="1" applyNumberFormat="1" applyFont="1" applyFill="1" applyBorder="1" applyAlignment="1" applyProtection="1">
      <alignment horizontal="center" vertical="center" wrapText="1"/>
    </xf>
    <xf numFmtId="3" fontId="7" fillId="2" borderId="6" xfId="1" applyNumberFormat="1" applyFont="1" applyFill="1" applyBorder="1" applyAlignment="1" applyProtection="1">
      <alignment horizontal="center" vertical="center" wrapText="1"/>
    </xf>
    <xf numFmtId="164" fontId="7" fillId="2" borderId="6" xfId="1" applyNumberFormat="1" applyFont="1" applyFill="1" applyBorder="1" applyAlignment="1" applyProtection="1">
      <alignment horizontal="center" vertical="center" wrapText="1"/>
    </xf>
    <xf numFmtId="164" fontId="7" fillId="2" borderId="7" xfId="1" applyNumberFormat="1" applyFont="1" applyFill="1" applyBorder="1" applyAlignment="1" applyProtection="1">
      <alignment horizontal="center" vertical="center" wrapText="1"/>
    </xf>
    <xf numFmtId="164" fontId="7" fillId="2" borderId="5" xfId="1" applyNumberFormat="1" applyFont="1" applyFill="1" applyBorder="1" applyAlignment="1" applyProtection="1">
      <alignment horizontal="center" vertical="center" wrapText="1"/>
    </xf>
    <xf numFmtId="3" fontId="7" fillId="3" borderId="8" xfId="1" applyNumberFormat="1" applyFont="1" applyFill="1" applyBorder="1" applyAlignment="1" applyProtection="1">
      <alignment horizontal="center" vertical="center" wrapText="1"/>
    </xf>
    <xf numFmtId="3" fontId="7" fillId="3" borderId="0" xfId="1" applyNumberFormat="1" applyFont="1" applyFill="1" applyBorder="1" applyAlignment="1" applyProtection="1">
      <alignment horizontal="center" vertical="center" wrapText="1"/>
    </xf>
    <xf numFmtId="3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8" xfId="1" applyNumberFormat="1" applyFont="1" applyFill="1" applyBorder="1" applyAlignment="1" applyProtection="1">
      <alignment horizontal="center" vertical="center" wrapText="1"/>
    </xf>
    <xf numFmtId="164" fontId="7" fillId="3" borderId="9" xfId="1" applyNumberFormat="1" applyFont="1" applyFill="1" applyBorder="1" applyAlignment="1" applyProtection="1">
      <alignment horizontal="center" vertical="center" wrapText="1"/>
    </xf>
    <xf numFmtId="164" fontId="7" fillId="3" borderId="0" xfId="1" applyNumberFormat="1" applyFont="1" applyFill="1" applyBorder="1" applyAlignment="1" applyProtection="1">
      <alignment horizontal="center" vertical="center" wrapText="1"/>
    </xf>
    <xf numFmtId="3" fontId="7" fillId="2" borderId="8" xfId="1" applyNumberFormat="1" applyFont="1" applyFill="1" applyBorder="1" applyAlignment="1" applyProtection="1">
      <alignment horizontal="center" vertical="center" wrapText="1"/>
    </xf>
    <xf numFmtId="3" fontId="7" fillId="2" borderId="0" xfId="1" applyNumberFormat="1" applyFont="1" applyFill="1" applyBorder="1" applyAlignment="1" applyProtection="1">
      <alignment horizontal="center" vertical="center" wrapText="1"/>
    </xf>
    <xf numFmtId="3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8" xfId="1" applyNumberFormat="1" applyFont="1" applyFill="1" applyBorder="1" applyAlignment="1" applyProtection="1">
      <alignment horizontal="center" vertical="center" wrapText="1"/>
    </xf>
    <xf numFmtId="164" fontId="7" fillId="2" borderId="9" xfId="1" applyNumberFormat="1" applyFont="1" applyFill="1" applyBorder="1" applyAlignment="1" applyProtection="1">
      <alignment horizontal="center" vertical="center" wrapText="1"/>
    </xf>
    <xf numFmtId="164" fontId="7" fillId="2" borderId="0" xfId="1" applyNumberFormat="1" applyFont="1" applyFill="1" applyBorder="1" applyAlignment="1" applyProtection="1">
      <alignment horizontal="center" vertical="center" wrapText="1"/>
    </xf>
    <xf numFmtId="0" fontId="3" fillId="3" borderId="0" xfId="1" applyFont="1" applyFill="1"/>
    <xf numFmtId="3" fontId="7" fillId="3" borderId="10" xfId="1" applyNumberFormat="1" applyFont="1" applyFill="1" applyBorder="1" applyAlignment="1" applyProtection="1">
      <alignment horizontal="center" vertical="center" wrapText="1"/>
    </xf>
    <xf numFmtId="3" fontId="7" fillId="3" borderId="1" xfId="1" applyNumberFormat="1" applyFont="1" applyFill="1" applyBorder="1" applyAlignment="1" applyProtection="1">
      <alignment horizontal="center" vertical="center" wrapText="1"/>
    </xf>
    <xf numFmtId="3" fontId="7" fillId="3" borderId="11" xfId="1" applyNumberFormat="1" applyFont="1" applyFill="1" applyBorder="1" applyAlignment="1" applyProtection="1">
      <alignment horizontal="center" vertical="center" wrapText="1"/>
    </xf>
    <xf numFmtId="3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1" xfId="1" applyNumberFormat="1" applyFont="1" applyFill="1" applyBorder="1" applyAlignment="1" applyProtection="1">
      <alignment horizontal="center" vertical="center" wrapText="1"/>
    </xf>
    <xf numFmtId="164" fontId="7" fillId="3" borderId="12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0" fontId="8" fillId="5" borderId="3" xfId="1" applyFont="1" applyFill="1" applyBorder="1" applyAlignment="1" applyProtection="1">
      <alignment horizontal="center" vertical="center" wrapText="1"/>
    </xf>
    <xf numFmtId="3" fontId="3" fillId="5" borderId="4" xfId="1" applyNumberFormat="1" applyFont="1" applyFill="1" applyBorder="1" applyAlignment="1" applyProtection="1">
      <alignment horizontal="center" vertical="center" wrapText="1"/>
    </xf>
    <xf numFmtId="164" fontId="3" fillId="5" borderId="4" xfId="1" applyNumberFormat="1" applyFont="1" applyFill="1" applyBorder="1" applyAlignment="1" applyProtection="1">
      <alignment horizontal="center" vertical="center" wrapText="1"/>
    </xf>
    <xf numFmtId="164" fontId="3" fillId="5" borderId="3" xfId="1" applyNumberFormat="1" applyFont="1" applyFill="1" applyBorder="1" applyAlignment="1" applyProtection="1">
      <alignment horizontal="center" vertical="center" wrapText="1"/>
    </xf>
    <xf numFmtId="0" fontId="4" fillId="3" borderId="0" xfId="1" applyFont="1" applyFill="1" applyAlignment="1">
      <alignment vertical="center"/>
    </xf>
    <xf numFmtId="0" fontId="8" fillId="7" borderId="2" xfId="1" applyFont="1" applyFill="1" applyBorder="1" applyAlignment="1" applyProtection="1">
      <alignment horizontal="center" vertical="center" textRotation="90" wrapText="1"/>
    </xf>
    <xf numFmtId="0" fontId="8" fillId="7" borderId="2" xfId="1" quotePrefix="1" applyFont="1" applyFill="1" applyBorder="1" applyAlignment="1" applyProtection="1">
      <alignment horizontal="center" vertical="center" textRotation="90" wrapText="1"/>
    </xf>
    <xf numFmtId="3" fontId="3" fillId="6" borderId="7" xfId="1" applyNumberFormat="1" applyFont="1" applyFill="1" applyBorder="1" applyAlignment="1" applyProtection="1">
      <alignment horizontal="center" vertical="center" wrapText="1"/>
    </xf>
    <xf numFmtId="3" fontId="3" fillId="6" borderId="5" xfId="1" applyNumberFormat="1" applyFont="1" applyFill="1" applyBorder="1" applyAlignment="1" applyProtection="1">
      <alignment horizontal="center" vertical="center" wrapText="1"/>
    </xf>
    <xf numFmtId="3" fontId="3" fillId="6" borderId="6" xfId="1" applyNumberFormat="1" applyFont="1" applyFill="1" applyBorder="1" applyAlignment="1" applyProtection="1">
      <alignment horizontal="center" vertical="center" wrapText="1"/>
    </xf>
    <xf numFmtId="164" fontId="3" fillId="6" borderId="6" xfId="1" applyNumberFormat="1" applyFont="1" applyFill="1" applyBorder="1" applyAlignment="1" applyProtection="1">
      <alignment horizontal="center" vertical="center" wrapText="1"/>
    </xf>
    <xf numFmtId="164" fontId="3" fillId="6" borderId="7" xfId="1" applyNumberFormat="1" applyFont="1" applyFill="1" applyBorder="1" applyAlignment="1" applyProtection="1">
      <alignment horizontal="center" vertical="center" wrapText="1"/>
    </xf>
    <xf numFmtId="164" fontId="3" fillId="6" borderId="5" xfId="1" applyNumberFormat="1" applyFont="1" applyFill="1" applyBorder="1" applyAlignment="1" applyProtection="1">
      <alignment horizontal="center" vertical="center" wrapText="1"/>
    </xf>
    <xf numFmtId="0" fontId="3" fillId="3" borderId="0" xfId="1" applyFont="1" applyFill="1" applyBorder="1" applyAlignment="1" applyProtection="1">
      <alignment horizontal="center" vertical="center" wrapText="1"/>
    </xf>
    <xf numFmtId="3" fontId="10" fillId="3" borderId="9" xfId="1" applyNumberFormat="1" applyFont="1" applyFill="1" applyBorder="1" applyAlignment="1" applyProtection="1">
      <alignment horizontal="center" vertical="center" wrapText="1"/>
    </xf>
    <xf numFmtId="3" fontId="10" fillId="3" borderId="0" xfId="1" applyNumberFormat="1" applyFont="1" applyFill="1" applyBorder="1" applyAlignment="1" applyProtection="1">
      <alignment horizontal="center" vertical="center" wrapText="1"/>
    </xf>
    <xf numFmtId="3" fontId="10" fillId="3" borderId="8" xfId="1" applyNumberFormat="1" applyFont="1" applyFill="1" applyBorder="1" applyAlignment="1" applyProtection="1">
      <alignment horizontal="center" vertical="center" wrapText="1"/>
    </xf>
    <xf numFmtId="164" fontId="3" fillId="3" borderId="8" xfId="1" applyNumberFormat="1" applyFont="1" applyFill="1" applyBorder="1" applyAlignment="1" applyProtection="1">
      <alignment horizontal="center" vertical="center" wrapText="1"/>
    </xf>
    <xf numFmtId="164" fontId="10" fillId="3" borderId="9" xfId="1" applyNumberFormat="1" applyFont="1" applyFill="1" applyBorder="1" applyAlignment="1" applyProtection="1">
      <alignment horizontal="center" vertical="center" wrapText="1"/>
    </xf>
    <xf numFmtId="164" fontId="10" fillId="3" borderId="0" xfId="1" applyNumberFormat="1" applyFont="1" applyFill="1" applyBorder="1" applyAlignment="1" applyProtection="1">
      <alignment horizontal="center" vertical="center" wrapText="1"/>
    </xf>
    <xf numFmtId="3" fontId="10" fillId="6" borderId="9" xfId="1" applyNumberFormat="1" applyFont="1" applyFill="1" applyBorder="1" applyAlignment="1" applyProtection="1">
      <alignment horizontal="center" vertical="center" wrapText="1"/>
    </xf>
    <xf numFmtId="3" fontId="10" fillId="6" borderId="0" xfId="1" applyNumberFormat="1" applyFont="1" applyFill="1" applyBorder="1" applyAlignment="1" applyProtection="1">
      <alignment horizontal="center" vertical="center" wrapText="1"/>
    </xf>
    <xf numFmtId="3" fontId="10" fillId="6" borderId="8" xfId="1" applyNumberFormat="1" applyFont="1" applyFill="1" applyBorder="1" applyAlignment="1" applyProtection="1">
      <alignment horizontal="center" vertical="center" wrapText="1"/>
    </xf>
    <xf numFmtId="164" fontId="10" fillId="6" borderId="9" xfId="1" applyNumberFormat="1" applyFont="1" applyFill="1" applyBorder="1" applyAlignment="1" applyProtection="1">
      <alignment horizontal="center" vertical="center" wrapText="1"/>
    </xf>
    <xf numFmtId="164" fontId="10" fillId="6" borderId="0" xfId="1" applyNumberFormat="1" applyFont="1" applyFill="1" applyBorder="1" applyAlignment="1" applyProtection="1">
      <alignment horizontal="center" vertical="center" wrapText="1"/>
    </xf>
    <xf numFmtId="4" fontId="10" fillId="6" borderId="0" xfId="1" applyNumberFormat="1" applyFont="1" applyFill="1" applyBorder="1" applyAlignment="1" applyProtection="1">
      <alignment horizontal="center" vertical="center" wrapText="1"/>
    </xf>
    <xf numFmtId="3" fontId="3" fillId="3" borderId="9" xfId="1" applyNumberFormat="1" applyFont="1" applyFill="1" applyBorder="1" applyAlignment="1" applyProtection="1">
      <alignment horizontal="center" vertical="center" wrapText="1"/>
    </xf>
    <xf numFmtId="3" fontId="3" fillId="3" borderId="0" xfId="1" applyNumberFormat="1" applyFont="1" applyFill="1" applyBorder="1" applyAlignment="1" applyProtection="1">
      <alignment horizontal="center" vertical="center" wrapText="1"/>
    </xf>
    <xf numFmtId="164" fontId="3" fillId="3" borderId="9" xfId="1" applyNumberFormat="1" applyFont="1" applyFill="1" applyBorder="1" applyAlignment="1" applyProtection="1">
      <alignment horizontal="center" vertical="center" wrapText="1"/>
    </xf>
    <xf numFmtId="164" fontId="3" fillId="3" borderId="0" xfId="1" applyNumberFormat="1" applyFont="1" applyFill="1" applyBorder="1" applyAlignment="1" applyProtection="1">
      <alignment horizontal="center" vertical="center" wrapText="1"/>
    </xf>
    <xf numFmtId="3" fontId="3" fillId="3" borderId="8" xfId="1" applyNumberFormat="1" applyFont="1" applyFill="1" applyBorder="1" applyAlignment="1" applyProtection="1">
      <alignment horizontal="center" vertical="center" wrapText="1"/>
    </xf>
    <xf numFmtId="3" fontId="3" fillId="3" borderId="12" xfId="1" applyNumberFormat="1" applyFont="1" applyFill="1" applyBorder="1" applyAlignment="1" applyProtection="1">
      <alignment horizontal="center" vertical="center" wrapText="1"/>
    </xf>
    <xf numFmtId="3" fontId="3" fillId="3" borderId="1" xfId="1" applyNumberFormat="1" applyFont="1" applyFill="1" applyBorder="1" applyAlignment="1" applyProtection="1">
      <alignment horizontal="center" vertical="center" wrapText="1"/>
    </xf>
    <xf numFmtId="3" fontId="3" fillId="3" borderId="11" xfId="1" applyNumberFormat="1" applyFont="1" applyFill="1" applyBorder="1" applyAlignment="1" applyProtection="1">
      <alignment horizontal="center" vertical="center" wrapText="1"/>
    </xf>
    <xf numFmtId="164" fontId="3" fillId="3" borderId="11" xfId="1" applyNumberFormat="1" applyFont="1" applyFill="1" applyBorder="1" applyAlignment="1" applyProtection="1">
      <alignment horizontal="center" vertical="center" wrapText="1"/>
    </xf>
    <xf numFmtId="164" fontId="3" fillId="3" borderId="12" xfId="1" applyNumberFormat="1" applyFont="1" applyFill="1" applyBorder="1" applyAlignment="1" applyProtection="1">
      <alignment horizontal="center" vertical="center" wrapText="1"/>
    </xf>
    <xf numFmtId="164" fontId="3" fillId="3" borderId="1" xfId="1" applyNumberFormat="1" applyFont="1" applyFill="1" applyBorder="1" applyAlignment="1" applyProtection="1">
      <alignment horizontal="center" vertical="center" wrapText="1"/>
    </xf>
    <xf numFmtId="0" fontId="8" fillId="8" borderId="3" xfId="1" applyFont="1" applyFill="1" applyBorder="1" applyAlignment="1" applyProtection="1">
      <alignment horizontal="center" vertical="center" wrapText="1"/>
    </xf>
    <xf numFmtId="3" fontId="3" fillId="8" borderId="10" xfId="1" applyNumberFormat="1" applyFont="1" applyFill="1" applyBorder="1" applyAlignment="1" applyProtection="1">
      <alignment horizontal="center" vertical="center" wrapText="1"/>
    </xf>
    <xf numFmtId="164" fontId="3" fillId="8" borderId="10" xfId="1" applyNumberFormat="1" applyFont="1" applyFill="1" applyBorder="1" applyAlignment="1" applyProtection="1">
      <alignment horizontal="center" vertical="center" wrapText="1"/>
    </xf>
    <xf numFmtId="164" fontId="3" fillId="8" borderId="3" xfId="1" applyNumberFormat="1" applyFont="1" applyFill="1" applyBorder="1" applyAlignment="1" applyProtection="1">
      <alignment horizontal="center" vertical="center" wrapText="1"/>
    </xf>
    <xf numFmtId="165" fontId="4" fillId="3" borderId="0" xfId="1" applyNumberFormat="1" applyFont="1" applyFill="1" applyProtection="1"/>
    <xf numFmtId="0" fontId="4" fillId="3" borderId="0" xfId="1" applyFont="1" applyFill="1" applyAlignment="1" applyProtection="1">
      <alignment horizontal="left"/>
    </xf>
    <xf numFmtId="3" fontId="11" fillId="2" borderId="7" xfId="1" applyNumberFormat="1" applyFont="1" applyFill="1" applyBorder="1" applyAlignment="1" applyProtection="1">
      <alignment horizontal="center" vertical="center" wrapText="1"/>
    </xf>
    <xf numFmtId="3" fontId="11" fillId="2" borderId="5" xfId="1" applyNumberFormat="1" applyFont="1" applyFill="1" applyBorder="1" applyAlignment="1" applyProtection="1">
      <alignment horizontal="center" vertical="center" wrapText="1"/>
    </xf>
    <xf numFmtId="3" fontId="11" fillId="3" borderId="9" xfId="1" applyNumberFormat="1" applyFont="1" applyFill="1" applyBorder="1" applyAlignment="1" applyProtection="1">
      <alignment horizontal="center" vertical="center" wrapText="1"/>
    </xf>
    <xf numFmtId="3" fontId="11" fillId="3" borderId="0" xfId="1" applyNumberFormat="1" applyFont="1" applyFill="1" applyBorder="1" applyAlignment="1" applyProtection="1">
      <alignment horizontal="center" vertical="center" wrapText="1"/>
    </xf>
    <xf numFmtId="164" fontId="11" fillId="2" borderId="7" xfId="1" applyNumberFormat="1" applyFont="1" applyFill="1" applyBorder="1" applyAlignment="1" applyProtection="1">
      <alignment horizontal="center" vertical="center" wrapText="1"/>
    </xf>
    <xf numFmtId="164" fontId="11" fillId="2" borderId="5" xfId="1" applyNumberFormat="1" applyFont="1" applyFill="1" applyBorder="1" applyAlignment="1" applyProtection="1">
      <alignment horizontal="center" vertical="center" wrapText="1"/>
    </xf>
    <xf numFmtId="164" fontId="11" fillId="3" borderId="9" xfId="1" applyNumberFormat="1" applyFont="1" applyFill="1" applyBorder="1" applyAlignment="1" applyProtection="1">
      <alignment horizontal="center" vertical="center" wrapText="1"/>
    </xf>
    <xf numFmtId="164" fontId="11" fillId="3" borderId="0" xfId="1" applyNumberFormat="1" applyFont="1" applyFill="1" applyBorder="1" applyAlignment="1" applyProtection="1">
      <alignment horizontal="center" vertical="center" wrapText="1"/>
    </xf>
    <xf numFmtId="0" fontId="8" fillId="3" borderId="15" xfId="1" applyFont="1" applyFill="1" applyBorder="1" applyAlignment="1">
      <alignment horizontal="left" vertical="center"/>
    </xf>
    <xf numFmtId="0" fontId="8" fillId="3" borderId="13" xfId="1" applyFont="1" applyFill="1" applyBorder="1" applyAlignment="1">
      <alignment horizontal="left" vertical="center"/>
    </xf>
    <xf numFmtId="0" fontId="8" fillId="3" borderId="14" xfId="1" applyFont="1" applyFill="1" applyBorder="1" applyAlignment="1">
      <alignment horizontal="left" vertical="center"/>
    </xf>
    <xf numFmtId="49" fontId="2" fillId="6" borderId="13" xfId="1" applyNumberFormat="1" applyFont="1" applyFill="1" applyBorder="1" applyAlignment="1" applyProtection="1">
      <alignment horizontal="center" vertical="center" wrapText="1"/>
    </xf>
    <xf numFmtId="3" fontId="9" fillId="6" borderId="13" xfId="1" applyNumberFormat="1" applyFont="1" applyFill="1" applyBorder="1" applyAlignment="1" applyProtection="1">
      <alignment horizontal="center" vertical="center" wrapText="1"/>
    </xf>
    <xf numFmtId="3" fontId="2" fillId="6" borderId="13" xfId="1" applyNumberFormat="1" applyFont="1" applyFill="1" applyBorder="1" applyAlignment="1" applyProtection="1">
      <alignment horizontal="center" vertical="center" wrapText="1"/>
    </xf>
    <xf numFmtId="0" fontId="8" fillId="7" borderId="2" xfId="1" applyFont="1" applyFill="1" applyBorder="1" applyAlignment="1" applyProtection="1">
      <alignment horizontal="center" vertical="center" wrapText="1"/>
    </xf>
    <xf numFmtId="0" fontId="8" fillId="7" borderId="10" xfId="1" applyFont="1" applyFill="1" applyBorder="1" applyAlignment="1" applyProtection="1">
      <alignment horizontal="center" vertical="center" wrapText="1"/>
    </xf>
    <xf numFmtId="0" fontId="8" fillId="7" borderId="15" xfId="1" applyFont="1" applyFill="1" applyBorder="1" applyAlignment="1" applyProtection="1">
      <alignment horizontal="center" vertical="center" wrapText="1"/>
    </xf>
    <xf numFmtId="0" fontId="8" fillId="7" borderId="13" xfId="1" applyFont="1" applyFill="1" applyBorder="1" applyAlignment="1" applyProtection="1">
      <alignment horizontal="center" vertical="center" wrapText="1"/>
    </xf>
    <xf numFmtId="0" fontId="8" fillId="7" borderId="14" xfId="1" applyFont="1" applyFill="1" applyBorder="1" applyAlignment="1" applyProtection="1">
      <alignment horizontal="center" vertical="center" wrapText="1"/>
    </xf>
    <xf numFmtId="0" fontId="8" fillId="7" borderId="2" xfId="1" applyFont="1" applyFill="1" applyBorder="1" applyAlignment="1" applyProtection="1">
      <alignment horizontal="center" vertical="center" textRotation="90" wrapText="1"/>
    </xf>
    <xf numFmtId="0" fontId="8" fillId="7" borderId="10" xfId="1" applyFont="1" applyFill="1" applyBorder="1" applyAlignment="1" applyProtection="1">
      <alignment horizontal="center" vertical="center" textRotation="90" wrapText="1"/>
    </xf>
    <xf numFmtId="0" fontId="8" fillId="3" borderId="15" xfId="1" applyFont="1" applyFill="1" applyBorder="1" applyAlignment="1" applyProtection="1">
      <alignment horizontal="left" vertical="center" wrapText="1"/>
    </xf>
    <xf numFmtId="0" fontId="8" fillId="3" borderId="13" xfId="1" applyFont="1" applyFill="1" applyBorder="1" applyAlignment="1" applyProtection="1">
      <alignment horizontal="left" vertical="center" wrapText="1"/>
    </xf>
    <xf numFmtId="0" fontId="8" fillId="3" borderId="14" xfId="1" applyFont="1" applyFill="1" applyBorder="1" applyAlignment="1" applyProtection="1">
      <alignment horizontal="left" vertical="center" wrapText="1"/>
    </xf>
    <xf numFmtId="49" fontId="2" fillId="2" borderId="1" xfId="1" applyNumberFormat="1" applyFont="1" applyFill="1" applyBorder="1" applyAlignment="1" applyProtection="1">
      <alignment horizontal="center" vertical="center" wrapText="1"/>
    </xf>
    <xf numFmtId="3" fontId="5" fillId="2" borderId="1" xfId="1" applyNumberFormat="1" applyFont="1" applyFill="1" applyBorder="1" applyAlignment="1" applyProtection="1">
      <alignment horizontal="center" vertical="center" wrapText="1"/>
    </xf>
    <xf numFmtId="3" fontId="2" fillId="2" borderId="1" xfId="1" applyNumberFormat="1" applyFont="1" applyFill="1" applyBorder="1" applyAlignment="1" applyProtection="1">
      <alignment horizontal="center" vertical="center" wrapText="1"/>
    </xf>
    <xf numFmtId="0" fontId="6" fillId="4" borderId="2" xfId="1" applyFont="1" applyFill="1" applyBorder="1" applyAlignment="1" applyProtection="1">
      <alignment horizontal="center" vertical="center" wrapText="1"/>
    </xf>
    <xf numFmtId="0" fontId="6" fillId="4" borderId="10" xfId="1" applyFont="1" applyFill="1" applyBorder="1" applyAlignment="1" applyProtection="1">
      <alignment horizontal="center" vertical="center" wrapText="1"/>
    </xf>
    <xf numFmtId="0" fontId="6" fillId="4" borderId="15" xfId="1" applyFont="1" applyFill="1" applyBorder="1" applyAlignment="1" applyProtection="1">
      <alignment horizontal="center" vertical="center" wrapText="1"/>
    </xf>
    <xf numFmtId="0" fontId="6" fillId="4" borderId="13" xfId="1" applyFont="1" applyFill="1" applyBorder="1" applyAlignment="1" applyProtection="1">
      <alignment horizontal="center" vertical="center" wrapText="1"/>
    </xf>
    <xf numFmtId="0" fontId="6" fillId="4" borderId="14" xfId="1" applyFont="1" applyFill="1" applyBorder="1" applyAlignment="1" applyProtection="1">
      <alignment horizontal="center" vertical="center" wrapText="1"/>
    </xf>
    <xf numFmtId="0" fontId="6" fillId="4" borderId="2" xfId="1" applyFont="1" applyFill="1" applyBorder="1" applyAlignment="1" applyProtection="1">
      <alignment horizontal="center" vertical="center" textRotation="90" wrapText="1"/>
    </xf>
    <xf numFmtId="0" fontId="6" fillId="4" borderId="10" xfId="1" applyFont="1" applyFill="1" applyBorder="1" applyAlignment="1" applyProtection="1">
      <alignment horizontal="center" vertical="center" textRotation="90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ti/Desktop/Nitin%20DGCA/Form%20A/SOFTWARE1_v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Window"/>
      <sheetName val="PivotTable"/>
      <sheetName val="Interface"/>
      <sheetName val="Data"/>
      <sheetName val="Sheet2"/>
      <sheetName val="Monthly_Template"/>
      <sheetName val="Sheet15"/>
      <sheetName val="DOMESTIC"/>
      <sheetName val="INTERNATIONAL"/>
    </sheetNames>
    <sheetDataSet>
      <sheetData sheetId="0"/>
      <sheetData sheetId="1"/>
      <sheetData sheetId="2">
        <row r="7">
          <cell r="AQ7" t="str">
            <v>SECTOR</v>
          </cell>
          <cell r="AR7" t="str">
            <v xml:space="preserve">DEPARTURES </v>
          </cell>
          <cell r="AT7" t="str">
            <v>AIR ASIA</v>
          </cell>
        </row>
        <row r="8">
          <cell r="AQ8" t="str">
            <v>AIRLINE</v>
          </cell>
          <cell r="AR8" t="str">
            <v xml:space="preserve">HOURS </v>
          </cell>
          <cell r="AT8" t="str">
            <v>AIR CARNIVAL</v>
          </cell>
        </row>
        <row r="9">
          <cell r="AQ9" t="str">
            <v>SERVICE</v>
          </cell>
          <cell r="AR9" t="str">
            <v xml:space="preserve">  KMS. </v>
          </cell>
          <cell r="AT9" t="str">
            <v>AIR COSTA</v>
          </cell>
        </row>
        <row r="10">
          <cell r="AQ10" t="str">
            <v>Carrier</v>
          </cell>
          <cell r="AR10" t="str">
            <v>PAX</v>
          </cell>
          <cell r="AT10" t="str">
            <v>AIR DECCAN</v>
          </cell>
        </row>
        <row r="11">
          <cell r="AQ11" t="str">
            <v>YEAR</v>
          </cell>
          <cell r="AR11" t="str">
            <v xml:space="preserve">RPKM </v>
          </cell>
          <cell r="AT11" t="str">
            <v>AIR HERITAGE</v>
          </cell>
        </row>
        <row r="12">
          <cell r="AQ12" t="str">
            <v>MONTH</v>
          </cell>
          <cell r="AR12" t="str">
            <v>ASKM</v>
          </cell>
          <cell r="AT12" t="str">
            <v>AIR INDIA</v>
          </cell>
        </row>
        <row r="13">
          <cell r="AQ13" t="str">
            <v>FY</v>
          </cell>
          <cell r="AR13" t="str">
            <v xml:space="preserve"> FREIGHT</v>
          </cell>
          <cell r="AT13" t="str">
            <v>AIR INDIA EXPRESS</v>
          </cell>
        </row>
        <row r="14">
          <cell r="AR14" t="str">
            <v>MAIL</v>
          </cell>
          <cell r="AT14" t="str">
            <v>AIR ODISHA</v>
          </cell>
        </row>
        <row r="15">
          <cell r="AR15" t="str">
            <v>CARGO</v>
          </cell>
          <cell r="AT15" t="str">
            <v>AIR PEGASUS</v>
          </cell>
        </row>
        <row r="16">
          <cell r="AR16" t="str">
            <v>PTKM</v>
          </cell>
          <cell r="AT16" t="str">
            <v>ALLIANCE AIR</v>
          </cell>
        </row>
        <row r="17">
          <cell r="AR17" t="str">
            <v>FTKM</v>
          </cell>
          <cell r="AT17" t="str">
            <v>BLUEDART</v>
          </cell>
        </row>
        <row r="18">
          <cell r="AR18" t="str">
            <v>MTKM</v>
          </cell>
          <cell r="AT18" t="str">
            <v>DECCAN</v>
          </cell>
        </row>
        <row r="19">
          <cell r="AR19" t="str">
            <v>RTKM</v>
          </cell>
          <cell r="AT19" t="str">
            <v>GO AIR</v>
          </cell>
        </row>
        <row r="20">
          <cell r="AR20" t="str">
            <v>ATKM</v>
          </cell>
          <cell r="AT20" t="str">
            <v>INDIGO</v>
          </cell>
        </row>
        <row r="21">
          <cell r="AT21" t="str">
            <v>JET AIRWAYS</v>
          </cell>
        </row>
        <row r="22">
          <cell r="AT22" t="str">
            <v>JETLITE</v>
          </cell>
        </row>
        <row r="23">
          <cell r="AT23" t="str">
            <v>FLYBIG</v>
          </cell>
        </row>
        <row r="24">
          <cell r="AT24" t="str">
            <v>KINGFISHER</v>
          </cell>
        </row>
        <row r="25">
          <cell r="AT25" t="str">
            <v>AIR TAXI</v>
          </cell>
        </row>
        <row r="26">
          <cell r="AT26" t="str">
            <v>MDLR</v>
          </cell>
        </row>
        <row r="27">
          <cell r="AT27" t="str">
            <v>PARAMOUNT</v>
          </cell>
        </row>
        <row r="28">
          <cell r="AT28" t="str">
            <v>QUIKJET CARGO</v>
          </cell>
        </row>
        <row r="29">
          <cell r="AT29" t="str">
            <v>SPICEJET</v>
          </cell>
        </row>
        <row r="30">
          <cell r="AT30" t="str">
            <v>STAR AIR</v>
          </cell>
        </row>
        <row r="31">
          <cell r="AT31" t="str">
            <v>TRUJET</v>
          </cell>
        </row>
        <row r="32">
          <cell r="AT32" t="str">
            <v>VISTARA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3" transitionEvaluation="1" transitionEntry="1" codeName="Sheet12"/>
  <dimension ref="A1:Q456"/>
  <sheetViews>
    <sheetView showGridLines="0" tabSelected="1" view="pageBreakPreview" topLeftCell="A13" zoomScaleNormal="85" zoomScaleSheetLayoutView="100" workbookViewId="0">
      <selection activeCell="D9" sqref="D9"/>
    </sheetView>
  </sheetViews>
  <sheetFormatPr defaultColWidth="9.7109375" defaultRowHeight="18.75" x14ac:dyDescent="0.3"/>
  <cols>
    <col min="1" max="1" width="10.42578125" style="8" customWidth="1"/>
    <col min="2" max="2" width="9.7109375" style="8" bestFit="1" customWidth="1"/>
    <col min="3" max="3" width="10.28515625" style="8" customWidth="1"/>
    <col min="4" max="4" width="10.85546875" style="8" customWidth="1"/>
    <col min="5" max="5" width="12.7109375" style="8" customWidth="1"/>
    <col min="6" max="6" width="12.42578125" style="8" customWidth="1"/>
    <col min="7" max="7" width="12.140625" style="8" customWidth="1"/>
    <col min="8" max="8" width="6.7109375" style="8" customWidth="1"/>
    <col min="9" max="9" width="11.28515625" style="8" bestFit="1" customWidth="1"/>
    <col min="10" max="10" width="9.42578125" style="8" bestFit="1" customWidth="1"/>
    <col min="11" max="11" width="11.28515625" style="8" bestFit="1" customWidth="1"/>
    <col min="12" max="12" width="12.85546875" style="8" bestFit="1" customWidth="1"/>
    <col min="13" max="13" width="11.28515625" style="8" bestFit="1" customWidth="1"/>
    <col min="14" max="14" width="9.140625" style="8" customWidth="1"/>
    <col min="15" max="15" width="12.85546875" style="8" bestFit="1" customWidth="1"/>
    <col min="16" max="16" width="14.85546875" style="8" customWidth="1"/>
    <col min="17" max="17" width="6.7109375" style="8" customWidth="1"/>
    <col min="18" max="16384" width="9.7109375" style="8"/>
  </cols>
  <sheetData>
    <row r="1" spans="1:17" ht="46.5" customHeight="1" x14ac:dyDescent="0.3">
      <c r="A1" s="104">
        <v>2022</v>
      </c>
      <c r="B1" s="104"/>
      <c r="C1" s="105" t="s">
        <v>37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6"/>
      <c r="P1" s="106"/>
      <c r="Q1" s="106"/>
    </row>
    <row r="2" spans="1:17" ht="33" customHeight="1" x14ac:dyDescent="0.3">
      <c r="A2" s="107" t="s">
        <v>0</v>
      </c>
      <c r="B2" s="109" t="s">
        <v>1</v>
      </c>
      <c r="C2" s="110"/>
      <c r="D2" s="111"/>
      <c r="E2" s="112" t="s">
        <v>2</v>
      </c>
      <c r="F2" s="112" t="s">
        <v>3</v>
      </c>
      <c r="G2" s="112" t="s">
        <v>4</v>
      </c>
      <c r="H2" s="112" t="s">
        <v>5</v>
      </c>
      <c r="I2" s="109" t="s">
        <v>6</v>
      </c>
      <c r="J2" s="110"/>
      <c r="K2" s="111"/>
      <c r="L2" s="109" t="s">
        <v>7</v>
      </c>
      <c r="M2" s="110"/>
      <c r="N2" s="110"/>
      <c r="O2" s="111"/>
      <c r="P2" s="112" t="s">
        <v>8</v>
      </c>
      <c r="Q2" s="112" t="s">
        <v>9</v>
      </c>
    </row>
    <row r="3" spans="1:17" ht="155.25" customHeight="1" x14ac:dyDescent="0.3">
      <c r="A3" s="108"/>
      <c r="B3" s="9" t="s">
        <v>10</v>
      </c>
      <c r="C3" s="9" t="s">
        <v>11</v>
      </c>
      <c r="D3" s="9" t="s">
        <v>12</v>
      </c>
      <c r="E3" s="113"/>
      <c r="F3" s="113"/>
      <c r="G3" s="113"/>
      <c r="H3" s="113"/>
      <c r="I3" s="9" t="s">
        <v>13</v>
      </c>
      <c r="J3" s="10" t="s">
        <v>14</v>
      </c>
      <c r="K3" s="9" t="s">
        <v>15</v>
      </c>
      <c r="L3" s="9" t="s">
        <v>16</v>
      </c>
      <c r="M3" s="9" t="s">
        <v>17</v>
      </c>
      <c r="N3" s="9" t="s">
        <v>18</v>
      </c>
      <c r="O3" s="9" t="s">
        <v>19</v>
      </c>
      <c r="P3" s="113"/>
      <c r="Q3" s="113"/>
    </row>
    <row r="4" spans="1:17" ht="23.1" customHeight="1" x14ac:dyDescent="0.3">
      <c r="A4" s="11" t="s">
        <v>20</v>
      </c>
      <c r="B4" s="12">
        <v>63541</v>
      </c>
      <c r="C4" s="12">
        <v>107344.69000000002</v>
      </c>
      <c r="D4" s="13">
        <v>59516.356999999996</v>
      </c>
      <c r="E4" s="80">
        <v>6410579</v>
      </c>
      <c r="F4" s="81">
        <v>6257032.4269999992</v>
      </c>
      <c r="G4" s="81">
        <v>9572230.2550000008</v>
      </c>
      <c r="H4" s="14">
        <f t="shared" ref="H4:H9" si="0">IFERROR(F4/G4*100," ")</f>
        <v>65.366505613795425</v>
      </c>
      <c r="I4" s="15">
        <v>47907.634649999993</v>
      </c>
      <c r="J4" s="16">
        <v>2397.9060938220136</v>
      </c>
      <c r="K4" s="14">
        <f>IF(AND(ISBLANK(I4),ISBLANK(J4))=TRUE,"",I4+J4)</f>
        <v>50305.540743822006</v>
      </c>
      <c r="L4" s="84">
        <v>542295.78435199987</v>
      </c>
      <c r="M4" s="85">
        <v>56757.278032479982</v>
      </c>
      <c r="N4" s="85">
        <v>2548.5427484574634</v>
      </c>
      <c r="O4" s="14">
        <f>IF(AND(ISBLANK(L4),ISBLANK(M4),ISBLANK(N4))=TRUE,"",L4+M4+N4)</f>
        <v>601601.60513293743</v>
      </c>
      <c r="P4" s="85">
        <v>1049350.8594839999</v>
      </c>
      <c r="Q4" s="14">
        <f t="shared" ref="Q4:Q9" si="1">IFERROR(O4/P4*100," ")</f>
        <v>57.33083455316028</v>
      </c>
    </row>
    <row r="5" spans="1:17" ht="23.1" customHeight="1" x14ac:dyDescent="0.3">
      <c r="A5" s="17" t="s">
        <v>21</v>
      </c>
      <c r="B5" s="18">
        <v>57220</v>
      </c>
      <c r="C5" s="18">
        <v>97246.116666666669</v>
      </c>
      <c r="D5" s="17">
        <v>54491.058999999994</v>
      </c>
      <c r="E5" s="82">
        <v>7695734</v>
      </c>
      <c r="F5" s="83">
        <v>7477779.7909999993</v>
      </c>
      <c r="G5" s="83">
        <v>8762407.1960000005</v>
      </c>
      <c r="H5" s="87">
        <f t="shared" si="0"/>
        <v>85.339332260358461</v>
      </c>
      <c r="I5" s="21">
        <v>46893.902950000003</v>
      </c>
      <c r="J5" s="22">
        <v>2250.6851313144221</v>
      </c>
      <c r="K5" s="20">
        <f>IF(AND(ISBLANK(I5),ISBLANK(J5))=TRUE,"",I5+J5)</f>
        <v>49144.588081314425</v>
      </c>
      <c r="L5" s="86">
        <v>655346.83947100013</v>
      </c>
      <c r="M5" s="87">
        <v>56297.0041919</v>
      </c>
      <c r="N5" s="87">
        <v>2485.0085545702855</v>
      </c>
      <c r="O5" s="20">
        <f>IF(AND(ISBLANK(L5),ISBLANK(M5),ISBLANK(N5))=TRUE,"",L5+M5+N5)</f>
        <v>714128.85221747041</v>
      </c>
      <c r="P5" s="87">
        <v>962197.42468199925</v>
      </c>
      <c r="Q5" s="87">
        <f t="shared" si="1"/>
        <v>74.218537058908254</v>
      </c>
    </row>
    <row r="6" spans="1:17" ht="23.1" customHeight="1" x14ac:dyDescent="0.3">
      <c r="A6" s="23" t="s">
        <v>22</v>
      </c>
      <c r="B6" s="24">
        <v>80948</v>
      </c>
      <c r="C6" s="24">
        <v>138064.41333333333</v>
      </c>
      <c r="D6" s="23">
        <v>77447.667000000016</v>
      </c>
      <c r="E6" s="25">
        <v>10619642</v>
      </c>
      <c r="F6" s="24">
        <v>10303960.549999999</v>
      </c>
      <c r="G6" s="24">
        <v>12526336.472000001</v>
      </c>
      <c r="H6" s="14">
        <f t="shared" si="0"/>
        <v>82.258372773494798</v>
      </c>
      <c r="I6" s="27">
        <v>54790.625870000003</v>
      </c>
      <c r="J6" s="28">
        <v>2508.0360313487777</v>
      </c>
      <c r="K6" s="26">
        <f>IF(AND(ISBLANK(I6),ISBLANK(J6))=TRUE,"",I6+J6)</f>
        <v>57298.66190134878</v>
      </c>
      <c r="L6" s="27">
        <v>902379.36897599895</v>
      </c>
      <c r="M6" s="28">
        <v>66352.436418789992</v>
      </c>
      <c r="N6" s="28">
        <v>2798.0323428057532</v>
      </c>
      <c r="O6" s="26">
        <f>IF(AND(ISBLANK(L6),ISBLANK(M6),ISBLANK(N6))=TRUE,"",L6+M6+N6)</f>
        <v>971529.83773759473</v>
      </c>
      <c r="P6" s="28">
        <v>1377135.1701039998</v>
      </c>
      <c r="Q6" s="26">
        <f t="shared" si="1"/>
        <v>70.547166235266928</v>
      </c>
    </row>
    <row r="7" spans="1:17" ht="23.1" customHeight="1" x14ac:dyDescent="0.3">
      <c r="A7" s="17" t="s">
        <v>23</v>
      </c>
      <c r="B7" s="18">
        <v>82056</v>
      </c>
      <c r="C7" s="18">
        <v>140805.15533333336</v>
      </c>
      <c r="D7" s="17">
        <v>75866.246999999988</v>
      </c>
      <c r="E7" s="19">
        <v>10549088</v>
      </c>
      <c r="F7" s="18">
        <v>10358205.731999999</v>
      </c>
      <c r="G7" s="18">
        <v>12866084.865999999</v>
      </c>
      <c r="H7" s="20">
        <f t="shared" si="0"/>
        <v>80.507830003303198</v>
      </c>
      <c r="I7" s="21">
        <v>53054.654119999985</v>
      </c>
      <c r="J7" s="22">
        <v>2685.0609638008286</v>
      </c>
      <c r="K7" s="20">
        <v>55739.715083800824</v>
      </c>
      <c r="L7" s="21">
        <v>909250.3371389989</v>
      </c>
      <c r="M7" s="22">
        <v>65095.926159430004</v>
      </c>
      <c r="N7" s="22">
        <v>2980.1320213650429</v>
      </c>
      <c r="O7" s="20">
        <v>977326.39531979419</v>
      </c>
      <c r="P7" s="22">
        <v>1435686.7204380003</v>
      </c>
      <c r="Q7" s="20">
        <f t="shared" si="1"/>
        <v>68.073792242198266</v>
      </c>
    </row>
    <row r="8" spans="1:17" s="29" customFormat="1" ht="30" customHeight="1" x14ac:dyDescent="0.25">
      <c r="A8" s="23" t="s">
        <v>24</v>
      </c>
      <c r="B8" s="24">
        <v>86460</v>
      </c>
      <c r="C8" s="24">
        <v>150271.38866666667</v>
      </c>
      <c r="D8" s="23">
        <v>80310.685000000012</v>
      </c>
      <c r="E8" s="25">
        <v>11470422</v>
      </c>
      <c r="F8" s="24">
        <v>11296421.489000002</v>
      </c>
      <c r="G8" s="24">
        <v>13625641.243000003</v>
      </c>
      <c r="H8" s="26">
        <f t="shared" si="0"/>
        <v>82.905613670133818</v>
      </c>
      <c r="I8" s="27">
        <v>59913.835950000001</v>
      </c>
      <c r="J8" s="28">
        <v>2431.4742999999999</v>
      </c>
      <c r="K8" s="26">
        <v>62345.310250000002</v>
      </c>
      <c r="L8" s="27">
        <v>989466.06351100083</v>
      </c>
      <c r="M8" s="28">
        <v>74307.834023109957</v>
      </c>
      <c r="N8" s="28">
        <v>2773.7493082700003</v>
      </c>
      <c r="O8" s="26">
        <v>1066547.6468423808</v>
      </c>
      <c r="P8" s="28">
        <v>1493794.2253940003</v>
      </c>
      <c r="Q8" s="26">
        <f t="shared" si="1"/>
        <v>71.398565392169061</v>
      </c>
    </row>
    <row r="9" spans="1:17" ht="23.1" customHeight="1" x14ac:dyDescent="0.3">
      <c r="A9" s="17" t="s">
        <v>25</v>
      </c>
      <c r="B9" s="18">
        <v>83227</v>
      </c>
      <c r="C9" s="18">
        <v>144081.00000000003</v>
      </c>
      <c r="D9" s="17">
        <v>77051.097999999984</v>
      </c>
      <c r="E9" s="19">
        <v>10514030</v>
      </c>
      <c r="F9" s="18">
        <v>10336220.356000001</v>
      </c>
      <c r="G9" s="18">
        <v>13072889.805999998</v>
      </c>
      <c r="H9" s="20">
        <f t="shared" si="0"/>
        <v>79.066071154795765</v>
      </c>
      <c r="I9" s="21">
        <v>59239.114440000005</v>
      </c>
      <c r="J9" s="22">
        <v>2432.2840299999993</v>
      </c>
      <c r="K9" s="20">
        <f>IF(AND(ISBLANK(I9),ISBLANK(J9))=TRUE,"",I9+J9)</f>
        <v>61671.398470000007</v>
      </c>
      <c r="L9" s="21">
        <v>906953.92513099907</v>
      </c>
      <c r="M9" s="22">
        <v>72950.404677610015</v>
      </c>
      <c r="N9" s="22">
        <v>2724.8862547600011</v>
      </c>
      <c r="O9" s="20">
        <f>IF(AND(ISBLANK(L9),ISBLANK(M9),ISBLANK(N9))=TRUE,"",L9+M9+N9)</f>
        <v>982629.21606336907</v>
      </c>
      <c r="P9" s="22">
        <v>1435920.0503279991</v>
      </c>
      <c r="Q9" s="20">
        <f t="shared" si="1"/>
        <v>68.432028359720491</v>
      </c>
    </row>
    <row r="10" spans="1:17" ht="23.1" customHeight="1" x14ac:dyDescent="0.3">
      <c r="A10" s="23" t="s">
        <v>26</v>
      </c>
      <c r="B10" s="24"/>
      <c r="C10" s="24"/>
      <c r="D10" s="23"/>
      <c r="E10" s="25"/>
      <c r="F10" s="24"/>
      <c r="G10" s="24"/>
      <c r="H10" s="26"/>
      <c r="I10" s="27"/>
      <c r="J10" s="28"/>
      <c r="K10" s="26"/>
      <c r="L10" s="27"/>
      <c r="M10" s="28"/>
      <c r="N10" s="28"/>
      <c r="O10" s="26"/>
      <c r="P10" s="28"/>
      <c r="Q10" s="26"/>
    </row>
    <row r="11" spans="1:17" ht="23.1" customHeight="1" x14ac:dyDescent="0.3">
      <c r="A11" s="17" t="s">
        <v>27</v>
      </c>
      <c r="B11" s="18"/>
      <c r="C11" s="18"/>
      <c r="D11" s="17"/>
      <c r="E11" s="19"/>
      <c r="F11" s="18"/>
      <c r="G11" s="18"/>
      <c r="H11" s="20"/>
      <c r="I11" s="21"/>
      <c r="J11" s="22"/>
      <c r="K11" s="20"/>
      <c r="L11" s="21"/>
      <c r="M11" s="22"/>
      <c r="N11" s="22"/>
      <c r="O11" s="20"/>
      <c r="P11" s="22"/>
      <c r="Q11" s="20"/>
    </row>
    <row r="12" spans="1:17" ht="23.1" customHeight="1" x14ac:dyDescent="0.3">
      <c r="A12" s="23" t="s">
        <v>28</v>
      </c>
      <c r="B12" s="24"/>
      <c r="C12" s="24"/>
      <c r="D12" s="23"/>
      <c r="E12" s="25"/>
      <c r="F12" s="24"/>
      <c r="G12" s="24"/>
      <c r="H12" s="26"/>
      <c r="I12" s="27"/>
      <c r="J12" s="28"/>
      <c r="K12" s="26"/>
      <c r="L12" s="27"/>
      <c r="M12" s="28"/>
      <c r="N12" s="28"/>
      <c r="O12" s="26"/>
      <c r="P12" s="28"/>
      <c r="Q12" s="26"/>
    </row>
    <row r="13" spans="1:17" ht="23.1" customHeight="1" x14ac:dyDescent="0.3">
      <c r="A13" s="17" t="s">
        <v>29</v>
      </c>
      <c r="B13" s="18"/>
      <c r="C13" s="18"/>
      <c r="D13" s="17"/>
      <c r="E13" s="19"/>
      <c r="F13" s="18"/>
      <c r="G13" s="18"/>
      <c r="H13" s="20"/>
      <c r="I13" s="21"/>
      <c r="J13" s="22"/>
      <c r="K13" s="20"/>
      <c r="L13" s="21"/>
      <c r="M13" s="22"/>
      <c r="N13" s="22"/>
      <c r="O13" s="20"/>
      <c r="P13" s="22"/>
      <c r="Q13" s="20"/>
    </row>
    <row r="14" spans="1:17" ht="23.1" customHeight="1" x14ac:dyDescent="0.3">
      <c r="A14" s="23" t="s">
        <v>30</v>
      </c>
      <c r="B14" s="24"/>
      <c r="C14" s="24"/>
      <c r="D14" s="23"/>
      <c r="E14" s="25"/>
      <c r="F14" s="24"/>
      <c r="G14" s="24"/>
      <c r="H14" s="26"/>
      <c r="I14" s="27"/>
      <c r="J14" s="28"/>
      <c r="K14" s="26"/>
      <c r="L14" s="27"/>
      <c r="M14" s="28"/>
      <c r="N14" s="28"/>
      <c r="O14" s="26"/>
      <c r="P14" s="28"/>
      <c r="Q14" s="26"/>
    </row>
    <row r="15" spans="1:17" ht="23.1" customHeight="1" x14ac:dyDescent="0.3">
      <c r="A15" s="30" t="s">
        <v>31</v>
      </c>
      <c r="B15" s="31"/>
      <c r="C15" s="31"/>
      <c r="D15" s="32"/>
      <c r="E15" s="33"/>
      <c r="F15" s="31"/>
      <c r="G15" s="31"/>
      <c r="H15" s="34"/>
      <c r="I15" s="35"/>
      <c r="J15" s="36"/>
      <c r="K15" s="34"/>
      <c r="L15" s="35"/>
      <c r="M15" s="36"/>
      <c r="N15" s="36"/>
      <c r="O15" s="34"/>
      <c r="P15" s="22"/>
      <c r="Q15" s="20"/>
    </row>
    <row r="16" spans="1:17" ht="23.1" customHeight="1" x14ac:dyDescent="0.3">
      <c r="A16" s="37" t="s">
        <v>32</v>
      </c>
      <c r="B16" s="38">
        <f t="shared" ref="B16:G16" si="2">SUM(B4:B15)</f>
        <v>453452</v>
      </c>
      <c r="C16" s="38">
        <f t="shared" si="2"/>
        <v>777812.76400000008</v>
      </c>
      <c r="D16" s="38">
        <f t="shared" si="2"/>
        <v>424683.11300000001</v>
      </c>
      <c r="E16" s="38">
        <f t="shared" si="2"/>
        <v>57259495</v>
      </c>
      <c r="F16" s="38">
        <f t="shared" si="2"/>
        <v>56029620.344999999</v>
      </c>
      <c r="G16" s="38">
        <f t="shared" si="2"/>
        <v>70425589.838</v>
      </c>
      <c r="H16" s="39">
        <f t="shared" ref="H16" si="3">IFERROR(F16/G16*100," ")</f>
        <v>79.558609979532932</v>
      </c>
      <c r="I16" s="39">
        <f>SUM(I4:I15)</f>
        <v>321799.76798</v>
      </c>
      <c r="J16" s="39">
        <f>SUM(J4:J15)</f>
        <v>14705.44655028604</v>
      </c>
      <c r="K16" s="39">
        <f t="shared" ref="K16" si="4">IF(AND(ISBLANK(I16),ISBLANK(J16))=TRUE,"",I16+J16)</f>
        <v>336505.21453028603</v>
      </c>
      <c r="L16" s="39">
        <f>SUM(L4:L15)</f>
        <v>4905692.3185799979</v>
      </c>
      <c r="M16" s="39">
        <f>SUM(M4:M15)</f>
        <v>391760.88350331993</v>
      </c>
      <c r="N16" s="39">
        <f>SUM(N4:N15)</f>
        <v>16310.351230228545</v>
      </c>
      <c r="O16" s="39">
        <f t="shared" ref="O16" si="5">IF(AND(ISBLANK(L16),ISBLANK(M16),ISBLANK(N16))=TRUE,"",L16+M16+N16)</f>
        <v>5313763.5533135459</v>
      </c>
      <c r="P16" s="40">
        <f>SUM(P4:P15)</f>
        <v>7754084.4504299983</v>
      </c>
      <c r="Q16" s="40">
        <f t="shared" ref="Q16" si="6">IFERROR(O16/P16*100," ")</f>
        <v>68.528574679359778</v>
      </c>
    </row>
    <row r="17" spans="1:17" ht="20.100000000000001" customHeight="1" x14ac:dyDescent="0.3">
      <c r="A17" s="101" t="s">
        <v>36</v>
      </c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3"/>
    </row>
    <row r="18" spans="1:17" s="41" customFormat="1" x14ac:dyDescent="0.25">
      <c r="A18" s="88" t="s">
        <v>33</v>
      </c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90"/>
    </row>
    <row r="19" spans="1:17" s="41" customFormat="1" x14ac:dyDescent="0.25">
      <c r="A19" s="88" t="s">
        <v>34</v>
      </c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90"/>
    </row>
    <row r="20" spans="1:17" ht="51.75" customHeight="1" x14ac:dyDescent="0.3">
      <c r="A20" s="91">
        <v>2022</v>
      </c>
      <c r="B20" s="91"/>
      <c r="C20" s="92" t="s">
        <v>38</v>
      </c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3"/>
      <c r="P20" s="93"/>
      <c r="Q20" s="93"/>
    </row>
    <row r="21" spans="1:17" ht="33" customHeight="1" x14ac:dyDescent="0.3">
      <c r="A21" s="94" t="s">
        <v>0</v>
      </c>
      <c r="B21" s="96" t="s">
        <v>1</v>
      </c>
      <c r="C21" s="97"/>
      <c r="D21" s="98"/>
      <c r="E21" s="99" t="s">
        <v>2</v>
      </c>
      <c r="F21" s="99" t="s">
        <v>3</v>
      </c>
      <c r="G21" s="99" t="s">
        <v>4</v>
      </c>
      <c r="H21" s="99" t="s">
        <v>5</v>
      </c>
      <c r="I21" s="96" t="s">
        <v>6</v>
      </c>
      <c r="J21" s="97"/>
      <c r="K21" s="98"/>
      <c r="L21" s="96" t="s">
        <v>7</v>
      </c>
      <c r="M21" s="97"/>
      <c r="N21" s="97"/>
      <c r="O21" s="98"/>
      <c r="P21" s="99" t="s">
        <v>8</v>
      </c>
      <c r="Q21" s="99" t="s">
        <v>9</v>
      </c>
    </row>
    <row r="22" spans="1:17" ht="150.75" customHeight="1" x14ac:dyDescent="0.3">
      <c r="A22" s="95"/>
      <c r="B22" s="42" t="s">
        <v>10</v>
      </c>
      <c r="C22" s="42" t="s">
        <v>11</v>
      </c>
      <c r="D22" s="42" t="s">
        <v>12</v>
      </c>
      <c r="E22" s="100"/>
      <c r="F22" s="100"/>
      <c r="G22" s="100"/>
      <c r="H22" s="100"/>
      <c r="I22" s="42" t="s">
        <v>13</v>
      </c>
      <c r="J22" s="43" t="s">
        <v>14</v>
      </c>
      <c r="K22" s="42" t="s">
        <v>15</v>
      </c>
      <c r="L22" s="42" t="s">
        <v>16</v>
      </c>
      <c r="M22" s="42" t="s">
        <v>17</v>
      </c>
      <c r="N22" s="42" t="s">
        <v>18</v>
      </c>
      <c r="O22" s="42" t="s">
        <v>19</v>
      </c>
      <c r="P22" s="100"/>
      <c r="Q22" s="100"/>
    </row>
    <row r="23" spans="1:17" ht="23.1" customHeight="1" x14ac:dyDescent="0.3">
      <c r="A23" s="1" t="s">
        <v>20</v>
      </c>
      <c r="B23" s="44">
        <v>896</v>
      </c>
      <c r="C23" s="45">
        <v>1505.6333333333332</v>
      </c>
      <c r="D23" s="46">
        <v>881.53399999999999</v>
      </c>
      <c r="E23" s="44">
        <v>43916</v>
      </c>
      <c r="F23" s="45">
        <v>27694.966</v>
      </c>
      <c r="G23" s="45">
        <v>38790.036</v>
      </c>
      <c r="H23" s="47">
        <f t="shared" ref="H23:H35" si="7">IFERROR(F23/G23*100," ")</f>
        <v>71.397113423663754</v>
      </c>
      <c r="I23" s="48">
        <v>5239.0199800000009</v>
      </c>
      <c r="J23" s="49">
        <v>10.058999999999999</v>
      </c>
      <c r="K23" s="47">
        <f>IF(AND(ISBLANK(I23),ISBLANK(J23))=TRUE,"",I23+J23)</f>
        <v>5249.0789800000011</v>
      </c>
      <c r="L23" s="48">
        <v>2209.5698420000003</v>
      </c>
      <c r="M23" s="49">
        <v>6248.9138291900008</v>
      </c>
      <c r="N23" s="49">
        <v>11.038232000000001</v>
      </c>
      <c r="O23" s="47">
        <f t="shared" ref="O23:O28" si="8">IF(AND(ISBLANK(L23),ISBLANK(M23),ISBLANK(N23))=TRUE,"",L23+M23+N23)</f>
        <v>8469.5219031900015</v>
      </c>
      <c r="P23" s="48">
        <v>15327.202937999999</v>
      </c>
      <c r="Q23" s="47">
        <f t="shared" ref="Q23:Q28" si="9">IFERROR(O23/P23*100," ")</f>
        <v>55.258105066201757</v>
      </c>
    </row>
    <row r="24" spans="1:17" ht="23.1" customHeight="1" x14ac:dyDescent="0.3">
      <c r="A24" s="50" t="s">
        <v>21</v>
      </c>
      <c r="B24" s="51">
        <v>933</v>
      </c>
      <c r="C24" s="52">
        <v>1519.87</v>
      </c>
      <c r="D24" s="53">
        <v>883.32900000000006</v>
      </c>
      <c r="E24" s="51">
        <v>45657</v>
      </c>
      <c r="F24" s="52">
        <v>29669.208000000002</v>
      </c>
      <c r="G24" s="52">
        <v>40895.589999999997</v>
      </c>
      <c r="H24" s="54">
        <f t="shared" si="7"/>
        <v>72.548673341061971</v>
      </c>
      <c r="I24" s="55">
        <v>5722.4764099999993</v>
      </c>
      <c r="J24" s="56">
        <v>2</v>
      </c>
      <c r="K24" s="54">
        <f>IF(AND(ISBLANK(I24),ISBLANK(J24))=TRUE,"",I24+J24)</f>
        <v>5724.4764099999993</v>
      </c>
      <c r="L24" s="55">
        <v>2275.6658299999999</v>
      </c>
      <c r="M24" s="56">
        <v>6434.0197294500022</v>
      </c>
      <c r="N24" s="56">
        <v>4</v>
      </c>
      <c r="O24" s="54">
        <f t="shared" si="8"/>
        <v>8713.6855594500012</v>
      </c>
      <c r="P24" s="55">
        <v>15372.8986</v>
      </c>
      <c r="Q24" s="54">
        <f t="shared" si="9"/>
        <v>56.682124732482144</v>
      </c>
    </row>
    <row r="25" spans="1:17" ht="23.1" customHeight="1" x14ac:dyDescent="0.3">
      <c r="A25" s="1" t="s">
        <v>22</v>
      </c>
      <c r="B25" s="57">
        <v>1022</v>
      </c>
      <c r="C25" s="58">
        <v>1698.6966666666667</v>
      </c>
      <c r="D25" s="59">
        <v>1005.0349999999999</v>
      </c>
      <c r="E25" s="57">
        <v>53822</v>
      </c>
      <c r="F25" s="58">
        <v>39861.218999999997</v>
      </c>
      <c r="G25" s="58">
        <v>51863.917999999998</v>
      </c>
      <c r="H25" s="5">
        <f t="shared" si="7"/>
        <v>76.857323042967934</v>
      </c>
      <c r="I25" s="60">
        <v>6255.0925999999999</v>
      </c>
      <c r="J25" s="61">
        <v>1.056</v>
      </c>
      <c r="K25" s="5">
        <f>IF(AND(ISBLANK(I25),ISBLANK(J25))=TRUE,"",I25+J25)</f>
        <v>6256.1485999999995</v>
      </c>
      <c r="L25" s="60">
        <v>3109.1589250000002</v>
      </c>
      <c r="M25" s="61">
        <v>7372.3074982200005</v>
      </c>
      <c r="N25" s="61">
        <v>491.17677845000003</v>
      </c>
      <c r="O25" s="5">
        <f t="shared" si="8"/>
        <v>10972.643201670002</v>
      </c>
      <c r="P25" s="60">
        <v>21198.419035999996</v>
      </c>
      <c r="Q25" s="5">
        <f t="shared" si="9"/>
        <v>51.761611009933453</v>
      </c>
    </row>
    <row r="26" spans="1:17" ht="23.1" customHeight="1" x14ac:dyDescent="0.3">
      <c r="A26" s="50" t="s">
        <v>23</v>
      </c>
      <c r="B26" s="51">
        <v>643</v>
      </c>
      <c r="C26" s="52">
        <v>1064.8596666666665</v>
      </c>
      <c r="D26" s="53">
        <v>620.96299999999997</v>
      </c>
      <c r="E26" s="51">
        <v>30422</v>
      </c>
      <c r="F26" s="52">
        <v>22710.697999999997</v>
      </c>
      <c r="G26" s="52">
        <v>28551.329999999998</v>
      </c>
      <c r="H26" s="54">
        <f t="shared" si="7"/>
        <v>79.543397803184646</v>
      </c>
      <c r="I26" s="55">
        <v>3937.0381799999991</v>
      </c>
      <c r="J26" s="56">
        <v>11.682</v>
      </c>
      <c r="K26" s="54">
        <f>IF(AND(ISBLANK(I26),ISBLANK(J26))=TRUE,"",I26+J26)</f>
        <v>3948.7201799999989</v>
      </c>
      <c r="L26" s="55">
        <v>1927.9934189999999</v>
      </c>
      <c r="M26" s="56">
        <v>4788.8985680200003</v>
      </c>
      <c r="N26" s="56">
        <v>15.719025999999999</v>
      </c>
      <c r="O26" s="54">
        <f t="shared" si="8"/>
        <v>6732.6110130200004</v>
      </c>
      <c r="P26" s="55">
        <v>13053.390500000003</v>
      </c>
      <c r="Q26" s="55">
        <f t="shared" si="9"/>
        <v>51.577488722336149</v>
      </c>
    </row>
    <row r="27" spans="1:17" s="29" customFormat="1" ht="30" customHeight="1" x14ac:dyDescent="0.25">
      <c r="A27" s="1" t="s">
        <v>24</v>
      </c>
      <c r="B27" s="57">
        <v>767</v>
      </c>
      <c r="C27" s="62">
        <v>1211.9633333333334</v>
      </c>
      <c r="D27" s="59">
        <v>687.53699999999992</v>
      </c>
      <c r="E27" s="57">
        <v>36674</v>
      </c>
      <c r="F27" s="58">
        <v>26583.412999999997</v>
      </c>
      <c r="G27" s="58">
        <v>35451.270000000004</v>
      </c>
      <c r="H27" s="5">
        <f t="shared" si="7"/>
        <v>74.985784712367135</v>
      </c>
      <c r="I27" s="60">
        <v>4364.4740299999976</v>
      </c>
      <c r="J27" s="61">
        <v>28.146000000000001</v>
      </c>
      <c r="K27" s="5">
        <v>4392.6200299999973</v>
      </c>
      <c r="L27" s="60">
        <v>2363.7498499999997</v>
      </c>
      <c r="M27" s="61">
        <v>5194.2728635799986</v>
      </c>
      <c r="N27" s="61">
        <v>36.905484999999999</v>
      </c>
      <c r="O27" s="5">
        <f t="shared" si="8"/>
        <v>7594.928198579998</v>
      </c>
      <c r="P27" s="60">
        <v>14211.796200000001</v>
      </c>
      <c r="Q27" s="5">
        <f t="shared" si="9"/>
        <v>53.441015419148762</v>
      </c>
    </row>
    <row r="28" spans="1:17" ht="23.1" customHeight="1" x14ac:dyDescent="0.3">
      <c r="A28" s="50" t="s">
        <v>25</v>
      </c>
      <c r="B28" s="63">
        <v>730</v>
      </c>
      <c r="C28" s="64">
        <v>1181.9666666666665</v>
      </c>
      <c r="D28" s="53">
        <v>655.72399999999993</v>
      </c>
      <c r="E28" s="63">
        <v>34879</v>
      </c>
      <c r="F28" s="64">
        <v>24970.064000000002</v>
      </c>
      <c r="G28" s="64">
        <v>30851.633999999998</v>
      </c>
      <c r="H28" s="54">
        <f t="shared" si="7"/>
        <v>80.935953019538616</v>
      </c>
      <c r="I28" s="65">
        <v>4446.1163200000001</v>
      </c>
      <c r="J28" s="65">
        <v>16.129000000000001</v>
      </c>
      <c r="K28" s="54">
        <f>IF(AND(ISBLANK(I28),ISBLANK(J28))=TRUE,"",I28+J28)</f>
        <v>4462.24532</v>
      </c>
      <c r="L28" s="65">
        <v>2197.9776099999999</v>
      </c>
      <c r="M28" s="66">
        <v>5280.9393878999999</v>
      </c>
      <c r="N28" s="66">
        <v>22.395264000000001</v>
      </c>
      <c r="O28" s="54">
        <f t="shared" si="8"/>
        <v>7501.3122618999996</v>
      </c>
      <c r="P28" s="65">
        <v>13435.197000000002</v>
      </c>
      <c r="Q28" s="54">
        <f t="shared" si="9"/>
        <v>55.833288204854746</v>
      </c>
    </row>
    <row r="29" spans="1:17" ht="23.1" customHeight="1" x14ac:dyDescent="0.3">
      <c r="A29" s="1" t="s">
        <v>26</v>
      </c>
      <c r="B29" s="2"/>
      <c r="C29" s="3"/>
      <c r="D29" s="4"/>
      <c r="E29" s="2"/>
      <c r="F29" s="3"/>
      <c r="G29" s="3"/>
      <c r="H29" s="5"/>
      <c r="I29" s="6"/>
      <c r="J29" s="7"/>
      <c r="K29" s="5"/>
      <c r="L29" s="6"/>
      <c r="M29" s="7"/>
      <c r="N29" s="7"/>
      <c r="O29" s="5"/>
      <c r="P29" s="6"/>
      <c r="Q29" s="5"/>
    </row>
    <row r="30" spans="1:17" ht="23.1" customHeight="1" x14ac:dyDescent="0.3">
      <c r="A30" s="50" t="s">
        <v>27</v>
      </c>
      <c r="B30" s="63"/>
      <c r="C30" s="64"/>
      <c r="D30" s="67"/>
      <c r="E30" s="63"/>
      <c r="F30" s="64"/>
      <c r="G30" s="64"/>
      <c r="H30" s="54"/>
      <c r="I30" s="65"/>
      <c r="J30" s="66"/>
      <c r="K30" s="54"/>
      <c r="L30" s="65"/>
      <c r="M30" s="66"/>
      <c r="N30" s="66"/>
      <c r="O30" s="54"/>
      <c r="P30" s="65"/>
      <c r="Q30" s="54"/>
    </row>
    <row r="31" spans="1:17" ht="23.1" customHeight="1" x14ac:dyDescent="0.3">
      <c r="A31" s="1" t="s">
        <v>28</v>
      </c>
      <c r="B31" s="2"/>
      <c r="C31" s="3"/>
      <c r="D31" s="4"/>
      <c r="E31" s="2"/>
      <c r="F31" s="3"/>
      <c r="G31" s="3"/>
      <c r="H31" s="5"/>
      <c r="I31" s="6"/>
      <c r="J31" s="7"/>
      <c r="K31" s="5"/>
      <c r="L31" s="6"/>
      <c r="M31" s="7"/>
      <c r="N31" s="7"/>
      <c r="O31" s="5"/>
      <c r="P31" s="6"/>
      <c r="Q31" s="5"/>
    </row>
    <row r="32" spans="1:17" ht="23.1" customHeight="1" x14ac:dyDescent="0.3">
      <c r="A32" s="50" t="s">
        <v>29</v>
      </c>
      <c r="B32" s="63"/>
      <c r="C32" s="64"/>
      <c r="D32" s="67"/>
      <c r="E32" s="63"/>
      <c r="F32" s="64"/>
      <c r="G32" s="64"/>
      <c r="H32" s="54"/>
      <c r="I32" s="65"/>
      <c r="J32" s="66"/>
      <c r="K32" s="54"/>
      <c r="L32" s="65"/>
      <c r="M32" s="66"/>
      <c r="N32" s="66"/>
      <c r="O32" s="54"/>
      <c r="P32" s="65"/>
      <c r="Q32" s="54"/>
    </row>
    <row r="33" spans="1:17" ht="23.1" customHeight="1" x14ac:dyDescent="0.3">
      <c r="A33" s="1" t="s">
        <v>30</v>
      </c>
      <c r="B33" s="2"/>
      <c r="C33" s="3"/>
      <c r="D33" s="4"/>
      <c r="E33" s="2"/>
      <c r="F33" s="3"/>
      <c r="G33" s="3"/>
      <c r="H33" s="5"/>
      <c r="I33" s="6"/>
      <c r="J33" s="7"/>
      <c r="K33" s="5"/>
      <c r="L33" s="6"/>
      <c r="M33" s="7"/>
      <c r="N33" s="7"/>
      <c r="O33" s="5"/>
      <c r="P33" s="6"/>
      <c r="Q33" s="5"/>
    </row>
    <row r="34" spans="1:17" ht="23.1" customHeight="1" x14ac:dyDescent="0.3">
      <c r="A34" s="50" t="s">
        <v>31</v>
      </c>
      <c r="B34" s="68"/>
      <c r="C34" s="69"/>
      <c r="D34" s="70"/>
      <c r="E34" s="68"/>
      <c r="F34" s="69"/>
      <c r="G34" s="69"/>
      <c r="H34" s="71"/>
      <c r="I34" s="72"/>
      <c r="J34" s="73"/>
      <c r="K34" s="71"/>
      <c r="L34" s="72"/>
      <c r="M34" s="73"/>
      <c r="N34" s="73"/>
      <c r="O34" s="71"/>
      <c r="P34" s="72"/>
      <c r="Q34" s="71"/>
    </row>
    <row r="35" spans="1:17" ht="23.1" customHeight="1" x14ac:dyDescent="0.3">
      <c r="A35" s="74" t="s">
        <v>32</v>
      </c>
      <c r="B35" s="75">
        <f t="shared" ref="B35:G35" si="10">SUM(B23:B34)</f>
        <v>4991</v>
      </c>
      <c r="C35" s="75">
        <f t="shared" si="10"/>
        <v>8182.9896666666655</v>
      </c>
      <c r="D35" s="75">
        <f t="shared" si="10"/>
        <v>4734.1219999999994</v>
      </c>
      <c r="E35" s="75">
        <f t="shared" si="10"/>
        <v>245370</v>
      </c>
      <c r="F35" s="75">
        <f t="shared" si="10"/>
        <v>171489.568</v>
      </c>
      <c r="G35" s="75">
        <f t="shared" si="10"/>
        <v>226403.77799999996</v>
      </c>
      <c r="H35" s="76">
        <f t="shared" si="7"/>
        <v>75.745011640220966</v>
      </c>
      <c r="I35" s="76">
        <f>SUM(I23:I34)</f>
        <v>29964.217519999998</v>
      </c>
      <c r="J35" s="76">
        <f>SUM(J23:J34)</f>
        <v>69.072000000000003</v>
      </c>
      <c r="K35" s="76">
        <f t="shared" ref="K35" si="11">IF(AND(ISBLANK(I35),ISBLANK(J35))=TRUE,"",I35+J35)</f>
        <v>30033.289519999998</v>
      </c>
      <c r="L35" s="76">
        <f>SUM(L23:L34)</f>
        <v>14084.115476000001</v>
      </c>
      <c r="M35" s="76">
        <f>SUM(M23:M34)</f>
        <v>35319.35187636</v>
      </c>
      <c r="N35" s="76">
        <f>SUM(N23:N34)</f>
        <v>581.23478545</v>
      </c>
      <c r="O35" s="76">
        <f t="shared" ref="O35" si="12">IF(AND(ISBLANK(L35),ISBLANK(M35),ISBLANK(N35))=TRUE,"",L35+M35+N35)</f>
        <v>49984.702137809996</v>
      </c>
      <c r="P35" s="77">
        <f>SUM(P23:P34)</f>
        <v>92598.904274</v>
      </c>
      <c r="Q35" s="76">
        <f t="shared" ref="Q35" si="13">IFERROR(O35/P35*100," ")</f>
        <v>53.979798713282122</v>
      </c>
    </row>
    <row r="36" spans="1:17" ht="18.75" customHeight="1" x14ac:dyDescent="0.3">
      <c r="A36" s="101" t="s">
        <v>36</v>
      </c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3"/>
    </row>
    <row r="37" spans="1:17" x14ac:dyDescent="0.3">
      <c r="A37" s="88" t="s">
        <v>33</v>
      </c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90"/>
    </row>
    <row r="38" spans="1:17" x14ac:dyDescent="0.3">
      <c r="A38" s="88" t="s">
        <v>34</v>
      </c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90"/>
    </row>
    <row r="39" spans="1:17" ht="40.5" customHeight="1" x14ac:dyDescent="0.3"/>
    <row r="40" spans="1:17" ht="28.9" customHeight="1" x14ac:dyDescent="0.3"/>
    <row r="41" spans="1:17" ht="178.5" customHeight="1" x14ac:dyDescent="0.3">
      <c r="H41" s="78"/>
      <c r="Q41" s="78"/>
    </row>
    <row r="42" spans="1:17" ht="25.5" customHeight="1" x14ac:dyDescent="0.3"/>
    <row r="43" spans="1:17" ht="25.5" customHeight="1" x14ac:dyDescent="0.3">
      <c r="H43" s="78"/>
      <c r="Q43" s="78"/>
    </row>
    <row r="44" spans="1:17" ht="25.5" customHeight="1" x14ac:dyDescent="0.3"/>
    <row r="45" spans="1:17" ht="25.5" customHeight="1" x14ac:dyDescent="0.3">
      <c r="H45" s="78"/>
      <c r="Q45" s="78"/>
    </row>
    <row r="46" spans="1:17" ht="25.5" customHeight="1" x14ac:dyDescent="0.3"/>
    <row r="47" spans="1:17" ht="25.5" customHeight="1" x14ac:dyDescent="0.3">
      <c r="H47" s="78"/>
      <c r="Q47" s="78"/>
    </row>
    <row r="48" spans="1:17" ht="25.5" customHeight="1" x14ac:dyDescent="0.3"/>
    <row r="49" spans="8:17" ht="25.5" customHeight="1" x14ac:dyDescent="0.3">
      <c r="H49" s="78"/>
      <c r="Q49" s="78"/>
    </row>
    <row r="50" spans="8:17" ht="25.5" customHeight="1" x14ac:dyDescent="0.3"/>
    <row r="51" spans="8:17" ht="25.5" customHeight="1" x14ac:dyDescent="0.3">
      <c r="H51" s="78"/>
      <c r="Q51" s="78"/>
    </row>
    <row r="52" spans="8:17" ht="25.5" customHeight="1" x14ac:dyDescent="0.3"/>
    <row r="53" spans="8:17" ht="25.5" customHeight="1" x14ac:dyDescent="0.3">
      <c r="H53" s="78"/>
      <c r="Q53" s="78"/>
    </row>
    <row r="54" spans="8:17" ht="25.5" customHeight="1" x14ac:dyDescent="0.3"/>
    <row r="55" spans="8:17" ht="22.5" customHeight="1" x14ac:dyDescent="0.3">
      <c r="H55" s="78"/>
      <c r="Q55" s="78"/>
    </row>
    <row r="56" spans="8:17" ht="22.5" customHeight="1" x14ac:dyDescent="0.3"/>
    <row r="57" spans="8:17" ht="22.5" customHeight="1" x14ac:dyDescent="0.3">
      <c r="H57" s="78"/>
      <c r="Q57" s="78"/>
    </row>
    <row r="58" spans="8:17" ht="47.25" customHeight="1" x14ac:dyDescent="0.3">
      <c r="H58" s="78"/>
      <c r="Q58" s="78"/>
    </row>
    <row r="59" spans="8:17" ht="28.9" customHeight="1" x14ac:dyDescent="0.3">
      <c r="H59" s="78"/>
      <c r="Q59" s="78"/>
    </row>
    <row r="60" spans="8:17" ht="164.25" customHeight="1" x14ac:dyDescent="0.3">
      <c r="H60" s="78"/>
      <c r="Q60" s="78"/>
    </row>
    <row r="61" spans="8:17" ht="24.75" customHeight="1" x14ac:dyDescent="0.3">
      <c r="H61" s="78"/>
      <c r="Q61" s="78"/>
    </row>
    <row r="62" spans="8:17" ht="24.75" customHeight="1" x14ac:dyDescent="0.3">
      <c r="H62" s="78"/>
      <c r="Q62" s="78"/>
    </row>
    <row r="63" spans="8:17" ht="24.75" customHeight="1" x14ac:dyDescent="0.3">
      <c r="H63" s="78"/>
      <c r="Q63" s="78"/>
    </row>
    <row r="64" spans="8:17" ht="24.75" customHeight="1" x14ac:dyDescent="0.3"/>
    <row r="65" ht="24.75" customHeight="1" x14ac:dyDescent="0.3"/>
    <row r="66" ht="24.75" customHeight="1" x14ac:dyDescent="0.3"/>
    <row r="67" ht="24.75" customHeight="1" x14ac:dyDescent="0.3"/>
    <row r="68" ht="24.75" customHeight="1" x14ac:dyDescent="0.3"/>
    <row r="69" ht="24.75" customHeight="1" x14ac:dyDescent="0.3"/>
    <row r="70" ht="24.75" customHeight="1" x14ac:dyDescent="0.3"/>
    <row r="71" ht="24.75" customHeight="1" x14ac:dyDescent="0.3"/>
    <row r="72" ht="24.75" customHeight="1" x14ac:dyDescent="0.3"/>
    <row r="73" ht="24.75" customHeight="1" x14ac:dyDescent="0.3"/>
    <row r="83" spans="8:17" x14ac:dyDescent="0.3">
      <c r="H83" s="78"/>
      <c r="Q83" s="78"/>
    </row>
    <row r="86" spans="8:17" x14ac:dyDescent="0.3">
      <c r="H86" s="78"/>
      <c r="Q86" s="78"/>
    </row>
    <row r="88" spans="8:17" x14ac:dyDescent="0.3">
      <c r="H88" s="78"/>
      <c r="Q88" s="78"/>
    </row>
    <row r="90" spans="8:17" x14ac:dyDescent="0.3">
      <c r="H90" s="78"/>
      <c r="Q90" s="78"/>
    </row>
    <row r="92" spans="8:17" x14ac:dyDescent="0.3">
      <c r="H92" s="78"/>
      <c r="Q92" s="78"/>
    </row>
    <row r="94" spans="8:17" x14ac:dyDescent="0.3">
      <c r="H94" s="78"/>
      <c r="Q94" s="78"/>
    </row>
    <row r="96" spans="8:17" x14ac:dyDescent="0.3">
      <c r="H96" s="78"/>
      <c r="Q96" s="78"/>
    </row>
    <row r="98" spans="8:17" x14ac:dyDescent="0.3">
      <c r="H98" s="78"/>
      <c r="Q98" s="78"/>
    </row>
    <row r="100" spans="8:17" x14ac:dyDescent="0.3">
      <c r="H100" s="78"/>
      <c r="Q100" s="78"/>
    </row>
    <row r="102" spans="8:17" x14ac:dyDescent="0.3">
      <c r="H102" s="78"/>
      <c r="Q102" s="78"/>
    </row>
    <row r="103" spans="8:17" x14ac:dyDescent="0.3">
      <c r="Q103" s="78"/>
    </row>
    <row r="104" spans="8:17" x14ac:dyDescent="0.3">
      <c r="H104" s="78"/>
      <c r="Q104" s="78"/>
    </row>
    <row r="105" spans="8:17" x14ac:dyDescent="0.3">
      <c r="H105" s="78"/>
      <c r="Q105" s="78"/>
    </row>
    <row r="106" spans="8:17" x14ac:dyDescent="0.3">
      <c r="H106" s="78"/>
      <c r="Q106" s="78"/>
    </row>
    <row r="107" spans="8:17" x14ac:dyDescent="0.3">
      <c r="H107" s="78"/>
      <c r="Q107" s="78"/>
    </row>
    <row r="108" spans="8:17" x14ac:dyDescent="0.3">
      <c r="H108" s="78"/>
      <c r="Q108" s="78"/>
    </row>
    <row r="131" spans="8:17" x14ac:dyDescent="0.3">
      <c r="H131" s="78"/>
      <c r="Q131" s="78"/>
    </row>
    <row r="134" spans="8:17" x14ac:dyDescent="0.3">
      <c r="H134" s="78"/>
      <c r="Q134" s="78"/>
    </row>
    <row r="136" spans="8:17" x14ac:dyDescent="0.3">
      <c r="H136" s="78"/>
      <c r="Q136" s="78"/>
    </row>
    <row r="138" spans="8:17" x14ac:dyDescent="0.3">
      <c r="H138" s="78"/>
      <c r="Q138" s="78"/>
    </row>
    <row r="140" spans="8:17" x14ac:dyDescent="0.3">
      <c r="H140" s="78"/>
      <c r="Q140" s="78"/>
    </row>
    <row r="142" spans="8:17" x14ac:dyDescent="0.3">
      <c r="H142" s="78"/>
      <c r="Q142" s="78"/>
    </row>
    <row r="144" spans="8:17" x14ac:dyDescent="0.3">
      <c r="H144" s="78"/>
      <c r="Q144" s="78"/>
    </row>
    <row r="146" spans="8:17" x14ac:dyDescent="0.3">
      <c r="H146" s="78"/>
      <c r="Q146" s="78"/>
    </row>
    <row r="148" spans="8:17" x14ac:dyDescent="0.3">
      <c r="H148" s="78"/>
      <c r="Q148" s="78"/>
    </row>
    <row r="150" spans="8:17" x14ac:dyDescent="0.3">
      <c r="H150" s="78"/>
      <c r="Q150" s="78"/>
    </row>
    <row r="152" spans="8:17" x14ac:dyDescent="0.3">
      <c r="H152" s="78"/>
      <c r="Q152" s="78"/>
    </row>
    <row r="154" spans="8:17" x14ac:dyDescent="0.3">
      <c r="H154" s="78"/>
      <c r="Q154" s="78"/>
    </row>
    <row r="156" spans="8:17" x14ac:dyDescent="0.3">
      <c r="H156" s="78"/>
      <c r="Q156" s="78"/>
    </row>
    <row r="179" spans="8:17" x14ac:dyDescent="0.3">
      <c r="H179" s="78"/>
      <c r="Q179" s="78"/>
    </row>
    <row r="181" spans="8:17" x14ac:dyDescent="0.3">
      <c r="H181" s="78"/>
      <c r="Q181" s="78"/>
    </row>
    <row r="182" spans="8:17" x14ac:dyDescent="0.3">
      <c r="H182" s="78"/>
      <c r="Q182" s="78"/>
    </row>
    <row r="183" spans="8:17" x14ac:dyDescent="0.3">
      <c r="H183" s="78"/>
      <c r="Q183" s="78"/>
    </row>
    <row r="184" spans="8:17" x14ac:dyDescent="0.3">
      <c r="H184" s="78"/>
      <c r="Q184" s="78"/>
    </row>
    <row r="185" spans="8:17" x14ac:dyDescent="0.3">
      <c r="H185" s="78"/>
      <c r="Q185" s="78"/>
    </row>
    <row r="186" spans="8:17" x14ac:dyDescent="0.3">
      <c r="H186" s="78"/>
      <c r="Q186" s="78"/>
    </row>
    <row r="187" spans="8:17" x14ac:dyDescent="0.3">
      <c r="H187" s="78"/>
      <c r="Q187" s="78"/>
    </row>
    <row r="188" spans="8:17" x14ac:dyDescent="0.3">
      <c r="H188" s="78"/>
      <c r="Q188" s="78"/>
    </row>
    <row r="189" spans="8:17" x14ac:dyDescent="0.3">
      <c r="H189" s="78"/>
      <c r="Q189" s="78"/>
    </row>
    <row r="190" spans="8:17" x14ac:dyDescent="0.3">
      <c r="H190" s="78"/>
      <c r="Q190" s="78"/>
    </row>
    <row r="191" spans="8:17" x14ac:dyDescent="0.3">
      <c r="H191" s="78"/>
      <c r="Q191" s="78"/>
    </row>
    <row r="192" spans="8:17" x14ac:dyDescent="0.3">
      <c r="H192" s="78"/>
      <c r="Q192" s="78"/>
    </row>
    <row r="193" spans="8:17" x14ac:dyDescent="0.3">
      <c r="H193" s="78"/>
      <c r="Q193" s="78"/>
    </row>
    <row r="194" spans="8:17" x14ac:dyDescent="0.3">
      <c r="H194" s="78"/>
      <c r="Q194" s="78"/>
    </row>
    <row r="195" spans="8:17" x14ac:dyDescent="0.3">
      <c r="H195" s="78"/>
      <c r="Q195" s="78"/>
    </row>
    <row r="196" spans="8:17" x14ac:dyDescent="0.3">
      <c r="H196" s="78"/>
      <c r="Q196" s="78"/>
    </row>
    <row r="197" spans="8:17" x14ac:dyDescent="0.3">
      <c r="H197" s="78"/>
      <c r="Q197" s="78"/>
    </row>
    <row r="198" spans="8:17" x14ac:dyDescent="0.3">
      <c r="H198" s="78"/>
      <c r="Q198" s="78"/>
    </row>
    <row r="199" spans="8:17" x14ac:dyDescent="0.3">
      <c r="H199" s="78"/>
      <c r="Q199" s="78"/>
    </row>
    <row r="200" spans="8:17" x14ac:dyDescent="0.3">
      <c r="H200" s="78"/>
      <c r="Q200" s="78"/>
    </row>
    <row r="201" spans="8:17" x14ac:dyDescent="0.3">
      <c r="H201" s="78"/>
      <c r="Q201" s="78"/>
    </row>
    <row r="202" spans="8:17" x14ac:dyDescent="0.3">
      <c r="H202" s="78"/>
      <c r="Q202" s="78"/>
    </row>
    <row r="203" spans="8:17" x14ac:dyDescent="0.3">
      <c r="H203" s="78"/>
      <c r="Q203" s="78"/>
    </row>
    <row r="204" spans="8:17" x14ac:dyDescent="0.3">
      <c r="H204" s="78"/>
      <c r="Q204" s="78"/>
    </row>
    <row r="227" spans="8:17" x14ac:dyDescent="0.3">
      <c r="H227" s="78"/>
      <c r="Q227" s="78"/>
    </row>
    <row r="230" spans="8:17" x14ac:dyDescent="0.3">
      <c r="H230" s="78"/>
      <c r="Q230" s="78"/>
    </row>
    <row r="232" spans="8:17" x14ac:dyDescent="0.3">
      <c r="H232" s="78"/>
      <c r="Q232" s="78"/>
    </row>
    <row r="233" spans="8:17" x14ac:dyDescent="0.3">
      <c r="H233" s="78"/>
    </row>
    <row r="234" spans="8:17" x14ac:dyDescent="0.3">
      <c r="H234" s="78"/>
      <c r="Q234" s="78"/>
    </row>
    <row r="236" spans="8:17" x14ac:dyDescent="0.3">
      <c r="H236" s="78"/>
      <c r="Q236" s="78"/>
    </row>
    <row r="238" spans="8:17" x14ac:dyDescent="0.3">
      <c r="H238" s="78"/>
      <c r="Q238" s="78"/>
    </row>
    <row r="240" spans="8:17" x14ac:dyDescent="0.3">
      <c r="H240" s="78"/>
      <c r="Q240" s="78"/>
    </row>
    <row r="242" spans="8:17" x14ac:dyDescent="0.3">
      <c r="H242" s="78"/>
      <c r="Q242" s="78"/>
    </row>
    <row r="244" spans="8:17" x14ac:dyDescent="0.3">
      <c r="H244" s="78"/>
      <c r="Q244" s="78"/>
    </row>
    <row r="246" spans="8:17" x14ac:dyDescent="0.3">
      <c r="H246" s="78"/>
      <c r="Q246" s="78"/>
    </row>
    <row r="247" spans="8:17" x14ac:dyDescent="0.3">
      <c r="H247" s="78"/>
      <c r="Q247" s="78"/>
    </row>
    <row r="248" spans="8:17" x14ac:dyDescent="0.3">
      <c r="H248" s="78"/>
      <c r="Q248" s="78"/>
    </row>
    <row r="249" spans="8:17" x14ac:dyDescent="0.3">
      <c r="H249" s="78"/>
      <c r="Q249" s="78"/>
    </row>
    <row r="250" spans="8:17" x14ac:dyDescent="0.3">
      <c r="H250" s="78"/>
      <c r="Q250" s="78"/>
    </row>
    <row r="251" spans="8:17" x14ac:dyDescent="0.3">
      <c r="H251" s="78"/>
      <c r="Q251" s="78"/>
    </row>
    <row r="252" spans="8:17" x14ac:dyDescent="0.3">
      <c r="H252" s="78"/>
      <c r="Q252" s="78"/>
    </row>
    <row r="254" spans="8:17" x14ac:dyDescent="0.3">
      <c r="H254" s="78"/>
    </row>
    <row r="273" spans="8:17" x14ac:dyDescent="0.3">
      <c r="H273" s="78"/>
      <c r="Q273" s="78"/>
    </row>
    <row r="276" spans="8:17" x14ac:dyDescent="0.3">
      <c r="H276" s="78"/>
      <c r="Q276" s="78"/>
    </row>
    <row r="278" spans="8:17" x14ac:dyDescent="0.3">
      <c r="H278" s="78"/>
      <c r="Q278" s="78"/>
    </row>
    <row r="280" spans="8:17" x14ac:dyDescent="0.3">
      <c r="H280" s="78"/>
      <c r="Q280" s="78"/>
    </row>
    <row r="282" spans="8:17" x14ac:dyDescent="0.3">
      <c r="H282" s="78"/>
      <c r="Q282" s="78"/>
    </row>
    <row r="284" spans="8:17" x14ac:dyDescent="0.3">
      <c r="H284" s="78"/>
      <c r="Q284" s="78"/>
    </row>
    <row r="286" spans="8:17" x14ac:dyDescent="0.3">
      <c r="H286" s="78"/>
      <c r="Q286" s="78"/>
    </row>
    <row r="288" spans="8:17" x14ac:dyDescent="0.3">
      <c r="H288" s="78"/>
      <c r="Q288" s="78"/>
    </row>
    <row r="290" spans="8:17" x14ac:dyDescent="0.3">
      <c r="H290" s="78"/>
      <c r="Q290" s="78"/>
    </row>
    <row r="292" spans="8:17" x14ac:dyDescent="0.3">
      <c r="H292" s="78"/>
      <c r="Q292" s="78"/>
    </row>
    <row r="294" spans="8:17" x14ac:dyDescent="0.3">
      <c r="H294" s="78"/>
      <c r="Q294" s="78"/>
    </row>
    <row r="296" spans="8:17" x14ac:dyDescent="0.3">
      <c r="H296" s="78"/>
      <c r="Q296" s="78"/>
    </row>
    <row r="298" spans="8:17" x14ac:dyDescent="0.3">
      <c r="H298" s="78"/>
      <c r="Q298" s="78"/>
    </row>
    <row r="324" spans="8:17" x14ac:dyDescent="0.3">
      <c r="Q324" s="78"/>
    </row>
    <row r="326" spans="8:17" x14ac:dyDescent="0.3">
      <c r="H326" s="78"/>
      <c r="Q326" s="78"/>
    </row>
    <row r="328" spans="8:17" x14ac:dyDescent="0.3">
      <c r="H328" s="78"/>
    </row>
    <row r="330" spans="8:17" x14ac:dyDescent="0.3">
      <c r="H330" s="78"/>
      <c r="Q330" s="78"/>
    </row>
    <row r="358" spans="8:17" x14ac:dyDescent="0.3">
      <c r="H358" s="78"/>
    </row>
    <row r="360" spans="8:17" x14ac:dyDescent="0.3">
      <c r="Q360" s="78"/>
    </row>
    <row r="361" spans="8:17" x14ac:dyDescent="0.3">
      <c r="Q361" s="78"/>
    </row>
    <row r="362" spans="8:17" x14ac:dyDescent="0.3">
      <c r="Q362" s="78"/>
    </row>
    <row r="363" spans="8:17" x14ac:dyDescent="0.3">
      <c r="Q363" s="78"/>
    </row>
    <row r="364" spans="8:17" x14ac:dyDescent="0.3">
      <c r="H364" s="78"/>
      <c r="Q364" s="78"/>
    </row>
    <row r="366" spans="8:17" x14ac:dyDescent="0.3">
      <c r="H366" s="78"/>
      <c r="Q366" s="78"/>
    </row>
    <row r="369" spans="17:17" x14ac:dyDescent="0.3">
      <c r="Q369" s="78"/>
    </row>
    <row r="393" spans="8:17" x14ac:dyDescent="0.3">
      <c r="Q393" s="78"/>
    </row>
    <row r="394" spans="8:17" x14ac:dyDescent="0.3">
      <c r="H394" s="78"/>
      <c r="Q394" s="78"/>
    </row>
    <row r="395" spans="8:17" x14ac:dyDescent="0.3">
      <c r="H395" s="78"/>
      <c r="Q395" s="78"/>
    </row>
    <row r="396" spans="8:17" x14ac:dyDescent="0.3">
      <c r="H396" s="78"/>
      <c r="Q396" s="78"/>
    </row>
    <row r="397" spans="8:17" x14ac:dyDescent="0.3">
      <c r="H397" s="78"/>
      <c r="Q397" s="78"/>
    </row>
    <row r="398" spans="8:17" x14ac:dyDescent="0.3">
      <c r="H398" s="78"/>
      <c r="Q398" s="78"/>
    </row>
    <row r="399" spans="8:17" x14ac:dyDescent="0.3">
      <c r="H399" s="78"/>
      <c r="Q399" s="78"/>
    </row>
    <row r="401" spans="8:17" x14ac:dyDescent="0.3">
      <c r="H401" s="78"/>
      <c r="Q401" s="78"/>
    </row>
    <row r="455" spans="13:13" x14ac:dyDescent="0.3">
      <c r="M455" s="79"/>
    </row>
    <row r="456" spans="13:13" x14ac:dyDescent="0.3">
      <c r="M456" s="8" t="s">
        <v>35</v>
      </c>
    </row>
  </sheetData>
  <mergeCells count="32">
    <mergeCell ref="A19:Q19"/>
    <mergeCell ref="A1:B1"/>
    <mergeCell ref="C1:N1"/>
    <mergeCell ref="O1:Q1"/>
    <mergeCell ref="A2:A3"/>
    <mergeCell ref="B2:D2"/>
    <mergeCell ref="E2:E3"/>
    <mergeCell ref="F2:F3"/>
    <mergeCell ref="G2:G3"/>
    <mergeCell ref="H2:H3"/>
    <mergeCell ref="I2:K2"/>
    <mergeCell ref="L2:O2"/>
    <mergeCell ref="P2:P3"/>
    <mergeCell ref="Q2:Q3"/>
    <mergeCell ref="A17:Q17"/>
    <mergeCell ref="A18:Q18"/>
    <mergeCell ref="A38:Q38"/>
    <mergeCell ref="A20:B20"/>
    <mergeCell ref="C20:N20"/>
    <mergeCell ref="O20:Q20"/>
    <mergeCell ref="A21:A22"/>
    <mergeCell ref="B21:D21"/>
    <mergeCell ref="E21:E22"/>
    <mergeCell ref="F21:F22"/>
    <mergeCell ref="G21:G22"/>
    <mergeCell ref="H21:H22"/>
    <mergeCell ref="I21:K21"/>
    <mergeCell ref="L21:O21"/>
    <mergeCell ref="P21:P22"/>
    <mergeCell ref="Q21:Q22"/>
    <mergeCell ref="A36:Q36"/>
    <mergeCell ref="A37:Q37"/>
  </mergeCells>
  <printOptions gridLines="1"/>
  <pageMargins left="0.7" right="0.7" top="0.75" bottom="0.5" header="0.3" footer="0.3"/>
  <pageSetup scale="47" firstPageNumber="76" orientation="landscape" useFirstPageNumber="1" r:id="rId1"/>
  <headerFooter alignWithMargins="0"/>
  <rowBreaks count="1" manualBreakCount="1">
    <brk id="19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Monthly_Template</vt:lpstr>
      <vt:lpstr>Sheet1</vt:lpstr>
      <vt:lpstr>Monthly_Template!\x</vt:lpstr>
      <vt:lpstr>Monthly_Template!Print_Area</vt:lpstr>
      <vt:lpstr>Monthly_Template!Print_Area_MI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2021-09-30T08:36:13Z</cp:lastPrinted>
  <dcterms:created xsi:type="dcterms:W3CDTF">2021-03-02T10:01:37Z</dcterms:created>
  <dcterms:modified xsi:type="dcterms:W3CDTF">2022-07-22T06:41:35Z</dcterms:modified>
</cp:coreProperties>
</file>