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mkeen\Desktop\DS-GA 1004 Big Data\Final Project\"/>
    </mc:Choice>
  </mc:AlternateContent>
  <xr:revisionPtr revIDLastSave="0" documentId="13_ncr:1_{A943F3B2-9481-42C9-93BD-0F6AC80C39EF}" xr6:coauthVersionLast="47" xr6:coauthVersionMax="47" xr10:uidLastSave="{00000000-0000-0000-0000-000000000000}"/>
  <bookViews>
    <workbookView xWindow="-110" yWindow="-110" windowWidth="21820" windowHeight="13000" xr2:uid="{00000000-000D-0000-FFFF-FFFF00000000}"/>
  </bookViews>
  <sheets>
    <sheet name="baseline" sheetId="5" r:id="rId1"/>
    <sheet name="long" sheetId="6" r:id="rId2"/>
    <sheet name="alternative" sheetId="7" r:id="rId3"/>
    <sheet name="scann" sheetId="9" r:id="rId4"/>
    <sheet name="Data&gt;&gt;" sheetId="11" r:id="rId5"/>
    <sheet name="5-8" sheetId="2" r:id="rId6"/>
  </sheets>
  <definedNames>
    <definedName name="_xlnm._FilterDatabase" localSheetId="5" hidden="1">'5-8'!$A$1:$L$117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8" i="7" l="1"/>
  <c r="E8" i="7"/>
  <c r="F8" i="7"/>
  <c r="G8" i="7"/>
  <c r="E7" i="7"/>
  <c r="F7" i="7"/>
  <c r="G7" i="7"/>
  <c r="D7" i="7"/>
  <c r="E23" i="6"/>
  <c r="F23" i="6"/>
  <c r="G23" i="6"/>
  <c r="H23" i="6"/>
  <c r="I23" i="6"/>
  <c r="D23" i="6"/>
  <c r="D9" i="6"/>
  <c r="E9" i="6"/>
  <c r="F9" i="6"/>
  <c r="G9" i="6"/>
  <c r="H9" i="6"/>
  <c r="I9" i="6"/>
  <c r="D10" i="6"/>
  <c r="E10" i="6"/>
  <c r="F10" i="6"/>
  <c r="G10" i="6"/>
  <c r="H10" i="6"/>
  <c r="I10" i="6"/>
  <c r="D11" i="6"/>
  <c r="E11" i="6"/>
  <c r="F11" i="6"/>
  <c r="G11" i="6"/>
  <c r="H11" i="6"/>
  <c r="I11" i="6"/>
  <c r="D12" i="6"/>
  <c r="E12" i="6"/>
  <c r="F12" i="6"/>
  <c r="G12" i="6"/>
  <c r="H12" i="6"/>
  <c r="I12" i="6"/>
  <c r="D13" i="6"/>
  <c r="E13" i="6"/>
  <c r="F13" i="6"/>
  <c r="G13" i="6"/>
  <c r="H13" i="6"/>
  <c r="I13" i="6"/>
  <c r="D14" i="6"/>
  <c r="E14" i="6"/>
  <c r="F14" i="6"/>
  <c r="G14" i="6"/>
  <c r="H14" i="6"/>
  <c r="I14" i="6"/>
  <c r="D15" i="6"/>
  <c r="E15" i="6"/>
  <c r="F15" i="6"/>
  <c r="G15" i="6"/>
  <c r="H15" i="6"/>
  <c r="I15" i="6"/>
  <c r="D16" i="6"/>
  <c r="E16" i="6"/>
  <c r="F16" i="6"/>
  <c r="G16" i="6"/>
  <c r="H16" i="6"/>
  <c r="I16" i="6"/>
  <c r="D17" i="6"/>
  <c r="E17" i="6"/>
  <c r="F17" i="6"/>
  <c r="G17" i="6"/>
  <c r="H17" i="6"/>
  <c r="I17" i="6"/>
  <c r="D18" i="6"/>
  <c r="E18" i="6"/>
  <c r="F18" i="6"/>
  <c r="G18" i="6"/>
  <c r="H18" i="6"/>
  <c r="I18" i="6"/>
  <c r="D19" i="6"/>
  <c r="E19" i="6"/>
  <c r="F19" i="6"/>
  <c r="G19" i="6"/>
  <c r="H19" i="6"/>
  <c r="I19" i="6"/>
  <c r="D20" i="6"/>
  <c r="E20" i="6"/>
  <c r="F20" i="6"/>
  <c r="G20" i="6"/>
  <c r="H20" i="6"/>
  <c r="I20" i="6"/>
  <c r="D21" i="6"/>
  <c r="E21" i="6"/>
  <c r="F21" i="6"/>
  <c r="G21" i="6"/>
  <c r="H21" i="6"/>
  <c r="I21" i="6"/>
  <c r="D22" i="6"/>
  <c r="E22" i="6"/>
  <c r="F22" i="6"/>
  <c r="G22" i="6"/>
  <c r="H22" i="6"/>
  <c r="I22" i="6"/>
  <c r="E8" i="6"/>
  <c r="F8" i="6"/>
  <c r="G8" i="6"/>
  <c r="H8" i="6"/>
  <c r="I8" i="6"/>
  <c r="D8" i="6"/>
  <c r="H16" i="5"/>
  <c r="G16" i="5"/>
  <c r="F16" i="5"/>
  <c r="E16" i="5"/>
  <c r="D16" i="5"/>
  <c r="C16" i="5"/>
  <c r="G15" i="5"/>
  <c r="F15" i="5"/>
  <c r="D15" i="5"/>
  <c r="C15" i="5"/>
  <c r="G14" i="5"/>
  <c r="F14" i="5"/>
  <c r="D14" i="5"/>
  <c r="C14" i="5"/>
  <c r="G13" i="5"/>
  <c r="F13" i="5"/>
  <c r="D13" i="5"/>
  <c r="C13" i="5"/>
  <c r="G12" i="5"/>
  <c r="F12" i="5"/>
  <c r="D12" i="5"/>
  <c r="C12" i="5"/>
  <c r="G11" i="5"/>
  <c r="F11" i="5"/>
  <c r="D11" i="5"/>
  <c r="C11" i="5"/>
  <c r="G10" i="5"/>
  <c r="F10" i="5"/>
  <c r="D10" i="5"/>
  <c r="C10" i="5"/>
  <c r="G9" i="5"/>
  <c r="F9" i="5"/>
  <c r="D9" i="5"/>
  <c r="C9" i="5"/>
  <c r="H8" i="5"/>
  <c r="G8" i="5"/>
  <c r="F8" i="5"/>
  <c r="E8" i="5"/>
  <c r="D8" i="5"/>
  <c r="C8" i="5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3" i="2"/>
  <c r="B114" i="2"/>
  <c r="B115" i="2"/>
  <c r="B116" i="2"/>
  <c r="B117" i="2"/>
  <c r="B11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2" i="2"/>
</calcChain>
</file>

<file path=xl/sharedStrings.xml><?xml version="1.0" encoding="utf-8"?>
<sst xmlns="http://schemas.openxmlformats.org/spreadsheetml/2006/main" count="612" uniqueCount="55">
  <si>
    <t>rank</t>
  </si>
  <si>
    <t>regParam</t>
  </si>
  <si>
    <t>map</t>
  </si>
  <si>
    <t>ndcg</t>
  </si>
  <si>
    <t>beta</t>
  </si>
  <si>
    <t>data</t>
  </si>
  <si>
    <t>small</t>
  </si>
  <si>
    <t>model</t>
  </si>
  <si>
    <t>als</t>
  </si>
  <si>
    <t>all</t>
  </si>
  <si>
    <t>four</t>
  </si>
  <si>
    <t>valtest</t>
  </si>
  <si>
    <t>val</t>
  </si>
  <si>
    <t>baseline</t>
  </si>
  <si>
    <t>ratingsevaluation</t>
  </si>
  <si>
    <t>rmse</t>
  </si>
  <si>
    <t>test map</t>
  </si>
  <si>
    <t>test ndcg</t>
  </si>
  <si>
    <t>test rmse</t>
  </si>
  <si>
    <t>large</t>
  </si>
  <si>
    <t>index</t>
  </si>
  <si>
    <t>Test Results:</t>
  </si>
  <si>
    <t>index_test</t>
  </si>
  <si>
    <t>Rank</t>
  </si>
  <si>
    <t>NDCG</t>
  </si>
  <si>
    <t>RMSE</t>
  </si>
  <si>
    <t>Beta</t>
  </si>
  <si>
    <t>MAP</t>
  </si>
  <si>
    <t>Small Dataset</t>
  </si>
  <si>
    <t>Baseline Results on Validation Data</t>
  </si>
  <si>
    <t>Large Dataset</t>
  </si>
  <si>
    <t>-</t>
  </si>
  <si>
    <t>0.030*</t>
  </si>
  <si>
    <t>0.124*</t>
  </si>
  <si>
    <t>1.006*</t>
  </si>
  <si>
    <t>0.968*</t>
  </si>
  <si>
    <t>0.029*</t>
  </si>
  <si>
    <t>0.106*</t>
  </si>
  <si>
    <t>0.008*</t>
  </si>
  <si>
    <t>0.048*</t>
  </si>
  <si>
    <t>0.807*</t>
  </si>
  <si>
    <t>0.019*</t>
  </si>
  <si>
    <t>0.097*</t>
  </si>
  <si>
    <t>0.923*</t>
  </si>
  <si>
    <t>λ</t>
  </si>
  <si>
    <t>β</t>
  </si>
  <si>
    <t>Baseline</t>
  </si>
  <si>
    <t>Latent Factor</t>
  </si>
  <si>
    <t>qps05</t>
  </si>
  <si>
    <t>rec05</t>
  </si>
  <si>
    <t>qps10</t>
  </si>
  <si>
    <t>rec10</t>
  </si>
  <si>
    <t>qps20</t>
  </si>
  <si>
    <t>rec20</t>
  </si>
  <si>
    <t>Brute Force: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</si>
</sst>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Linux Libertine"/>
    </font>
    <font>
      <b/>
      <sz val="11"/>
      <color theme="1"/>
      <name val="Linux Libertine"/>
    </font>
    <font>
      <b/>
      <u val="singleAccounting"/>
      <sz val="11"/>
      <color theme="1"/>
      <name val="Linux Libertine"/>
    </font>
    <font>
      <b/>
      <sz val="11"/>
      <color theme="1"/>
      <name val="Calibri"/>
      <family val="2"/>
    </font>
    <font>
      <sz val="10"/>
      <color theme="1"/>
      <name val="Linux Libertine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theme="1" tint="0.249977111117893"/>
      </bottom>
      <diagonal/>
    </border>
    <border>
      <left/>
      <right/>
      <top/>
      <bottom style="medium">
        <color theme="1" tint="0.249977111117893"/>
      </bottom>
      <diagonal/>
    </border>
    <border>
      <left/>
      <right/>
      <top/>
      <bottom style="double">
        <color theme="1" tint="0.249977111117893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11" fontId="0" fillId="0" borderId="0" xfId="0" applyNumberFormat="1"/>
    <xf numFmtId="0" fontId="1" fillId="2" borderId="0" xfId="0" applyFont="1" applyFill="1"/>
    <xf numFmtId="0" fontId="1" fillId="3" borderId="0" xfId="0" applyFont="1" applyFill="1"/>
    <xf numFmtId="0" fontId="2" fillId="2" borderId="2" xfId="0" applyFont="1" applyFill="1" applyBorder="1"/>
    <xf numFmtId="0" fontId="1" fillId="2" borderId="2" xfId="0" applyFont="1" applyFill="1" applyBorder="1"/>
    <xf numFmtId="0" fontId="2" fillId="2" borderId="0" xfId="0" applyFont="1" applyFill="1" applyBorder="1"/>
    <xf numFmtId="0" fontId="3" fillId="2" borderId="0" xfId="0" applyFont="1" applyFill="1" applyBorder="1" applyAlignment="1">
      <alignment horizontal="centerContinuous"/>
    </xf>
    <xf numFmtId="0" fontId="2" fillId="2" borderId="1" xfId="0" applyFont="1" applyFill="1" applyBorder="1" applyAlignment="1">
      <alignment horizontal="center"/>
    </xf>
    <xf numFmtId="3" fontId="1" fillId="2" borderId="0" xfId="0" applyNumberFormat="1" applyFont="1" applyFill="1" applyAlignment="1">
      <alignment horizontal="right" indent="1"/>
    </xf>
    <xf numFmtId="164" fontId="1" fillId="2" borderId="0" xfId="0" applyNumberFormat="1" applyFont="1" applyFill="1" applyAlignment="1">
      <alignment horizontal="center"/>
    </xf>
    <xf numFmtId="164" fontId="1" fillId="2" borderId="0" xfId="0" quotePrefix="1" applyNumberFormat="1" applyFont="1" applyFill="1" applyAlignment="1">
      <alignment horizontal="center"/>
    </xf>
    <xf numFmtId="3" fontId="1" fillId="2" borderId="3" xfId="0" applyNumberFormat="1" applyFont="1" applyFill="1" applyBorder="1" applyAlignment="1">
      <alignment horizontal="right" indent="1"/>
    </xf>
    <xf numFmtId="164" fontId="1" fillId="2" borderId="3" xfId="0" applyNumberFormat="1" applyFont="1" applyFill="1" applyBorder="1" applyAlignment="1">
      <alignment horizontal="center"/>
    </xf>
    <xf numFmtId="164" fontId="2" fillId="2" borderId="2" xfId="0" applyNumberFormat="1" applyFont="1" applyFill="1" applyBorder="1" applyAlignment="1">
      <alignment horizontal="center"/>
    </xf>
    <xf numFmtId="0" fontId="1" fillId="2" borderId="0" xfId="0" applyFont="1" applyFill="1" applyBorder="1"/>
    <xf numFmtId="0" fontId="1" fillId="2" borderId="4" xfId="0" applyFont="1" applyFill="1" applyBorder="1"/>
    <xf numFmtId="0" fontId="2" fillId="2" borderId="0" xfId="0" applyFont="1" applyFill="1"/>
    <xf numFmtId="164" fontId="1" fillId="2" borderId="3" xfId="0" applyNumberFormat="1" applyFont="1" applyFill="1" applyBorder="1" applyAlignment="1">
      <alignment horizontal="left" indent="1"/>
    </xf>
    <xf numFmtId="0" fontId="1" fillId="2" borderId="0" xfId="0" applyFont="1" applyFill="1" applyAlignment="1">
      <alignment horizontal="right" indent="1"/>
    </xf>
    <xf numFmtId="3" fontId="1" fillId="2" borderId="0" xfId="0" applyNumberFormat="1" applyFont="1" applyFill="1" applyAlignment="1">
      <alignment horizontal="right" indent="2"/>
    </xf>
    <xf numFmtId="3" fontId="1" fillId="2" borderId="3" xfId="0" applyNumberFormat="1" applyFont="1" applyFill="1" applyBorder="1" applyAlignment="1">
      <alignment horizontal="right" indent="2"/>
    </xf>
    <xf numFmtId="0" fontId="2" fillId="2" borderId="5" xfId="0" applyFont="1" applyFill="1" applyBorder="1"/>
    <xf numFmtId="0" fontId="2" fillId="2" borderId="5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1" fillId="2" borderId="0" xfId="0" applyFont="1" applyFill="1" applyAlignment="1">
      <alignment horizontal="left" indent="1"/>
    </xf>
    <xf numFmtId="164" fontId="1" fillId="2" borderId="0" xfId="0" applyNumberFormat="1" applyFont="1" applyFill="1" applyAlignment="1">
      <alignment horizontal="left" indent="1"/>
    </xf>
    <xf numFmtId="0" fontId="4" fillId="2" borderId="1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left" indent="1"/>
    </xf>
    <xf numFmtId="164" fontId="1" fillId="2" borderId="4" xfId="0" applyNumberFormat="1" applyFont="1" applyFill="1" applyBorder="1" applyAlignment="1">
      <alignment horizontal="center"/>
    </xf>
    <xf numFmtId="0" fontId="2" fillId="2" borderId="4" xfId="0" applyFont="1" applyFill="1" applyBorder="1"/>
    <xf numFmtId="0" fontId="5" fillId="2" borderId="0" xfId="0" applyFont="1" applyFill="1" applyAlignment="1">
      <alignment horizontal="left" vertical="center"/>
    </xf>
    <xf numFmtId="0" fontId="5" fillId="2" borderId="0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5%</c:v>
          </c:tx>
          <c:spPr>
            <a:ln>
              <a:solidFill>
                <a:schemeClr val="accent1">
                  <a:lumMod val="60000"/>
                  <a:lumOff val="40000"/>
                </a:schemeClr>
              </a:solidFill>
            </a:ln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scann!$D$20:$D$24</c:f>
              <c:numCache>
                <c:formatCode>General</c:formatCode>
                <c:ptCount val="5"/>
                <c:pt idx="0">
                  <c:v>0.36647999999999997</c:v>
                </c:pt>
                <c:pt idx="1">
                  <c:v>0.66883999999999999</c:v>
                </c:pt>
                <c:pt idx="2">
                  <c:v>0.70904</c:v>
                </c:pt>
                <c:pt idx="3">
                  <c:v>0.80181999999999998</c:v>
                </c:pt>
                <c:pt idx="4">
                  <c:v>0.94189999999999996</c:v>
                </c:pt>
              </c:numCache>
            </c:numRef>
          </c:xVal>
          <c:yVal>
            <c:numRef>
              <c:f>scann!$C$20:$C$24</c:f>
              <c:numCache>
                <c:formatCode>General</c:formatCode>
                <c:ptCount val="5"/>
                <c:pt idx="0">
                  <c:v>44355.631509039602</c:v>
                </c:pt>
                <c:pt idx="1">
                  <c:v>26263.446987248601</c:v>
                </c:pt>
                <c:pt idx="2">
                  <c:v>16724.433687282901</c:v>
                </c:pt>
                <c:pt idx="3">
                  <c:v>9183.4945546743893</c:v>
                </c:pt>
                <c:pt idx="4">
                  <c:v>4874.1063333456495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2D-4230-8319-9B26D35D1668}"/>
            </c:ext>
          </c:extLst>
        </c:ser>
        <c:ser>
          <c:idx val="1"/>
          <c:order val="1"/>
          <c:tx>
            <c:v>10%</c:v>
          </c:tx>
          <c:spPr>
            <a:ln>
              <a:solidFill>
                <a:schemeClr val="accent1">
                  <a:lumMod val="75000"/>
                </a:schemeClr>
              </a:solidFill>
            </a:ln>
          </c:spPr>
          <c:marker>
            <c:symbol val="circle"/>
            <c:size val="5"/>
            <c:spPr>
              <a:solidFill>
                <a:schemeClr val="accent1">
                  <a:lumMod val="7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scann!$F$20:$F$24</c:f>
              <c:numCache>
                <c:formatCode>General</c:formatCode>
                <c:ptCount val="5"/>
                <c:pt idx="0">
                  <c:v>0.60260000000000002</c:v>
                </c:pt>
                <c:pt idx="1">
                  <c:v>0.78</c:v>
                </c:pt>
                <c:pt idx="2">
                  <c:v>0.82976000000000005</c:v>
                </c:pt>
                <c:pt idx="3">
                  <c:v>0.88088</c:v>
                </c:pt>
                <c:pt idx="4">
                  <c:v>0.96296000000000004</c:v>
                </c:pt>
              </c:numCache>
            </c:numRef>
          </c:xVal>
          <c:yVal>
            <c:numRef>
              <c:f>scann!$E$20:$E$24</c:f>
              <c:numCache>
                <c:formatCode>General</c:formatCode>
                <c:ptCount val="5"/>
                <c:pt idx="0">
                  <c:v>39583.6188168054</c:v>
                </c:pt>
                <c:pt idx="1">
                  <c:v>15507.3615807636</c:v>
                </c:pt>
                <c:pt idx="2">
                  <c:v>9171.5301700480504</c:v>
                </c:pt>
                <c:pt idx="3">
                  <c:v>5171.4927145681004</c:v>
                </c:pt>
                <c:pt idx="4">
                  <c:v>2505.2622223326498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2D-4230-8319-9B26D35D1668}"/>
            </c:ext>
          </c:extLst>
        </c:ser>
        <c:ser>
          <c:idx val="2"/>
          <c:order val="2"/>
          <c:tx>
            <c:v>20%</c:v>
          </c:tx>
          <c:spPr>
            <a:ln>
              <a:solidFill>
                <a:schemeClr val="accent1">
                  <a:lumMod val="50000"/>
                </a:schemeClr>
              </a:solidFill>
            </a:ln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scann!$H$20:$H$24</c:f>
              <c:numCache>
                <c:formatCode>General</c:formatCode>
                <c:ptCount val="5"/>
                <c:pt idx="0">
                  <c:v>0.79257999999999995</c:v>
                </c:pt>
                <c:pt idx="1">
                  <c:v>0.82450000000000001</c:v>
                </c:pt>
                <c:pt idx="2">
                  <c:v>0.86975999999999998</c:v>
                </c:pt>
                <c:pt idx="3">
                  <c:v>0.90708</c:v>
                </c:pt>
                <c:pt idx="4">
                  <c:v>0.96830000000000005</c:v>
                </c:pt>
              </c:numCache>
            </c:numRef>
          </c:xVal>
          <c:yVal>
            <c:numRef>
              <c:f>scann!$G$20:$G$24</c:f>
              <c:numCache>
                <c:formatCode>General</c:formatCode>
                <c:ptCount val="5"/>
                <c:pt idx="0">
                  <c:v>19941.122327113299</c:v>
                </c:pt>
                <c:pt idx="1">
                  <c:v>9131.1692971120192</c:v>
                </c:pt>
                <c:pt idx="2">
                  <c:v>5395.6247407869296</c:v>
                </c:pt>
                <c:pt idx="3">
                  <c:v>2874.0129262279102</c:v>
                </c:pt>
                <c:pt idx="4">
                  <c:v>1419.30259158592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D2D-4230-8319-9B26D35D1668}"/>
            </c:ext>
          </c:extLst>
        </c:ser>
        <c:ser>
          <c:idx val="3"/>
          <c:order val="3"/>
          <c:tx>
            <c:v>Brute Force</c:v>
          </c:tx>
          <c:spPr>
            <a:ln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scann!$D$26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scann!$C$26</c:f>
              <c:numCache>
                <c:formatCode>General</c:formatCode>
                <c:ptCount val="1"/>
                <c:pt idx="0">
                  <c:v>2173.5023560633199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D2D-4230-8319-9B26D35D16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7041920"/>
        <c:axId val="1087045664"/>
      </c:scatterChart>
      <c:valAx>
        <c:axId val="1087041920"/>
        <c:scaling>
          <c:orientation val="minMax"/>
          <c:max val="1"/>
          <c:min val="0.5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Linux Libertine" panose="02000503000000000000" pitchFamily="2" charset="0"/>
                    <a:ea typeface="Linux Libertine" panose="02000503000000000000" pitchFamily="2" charset="0"/>
                    <a:cs typeface="Linux Libertine" panose="02000503000000000000" pitchFamily="2" charset="0"/>
                  </a:defRPr>
                </a:pPr>
                <a:r>
                  <a:rPr lang="en-US" b="1"/>
                  <a:t>Recall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Linux Libertine" panose="02000503000000000000" pitchFamily="2" charset="0"/>
                <a:ea typeface="Linux Libertine" panose="02000503000000000000" pitchFamily="2" charset="0"/>
                <a:cs typeface="Linux Libertine" panose="02000503000000000000" pitchFamily="2" charset="0"/>
              </a:defRPr>
            </a:pPr>
            <a:endParaRPr lang="en-US"/>
          </a:p>
        </c:txPr>
        <c:crossAx val="1087045664"/>
        <c:crosses val="autoZero"/>
        <c:crossBetween val="midCat"/>
      </c:valAx>
      <c:valAx>
        <c:axId val="1087045664"/>
        <c:scaling>
          <c:logBase val="10"/>
          <c:orientation val="minMax"/>
          <c:min val="100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Linux Libertine" panose="02000503000000000000" pitchFamily="2" charset="0"/>
                    <a:ea typeface="Linux Libertine" panose="02000503000000000000" pitchFamily="2" charset="0"/>
                    <a:cs typeface="Linux Libertine" panose="02000503000000000000" pitchFamily="2" charset="0"/>
                  </a:defRPr>
                </a:pPr>
                <a:r>
                  <a:rPr lang="en-US" b="1"/>
                  <a:t>Queries per Second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Linux Libertine" panose="02000503000000000000" pitchFamily="2" charset="0"/>
                <a:ea typeface="Linux Libertine" panose="02000503000000000000" pitchFamily="2" charset="0"/>
                <a:cs typeface="Linux Libertine" panose="02000503000000000000" pitchFamily="2" charset="0"/>
              </a:defRPr>
            </a:pPr>
            <a:endParaRPr lang="en-US"/>
          </a:p>
        </c:txPr>
        <c:crossAx val="1087041920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13062445319335084"/>
          <c:y val="0.82829547385713476"/>
          <c:w val="0.73875087489063862"/>
          <c:h val="0.1717045261428652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Linux Libertine" panose="02000503000000000000" pitchFamily="2" charset="0"/>
              <a:ea typeface="Linux Libertine" panose="02000503000000000000" pitchFamily="2" charset="0"/>
              <a:cs typeface="Linux Libertine" panose="02000503000000000000" pitchFamily="2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ysClr val="windowText" lastClr="000000"/>
          </a:solidFill>
          <a:latin typeface="Linux Libertine" panose="02000503000000000000" pitchFamily="2" charset="0"/>
          <a:ea typeface="Linux Libertine" panose="02000503000000000000" pitchFamily="2" charset="0"/>
          <a:cs typeface="Linux Libertine" panose="02000503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5%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scann!$D$5:$D$9</c:f>
              <c:numCache>
                <c:formatCode>General</c:formatCode>
                <c:ptCount val="5"/>
                <c:pt idx="0">
                  <c:v>0.60158</c:v>
                </c:pt>
                <c:pt idx="1">
                  <c:v>0.66946000000000006</c:v>
                </c:pt>
                <c:pt idx="2">
                  <c:v>0.79330000000000001</c:v>
                </c:pt>
                <c:pt idx="3">
                  <c:v>0.87404000000000004</c:v>
                </c:pt>
                <c:pt idx="4">
                  <c:v>0.99997999999999998</c:v>
                </c:pt>
              </c:numCache>
            </c:numRef>
          </c:xVal>
          <c:yVal>
            <c:numRef>
              <c:f>scann!$C$5:$C$9</c:f>
              <c:numCache>
                <c:formatCode>General</c:formatCode>
                <c:ptCount val="5"/>
                <c:pt idx="0">
                  <c:v>10141.8008250194</c:v>
                </c:pt>
                <c:pt idx="1">
                  <c:v>5406.2389714402598</c:v>
                </c:pt>
                <c:pt idx="2">
                  <c:v>2201.1933864863199</c:v>
                </c:pt>
                <c:pt idx="3">
                  <c:v>1017.81251495425</c:v>
                </c:pt>
                <c:pt idx="4">
                  <c:v>493.02451437842802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0A4F-47A2-85FC-AEB6E7E1B231}"/>
            </c:ext>
          </c:extLst>
        </c:ser>
        <c:ser>
          <c:idx val="1"/>
          <c:order val="1"/>
          <c:tx>
            <c:v>10%</c:v>
          </c:tx>
          <c:spPr>
            <a:ln>
              <a:solidFill>
                <a:schemeClr val="accent1">
                  <a:lumMod val="75000"/>
                </a:schemeClr>
              </a:solidFill>
            </a:ln>
          </c:spPr>
          <c:marker>
            <c:symbol val="circle"/>
            <c:size val="5"/>
            <c:spPr>
              <a:solidFill>
                <a:schemeClr val="accent1">
                  <a:lumMod val="75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scann!$F$5:$F$9</c:f>
              <c:numCache>
                <c:formatCode>General</c:formatCode>
                <c:ptCount val="5"/>
                <c:pt idx="0">
                  <c:v>0.78637999999999997</c:v>
                </c:pt>
                <c:pt idx="1">
                  <c:v>0.81833999999999996</c:v>
                </c:pt>
                <c:pt idx="2">
                  <c:v>0.88405999999999996</c:v>
                </c:pt>
                <c:pt idx="3">
                  <c:v>0.94101999999999997</c:v>
                </c:pt>
                <c:pt idx="4">
                  <c:v>0.99997999999999998</c:v>
                </c:pt>
              </c:numCache>
            </c:numRef>
          </c:xVal>
          <c:yVal>
            <c:numRef>
              <c:f>scann!$E$5:$E$9</c:f>
              <c:numCache>
                <c:formatCode>General</c:formatCode>
                <c:ptCount val="5"/>
                <c:pt idx="0">
                  <c:v>8101.8729925461903</c:v>
                </c:pt>
                <c:pt idx="1">
                  <c:v>3841.7370353978399</c:v>
                </c:pt>
                <c:pt idx="2">
                  <c:v>1502.7969919294801</c:v>
                </c:pt>
                <c:pt idx="3">
                  <c:v>699.76346906170102</c:v>
                </c:pt>
                <c:pt idx="4">
                  <c:v>283.05078939802303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0A4F-47A2-85FC-AEB6E7E1B231}"/>
            </c:ext>
          </c:extLst>
        </c:ser>
        <c:ser>
          <c:idx val="2"/>
          <c:order val="2"/>
          <c:tx>
            <c:v>20%</c:v>
          </c:tx>
          <c:spPr>
            <a:ln>
              <a:solidFill>
                <a:schemeClr val="accent1">
                  <a:lumMod val="50000"/>
                </a:schemeClr>
              </a:solidFill>
            </a:ln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scann!$H$5:$H$9</c:f>
              <c:numCache>
                <c:formatCode>General</c:formatCode>
                <c:ptCount val="5"/>
                <c:pt idx="0">
                  <c:v>0.91759999999999997</c:v>
                </c:pt>
                <c:pt idx="1">
                  <c:v>0.92012000000000005</c:v>
                </c:pt>
                <c:pt idx="2">
                  <c:v>0.96335999999999999</c:v>
                </c:pt>
                <c:pt idx="3">
                  <c:v>0.98062000000000005</c:v>
                </c:pt>
                <c:pt idx="4">
                  <c:v>0.99997999999999998</c:v>
                </c:pt>
              </c:numCache>
            </c:numRef>
          </c:xVal>
          <c:yVal>
            <c:numRef>
              <c:f>scann!$G$5:$G$9</c:f>
              <c:numCache>
                <c:formatCode>General</c:formatCode>
                <c:ptCount val="5"/>
                <c:pt idx="0">
                  <c:v>5459.6669974684801</c:v>
                </c:pt>
                <c:pt idx="1">
                  <c:v>1974.10931951161</c:v>
                </c:pt>
                <c:pt idx="2">
                  <c:v>749.90121831342697</c:v>
                </c:pt>
                <c:pt idx="3">
                  <c:v>436.62983425529302</c:v>
                </c:pt>
                <c:pt idx="4">
                  <c:v>202.805104813773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0A4F-47A2-85FC-AEB6E7E1B231}"/>
            </c:ext>
          </c:extLst>
        </c:ser>
        <c:ser>
          <c:idx val="3"/>
          <c:order val="3"/>
          <c:tx>
            <c:v>Brute Force</c:v>
          </c:tx>
          <c:spPr>
            <a:ln>
              <a:noFill/>
            </a:ln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scann!$D$11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scann!$C$11</c:f>
              <c:numCache>
                <c:formatCode>General</c:formatCode>
                <c:ptCount val="1"/>
                <c:pt idx="0">
                  <c:v>425.46338571678598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0A4F-47A2-85FC-AEB6E7E1B2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7041920"/>
        <c:axId val="1087045664"/>
      </c:scatterChart>
      <c:valAx>
        <c:axId val="1087041920"/>
        <c:scaling>
          <c:orientation val="minMax"/>
          <c:max val="1"/>
          <c:min val="0.60000000000000009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Linux Libertine" panose="02000503000000000000" pitchFamily="2" charset="0"/>
                    <a:ea typeface="Linux Libertine" panose="02000503000000000000" pitchFamily="2" charset="0"/>
                    <a:cs typeface="Linux Libertine" panose="02000503000000000000" pitchFamily="2" charset="0"/>
                  </a:defRPr>
                </a:pPr>
                <a:r>
                  <a:rPr lang="en-US" b="1"/>
                  <a:t>Recall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Linux Libertine" panose="02000503000000000000" pitchFamily="2" charset="0"/>
                <a:ea typeface="Linux Libertine" panose="02000503000000000000" pitchFamily="2" charset="0"/>
                <a:cs typeface="Linux Libertine" panose="02000503000000000000" pitchFamily="2" charset="0"/>
              </a:defRPr>
            </a:pPr>
            <a:endParaRPr lang="en-US"/>
          </a:p>
        </c:txPr>
        <c:crossAx val="1087045664"/>
        <c:crosses val="autoZero"/>
        <c:crossBetween val="midCat"/>
      </c:valAx>
      <c:valAx>
        <c:axId val="1087045664"/>
        <c:scaling>
          <c:logBase val="10"/>
          <c:orientation val="minMax"/>
          <c:min val="10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Linux Libertine" panose="02000503000000000000" pitchFamily="2" charset="0"/>
                    <a:ea typeface="Linux Libertine" panose="02000503000000000000" pitchFamily="2" charset="0"/>
                    <a:cs typeface="Linux Libertine" panose="02000503000000000000" pitchFamily="2" charset="0"/>
                  </a:defRPr>
                </a:pPr>
                <a:r>
                  <a:rPr lang="en-US" b="1"/>
                  <a:t>Queries per Second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Linux Libertine" panose="02000503000000000000" pitchFamily="2" charset="0"/>
                <a:ea typeface="Linux Libertine" panose="02000503000000000000" pitchFamily="2" charset="0"/>
                <a:cs typeface="Linux Libertine" panose="02000503000000000000" pitchFamily="2" charset="0"/>
              </a:defRPr>
            </a:pPr>
            <a:endParaRPr lang="en-US"/>
          </a:p>
        </c:txPr>
        <c:crossAx val="1087041920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13062445319335084"/>
          <c:y val="0.84748012613531221"/>
          <c:w val="0.73875087489063862"/>
          <c:h val="0.152519873864687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ysClr val="windowText" lastClr="000000"/>
              </a:solidFill>
              <a:latin typeface="Linux Libertine" panose="02000503000000000000" pitchFamily="2" charset="0"/>
              <a:ea typeface="Linux Libertine" panose="02000503000000000000" pitchFamily="2" charset="0"/>
              <a:cs typeface="Linux Libertine" panose="02000503000000000000" pitchFamily="2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solidFill>
            <a:sysClr val="windowText" lastClr="000000"/>
          </a:solidFill>
          <a:latin typeface="Linux Libertine" panose="02000503000000000000" pitchFamily="2" charset="0"/>
          <a:ea typeface="Linux Libertine" panose="02000503000000000000" pitchFamily="2" charset="0"/>
          <a:cs typeface="Linux Libertine" panose="02000503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234950</xdr:colOff>
      <xdr:row>31</xdr:row>
      <xdr:rowOff>69850</xdr:rowOff>
    </xdr:from>
    <xdr:to>
      <xdr:col>15</xdr:col>
      <xdr:colOff>539750</xdr:colOff>
      <xdr:row>46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643BEA4-D009-4332-9D2E-1C0FA745AD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485775</xdr:colOff>
      <xdr:row>31</xdr:row>
      <xdr:rowOff>101600</xdr:rowOff>
    </xdr:from>
    <xdr:to>
      <xdr:col>7</xdr:col>
      <xdr:colOff>536575</xdr:colOff>
      <xdr:row>46</xdr:row>
      <xdr:rowOff>82550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0A76555-99EA-E32B-1E85-D0CD49A40C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152400</xdr:colOff>
      <xdr:row>43</xdr:row>
      <xdr:rowOff>25400</xdr:rowOff>
    </xdr:from>
    <xdr:to>
      <xdr:col>13</xdr:col>
      <xdr:colOff>50800</xdr:colOff>
      <xdr:row>44</xdr:row>
      <xdr:rowOff>107950</xdr:rowOff>
    </xdr:to>
    <xdr:sp macro="" textlink="">
      <xdr:nvSpPr>
        <xdr:cNvPr id="5" name="TextBox 1">
          <a:extLst>
            <a:ext uri="{FF2B5EF4-FFF2-40B4-BE49-F238E27FC236}">
              <a16:creationId xmlns:a16="http://schemas.microsoft.com/office/drawing/2014/main" id="{4747ABFB-5BF3-CDB3-10FE-45BE4E96371D}"/>
            </a:ext>
          </a:extLst>
        </xdr:cNvPr>
        <xdr:cNvSpPr txBox="1"/>
      </xdr:nvSpPr>
      <xdr:spPr>
        <a:xfrm>
          <a:off x="5892800" y="7670800"/>
          <a:ext cx="2336800" cy="260350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US" sz="1200" b="1" u="sng" baseline="0">
              <a:latin typeface="Linux Libertine" panose="02000503000000000000" pitchFamily="2" charset="0"/>
              <a:ea typeface="Linux Libertine" panose="02000503000000000000" pitchFamily="2" charset="0"/>
              <a:cs typeface="Linux Libertine" panose="02000503000000000000" pitchFamily="2" charset="0"/>
            </a:rPr>
            <a:t>Proportion of Leaves Searched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0.10486</cdr:x>
      <cdr:y>0.79376</cdr:y>
    </cdr:from>
    <cdr:to>
      <cdr:x>0.61597</cdr:x>
      <cdr:y>0.89209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7EE282BE-5A89-8631-145D-2E58A9F13D16}"/>
            </a:ext>
          </a:extLst>
        </cdr:cNvPr>
        <cdr:cNvSpPr txBox="1"/>
      </cdr:nvSpPr>
      <cdr:spPr>
        <a:xfrm xmlns:a="http://schemas.openxmlformats.org/drawingml/2006/main">
          <a:off x="479425" y="2101850"/>
          <a:ext cx="2336800" cy="2603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200" b="1" u="sng" baseline="0">
              <a:latin typeface="Linux Libertine" panose="02000503000000000000" pitchFamily="2" charset="0"/>
              <a:ea typeface="Linux Libertine" panose="02000503000000000000" pitchFamily="2" charset="0"/>
              <a:cs typeface="Linux Libertine" panose="02000503000000000000" pitchFamily="2" charset="0"/>
            </a:rPr>
            <a:t>Proportion of Leaves Searched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F4AE37-DEEA-4DAB-A62F-5611D9E42CE4}">
  <dimension ref="B2:H30"/>
  <sheetViews>
    <sheetView tabSelected="1" workbookViewId="0"/>
  </sheetViews>
  <sheetFormatPr defaultColWidth="8.7265625" defaultRowHeight="14" x14ac:dyDescent="0.3"/>
  <cols>
    <col min="1" max="1" width="8.7265625" style="2"/>
    <col min="2" max="2" width="12.1796875" style="2" customWidth="1"/>
    <col min="3" max="8" width="7.81640625" style="2" customWidth="1"/>
    <col min="9" max="16384" width="8.7265625" style="2"/>
  </cols>
  <sheetData>
    <row r="2" spans="2:8" x14ac:dyDescent="0.3">
      <c r="C2" s="3" t="s">
        <v>13</v>
      </c>
      <c r="D2" s="3" t="s">
        <v>12</v>
      </c>
      <c r="E2" s="3" t="s">
        <v>9</v>
      </c>
    </row>
    <row r="3" spans="2:8" x14ac:dyDescent="0.3">
      <c r="C3" s="2" t="s">
        <v>6</v>
      </c>
      <c r="D3" s="2" t="s">
        <v>6</v>
      </c>
      <c r="E3" s="2" t="s">
        <v>6</v>
      </c>
      <c r="F3" s="2" t="s">
        <v>19</v>
      </c>
      <c r="G3" s="2" t="s">
        <v>19</v>
      </c>
      <c r="H3" s="2" t="s">
        <v>19</v>
      </c>
    </row>
    <row r="5" spans="2:8" ht="14.5" thickBot="1" x14ac:dyDescent="0.35">
      <c r="B5" s="4" t="s">
        <v>29</v>
      </c>
      <c r="C5" s="5"/>
      <c r="D5" s="5"/>
      <c r="E5" s="5"/>
      <c r="F5" s="5"/>
      <c r="G5" s="5"/>
      <c r="H5" s="5"/>
    </row>
    <row r="6" spans="2:8" ht="15.5" x14ac:dyDescent="0.45">
      <c r="B6" s="6"/>
      <c r="C6" s="7" t="s">
        <v>28</v>
      </c>
      <c r="D6" s="7"/>
      <c r="E6" s="7"/>
      <c r="F6" s="7" t="s">
        <v>30</v>
      </c>
      <c r="G6" s="7"/>
      <c r="H6" s="7"/>
    </row>
    <row r="7" spans="2:8" x14ac:dyDescent="0.3">
      <c r="B7" s="8" t="s">
        <v>26</v>
      </c>
      <c r="C7" s="8" t="s">
        <v>27</v>
      </c>
      <c r="D7" s="8" t="s">
        <v>24</v>
      </c>
      <c r="E7" s="8" t="s">
        <v>25</v>
      </c>
      <c r="F7" s="8" t="s">
        <v>27</v>
      </c>
      <c r="G7" s="8" t="s">
        <v>24</v>
      </c>
      <c r="H7" s="8" t="s">
        <v>25</v>
      </c>
    </row>
    <row r="8" spans="2:8" x14ac:dyDescent="0.3">
      <c r="B8" s="9">
        <v>0</v>
      </c>
      <c r="C8" s="10">
        <f>INDEX('5-8'!$A$1:$L$117, MATCH(C$3&amp;baseline!$C$2&amp;baseline!$D$2&amp;baseline!$E$2&amp;baseline!$B8, '5-8'!$A:$A,0), MATCH(LOWER(baseline!C$7), '5-8'!$1:$1,0))</f>
        <v>3.6940298507462599E-6</v>
      </c>
      <c r="D8" s="10">
        <f>INDEX('5-8'!$A$1:$L$117, MATCH(D$3&amp;baseline!$C$2&amp;baseline!$D$2&amp;baseline!$E$2&amp;baseline!$B8, '5-8'!$A:$A,0), MATCH(LOWER(baseline!D$7), '5-8'!$1:$1,0))</f>
        <v>1.6575651069949501E-4</v>
      </c>
      <c r="E8" s="10">
        <f>INDEX('5-8'!$A$1:$L$117, MATCH(E$3&amp;baseline!$C$2&amp;baseline!$D$2&amp;baseline!$E$2&amp;baseline!$B8, '5-8'!$A:$A,0), MATCH(LOWER(baseline!E$7), '5-8'!$1:$1,0))</f>
        <v>1.00577310751923</v>
      </c>
      <c r="F8" s="10">
        <f>INDEX('5-8'!$A$1:$L$117, MATCH(F$3&amp;baseline!$C$2&amp;baseline!$D$2&amp;baseline!$E$2&amp;baseline!$B8, '5-8'!$A:$A,0), MATCH(LOWER(baseline!F$7), '5-8'!$1:$1,0))</f>
        <v>9.5269502320891205E-7</v>
      </c>
      <c r="G8" s="10">
        <f>INDEX('5-8'!$A$1:$L$117, MATCH(G$3&amp;baseline!$C$2&amp;baseline!$D$2&amp;baseline!$E$2&amp;baseline!$B8, '5-8'!$A:$A,0), MATCH(LOWER(baseline!G$7), '5-8'!$1:$1,0))</f>
        <v>8.2874548002130697E-6</v>
      </c>
      <c r="H8" s="10">
        <f>INDEX('5-8'!$A$1:$L$117, MATCH(H$3&amp;baseline!$C$2&amp;baseline!$D$2&amp;baseline!$E$2&amp;baseline!$B8, '5-8'!$A:$A,0), MATCH(LOWER(baseline!H$7), '5-8'!$1:$1,0))</f>
        <v>0.96823983126620305</v>
      </c>
    </row>
    <row r="9" spans="2:8" x14ac:dyDescent="0.3">
      <c r="B9" s="9">
        <v>5</v>
      </c>
      <c r="C9" s="10">
        <f>INDEX('5-8'!$A$1:$L$117, MATCH(C$3&amp;baseline!$C$2&amp;baseline!$D$2&amp;baseline!$E$2&amp;baseline!$B9, '5-8'!$A:$A,0), MATCH(LOWER(baseline!C$7), '5-8'!$1:$1,0))</f>
        <v>2.9277176333300601E-2</v>
      </c>
      <c r="D9" s="10">
        <f>INDEX('5-8'!$A$1:$L$117, MATCH(D$3&amp;baseline!$C$2&amp;baseline!$D$2&amp;baseline!$E$2&amp;baseline!$B9, '5-8'!$A:$A,0), MATCH(LOWER(baseline!D$7), '5-8'!$1:$1,0))</f>
        <v>0.119828533746222</v>
      </c>
      <c r="E9" s="10" t="s">
        <v>31</v>
      </c>
      <c r="F9" s="10">
        <f>INDEX('5-8'!$A$1:$L$117, MATCH(F$3&amp;baseline!$C$2&amp;baseline!$D$2&amp;baseline!$E$2&amp;baseline!$B9, '5-8'!$A:$A,0), MATCH(LOWER(baseline!F$7), '5-8'!$1:$1,0))</f>
        <v>8.5973059212052297E-3</v>
      </c>
      <c r="G9" s="10">
        <f>INDEX('5-8'!$A$1:$L$117, MATCH(G$3&amp;baseline!$C$2&amp;baseline!$D$2&amp;baseline!$E$2&amp;baseline!$B9, '5-8'!$A:$A,0), MATCH(LOWER(baseline!G$7), '5-8'!$1:$1,0))</f>
        <v>4.6099948146582699E-2</v>
      </c>
      <c r="H9" s="10" t="s">
        <v>31</v>
      </c>
    </row>
    <row r="10" spans="2:8" x14ac:dyDescent="0.3">
      <c r="B10" s="9">
        <v>10</v>
      </c>
      <c r="C10" s="10">
        <f>INDEX('5-8'!$A$1:$L$117, MATCH(C$3&amp;baseline!$C$2&amp;baseline!$D$2&amp;baseline!$E$2&amp;baseline!$B10, '5-8'!$A:$A,0), MATCH(LOWER(baseline!C$7), '5-8'!$1:$1,0))</f>
        <v>3.0194713676685098E-2</v>
      </c>
      <c r="D10" s="10">
        <f>INDEX('5-8'!$A$1:$L$117, MATCH(D$3&amp;baseline!$C$2&amp;baseline!$D$2&amp;baseline!$E$2&amp;baseline!$B10, '5-8'!$A:$A,0), MATCH(LOWER(baseline!D$7), '5-8'!$1:$1,0))</f>
        <v>0.124438756111918</v>
      </c>
      <c r="E10" s="10" t="s">
        <v>31</v>
      </c>
      <c r="F10" s="10">
        <f>INDEX('5-8'!$A$1:$L$117, MATCH(F$3&amp;baseline!$C$2&amp;baseline!$D$2&amp;baseline!$E$2&amp;baseline!$B10, '5-8'!$A:$A,0), MATCH(LOWER(baseline!F$7), '5-8'!$1:$1,0))</f>
        <v>1.0492047920246E-2</v>
      </c>
      <c r="G10" s="10">
        <f>INDEX('5-8'!$A$1:$L$117, MATCH(G$3&amp;baseline!$C$2&amp;baseline!$D$2&amp;baseline!$E$2&amp;baseline!$B10, '5-8'!$A:$A,0), MATCH(LOWER(baseline!G$7), '5-8'!$1:$1,0))</f>
        <v>5.1206079610805803E-2</v>
      </c>
      <c r="H10" s="10" t="s">
        <v>31</v>
      </c>
    </row>
    <row r="11" spans="2:8" x14ac:dyDescent="0.3">
      <c r="B11" s="9">
        <v>100</v>
      </c>
      <c r="C11" s="10">
        <f>INDEX('5-8'!$A$1:$L$117, MATCH(C$3&amp;baseline!$C$2&amp;baseline!$D$2&amp;baseline!$E$2&amp;baseline!$B11, '5-8'!$A:$A,0), MATCH(LOWER(baseline!C$7), '5-8'!$1:$1,0))</f>
        <v>2.8280077951315302E-2</v>
      </c>
      <c r="D11" s="10">
        <f>INDEX('5-8'!$A$1:$L$117, MATCH(D$3&amp;baseline!$C$2&amp;baseline!$D$2&amp;baseline!$E$2&amp;baseline!$B11, '5-8'!$A:$A,0), MATCH(LOWER(baseline!D$7), '5-8'!$1:$1,0))</f>
        <v>0.122569599486994</v>
      </c>
      <c r="E11" s="10" t="s">
        <v>31</v>
      </c>
      <c r="F11" s="10">
        <f>INDEX('5-8'!$A$1:$L$117, MATCH(F$3&amp;baseline!$C$2&amp;baseline!$D$2&amp;baseline!$E$2&amp;baseline!$B11, '5-8'!$A:$A,0), MATCH(LOWER(baseline!F$7), '5-8'!$1:$1,0))</f>
        <v>1.9284272527152001E-2</v>
      </c>
      <c r="G11" s="10">
        <f>INDEX('5-8'!$A$1:$L$117, MATCH(G$3&amp;baseline!$C$2&amp;baseline!$D$2&amp;baseline!$E$2&amp;baseline!$B11, '5-8'!$A:$A,0), MATCH(LOWER(baseline!G$7), '5-8'!$1:$1,0))</f>
        <v>7.1856582534451E-2</v>
      </c>
      <c r="H11" s="10" t="s">
        <v>31</v>
      </c>
    </row>
    <row r="12" spans="2:8" x14ac:dyDescent="0.3">
      <c r="B12" s="9">
        <v>1000</v>
      </c>
      <c r="C12" s="10">
        <f>INDEX('5-8'!$A$1:$L$117, MATCH(C$3&amp;baseline!$C$2&amp;baseline!$D$2&amp;baseline!$E$2&amp;baseline!$B12, '5-8'!$A:$A,0), MATCH(LOWER(baseline!C$7), '5-8'!$1:$1,0))</f>
        <v>2.74299388555963E-2</v>
      </c>
      <c r="D12" s="10">
        <f>INDEX('5-8'!$A$1:$L$117, MATCH(D$3&amp;baseline!$C$2&amp;baseline!$D$2&amp;baseline!$E$2&amp;baseline!$B12, '5-8'!$A:$A,0), MATCH(LOWER(baseline!D$7), '5-8'!$1:$1,0))</f>
        <v>0.11954255017738399</v>
      </c>
      <c r="E12" s="10" t="s">
        <v>31</v>
      </c>
      <c r="F12" s="10">
        <f>INDEX('5-8'!$A$1:$L$117, MATCH(F$3&amp;baseline!$C$2&amp;baseline!$D$2&amp;baseline!$E$2&amp;baseline!$B12, '5-8'!$A:$A,0), MATCH(LOWER(baseline!F$7), '5-8'!$1:$1,0))</f>
        <v>2.4477050882587802E-2</v>
      </c>
      <c r="G12" s="10">
        <f>INDEX('5-8'!$A$1:$L$117, MATCH(G$3&amp;baseline!$C$2&amp;baseline!$D$2&amp;baseline!$E$2&amp;baseline!$B12, '5-8'!$A:$A,0), MATCH(LOWER(baseline!G$7), '5-8'!$1:$1,0))</f>
        <v>9.1886750681378498E-2</v>
      </c>
      <c r="H12" s="11" t="s">
        <v>31</v>
      </c>
    </row>
    <row r="13" spans="2:8" x14ac:dyDescent="0.3">
      <c r="B13" s="9">
        <v>10000</v>
      </c>
      <c r="C13" s="10">
        <f>INDEX('5-8'!$A$1:$L$117, MATCH(C$3&amp;baseline!$C$2&amp;baseline!$D$2&amp;baseline!$E$2&amp;baseline!$B13, '5-8'!$A:$A,0), MATCH(LOWER(baseline!C$7), '5-8'!$1:$1,0))</f>
        <v>2.7390338990441802E-2</v>
      </c>
      <c r="D13" s="10">
        <f>INDEX('5-8'!$A$1:$L$117, MATCH(D$3&amp;baseline!$C$2&amp;baseline!$D$2&amp;baseline!$E$2&amp;baseline!$B13, '5-8'!$A:$A,0), MATCH(LOWER(baseline!D$7), '5-8'!$1:$1,0))</f>
        <v>0.11876229284716</v>
      </c>
      <c r="E13" s="10" t="s">
        <v>31</v>
      </c>
      <c r="F13" s="10">
        <f>INDEX('5-8'!$A$1:$L$117, MATCH(F$3&amp;baseline!$C$2&amp;baseline!$D$2&amp;baseline!$E$2&amp;baseline!$B13, '5-8'!$A:$A,0), MATCH(LOWER(baseline!F$7), '5-8'!$1:$1,0))</f>
        <v>2.7689676710714799E-2</v>
      </c>
      <c r="G13" s="10">
        <f>INDEX('5-8'!$A$1:$L$117, MATCH(G$3&amp;baseline!$C$2&amp;baseline!$D$2&amp;baseline!$E$2&amp;baseline!$B13, '5-8'!$A:$A,0), MATCH(LOWER(baseline!G$7), '5-8'!$1:$1,0))</f>
        <v>0.102900825554818</v>
      </c>
      <c r="H13" s="10" t="s">
        <v>31</v>
      </c>
    </row>
    <row r="14" spans="2:8" x14ac:dyDescent="0.3">
      <c r="B14" s="9">
        <v>100000</v>
      </c>
      <c r="C14" s="10">
        <f>INDEX('5-8'!$A$1:$L$117, MATCH(C$3&amp;baseline!$C$2&amp;baseline!$D$2&amp;baseline!$E$2&amp;baseline!$B14, '5-8'!$A:$A,0), MATCH(LOWER(baseline!C$7), '5-8'!$1:$1,0))</f>
        <v>2.7390784658654101E-2</v>
      </c>
      <c r="D14" s="10">
        <f>INDEX('5-8'!$A$1:$L$117, MATCH(D$3&amp;baseline!$C$2&amp;baseline!$D$2&amp;baseline!$E$2&amp;baseline!$B14, '5-8'!$A:$A,0), MATCH(LOWER(baseline!D$7), '5-8'!$1:$1,0))</f>
        <v>0.11876747731703401</v>
      </c>
      <c r="E14" s="10" t="s">
        <v>31</v>
      </c>
      <c r="F14" s="10">
        <f>INDEX('5-8'!$A$1:$L$117, MATCH(F$3&amp;baseline!$C$2&amp;baseline!$D$2&amp;baseline!$E$2&amp;baseline!$B14, '5-8'!$A:$A,0), MATCH(LOWER(baseline!F$7), '5-8'!$1:$1,0))</f>
        <v>2.8423332476521498E-2</v>
      </c>
      <c r="G14" s="10">
        <f>INDEX('5-8'!$A$1:$L$117, MATCH(G$3&amp;baseline!$C$2&amp;baseline!$D$2&amp;baseline!$E$2&amp;baseline!$B14, '5-8'!$A:$A,0), MATCH(LOWER(baseline!G$7), '5-8'!$1:$1,0))</f>
        <v>0.105372122691597</v>
      </c>
      <c r="H14" s="10" t="s">
        <v>31</v>
      </c>
    </row>
    <row r="15" spans="2:8" ht="14.5" thickBot="1" x14ac:dyDescent="0.35">
      <c r="B15" s="12">
        <v>1000000</v>
      </c>
      <c r="C15" s="13">
        <f>INDEX('5-8'!$A$1:$L$117, MATCH(C$3&amp;baseline!$C$2&amp;baseline!$D$2&amp;baseline!$E$2&amp;baseline!$B15, '5-8'!$A:$A,0), MATCH(LOWER(baseline!C$7), '5-8'!$1:$1,0))</f>
        <v>2.7390784658654101E-2</v>
      </c>
      <c r="D15" s="13">
        <f>INDEX('5-8'!$A$1:$L$117, MATCH(D$3&amp;baseline!$C$2&amp;baseline!$D$2&amp;baseline!$E$2&amp;baseline!$B15, '5-8'!$A:$A,0), MATCH(LOWER(baseline!D$7), '5-8'!$1:$1,0))</f>
        <v>0.11876747731703401</v>
      </c>
      <c r="E15" s="13" t="s">
        <v>31</v>
      </c>
      <c r="F15" s="13">
        <f>INDEX('5-8'!$A$1:$L$117, MATCH(F$3&amp;baseline!$C$2&amp;baseline!$D$2&amp;baseline!$E$2&amp;baseline!$B15, '5-8'!$A:$A,0), MATCH(LOWER(baseline!F$7), '5-8'!$1:$1,0))</f>
        <v>2.9013403691509999E-2</v>
      </c>
      <c r="G15" s="13">
        <f>INDEX('5-8'!$A$1:$L$117, MATCH(G$3&amp;baseline!$C$2&amp;baseline!$D$2&amp;baseline!$E$2&amp;baseline!$B15, '5-8'!$A:$A,0), MATCH(LOWER(baseline!G$7), '5-8'!$1:$1,0))</f>
        <v>0.106288210726783</v>
      </c>
      <c r="H15" s="13"/>
    </row>
    <row r="16" spans="2:8" ht="15" thickTop="1" thickBot="1" x14ac:dyDescent="0.35">
      <c r="B16" s="4" t="s">
        <v>21</v>
      </c>
      <c r="C16" s="14">
        <f>INDEX('5-8'!$A$1:$L$117, MATCH(C$3&amp;baseline!$C$2&amp;"test "&amp;LOWER(C7)&amp;baseline!$E$2, '5-8'!$B:$B,0), MATCH(LOWER(baseline!C$7), '5-8'!$1:$1,0))</f>
        <v>2.32266161344966E-2</v>
      </c>
      <c r="D16" s="14">
        <f>INDEX('5-8'!$A$1:$L$117, MATCH(D$3&amp;baseline!$C$2&amp;"test "&amp;LOWER(D7)&amp;baseline!$E$2, '5-8'!$B:$B,0), MATCH(LOWER(baseline!D$7), '5-8'!$1:$1,0))</f>
        <v>0.107905295887906</v>
      </c>
      <c r="E16" s="14">
        <f>INDEX('5-8'!$A$1:$L$117, MATCH(E$3&amp;baseline!$C$2&amp;"test "&amp;LOWER(E7)&amp;baseline!$E$2, '5-8'!$B:$B,0), MATCH(LOWER(baseline!E$7), '5-8'!$1:$1,0))</f>
        <v>0.96807177155102198</v>
      </c>
      <c r="F16" s="14">
        <f>INDEX('5-8'!$A$1:$L$117, MATCH(F$3&amp;baseline!$C$2&amp;"test "&amp;LOWER(F7)&amp;baseline!$E$2, '5-8'!$B:$B,0), MATCH(LOWER(baseline!F$7), '5-8'!$1:$1,0))</f>
        <v>2.9305461320271699E-2</v>
      </c>
      <c r="G16" s="14">
        <f>INDEX('5-8'!$A$1:$L$117, MATCH(G$3&amp;baseline!$C$2&amp;"test "&amp;LOWER(G7)&amp;baseline!$E$2, '5-8'!$B:$B,0), MATCH(LOWER(baseline!G$7), '5-8'!$1:$1,0))</f>
        <v>0.107023908608955</v>
      </c>
      <c r="H16" s="14">
        <f>INDEX('5-8'!$A$1:$L$117, MATCH(H$3&amp;baseline!$C$2&amp;"test "&amp;LOWER(H7)&amp;baseline!$E$2, '5-8'!$B:$B,0), MATCH(LOWER(baseline!H$7), '5-8'!$1:$1,0))</f>
        <v>0.96183377715410101</v>
      </c>
    </row>
    <row r="19" spans="2:8" ht="14.5" thickBot="1" x14ac:dyDescent="0.35">
      <c r="B19" s="4"/>
      <c r="C19" s="5"/>
      <c r="D19" s="5"/>
      <c r="E19" s="5"/>
      <c r="F19" s="5"/>
      <c r="G19" s="5"/>
      <c r="H19" s="5"/>
    </row>
    <row r="20" spans="2:8" ht="15.5" x14ac:dyDescent="0.45">
      <c r="B20" s="6"/>
      <c r="C20" s="7" t="s">
        <v>28</v>
      </c>
      <c r="D20" s="7"/>
      <c r="E20" s="7"/>
      <c r="F20" s="7" t="s">
        <v>30</v>
      </c>
      <c r="G20" s="7"/>
      <c r="H20" s="7"/>
    </row>
    <row r="21" spans="2:8" ht="14.5" x14ac:dyDescent="0.35">
      <c r="B21" s="27" t="s">
        <v>45</v>
      </c>
      <c r="C21" s="8" t="s">
        <v>27</v>
      </c>
      <c r="D21" s="8" t="s">
        <v>24</v>
      </c>
      <c r="E21" s="8" t="s">
        <v>25</v>
      </c>
      <c r="F21" s="8" t="s">
        <v>27</v>
      </c>
      <c r="G21" s="8" t="s">
        <v>24</v>
      </c>
      <c r="H21" s="8" t="s">
        <v>25</v>
      </c>
    </row>
    <row r="22" spans="2:8" x14ac:dyDescent="0.3">
      <c r="B22" s="20">
        <v>0</v>
      </c>
      <c r="C22" s="26">
        <v>3.6940298507462599E-6</v>
      </c>
      <c r="D22" s="26">
        <v>1.6575651069949501E-4</v>
      </c>
      <c r="E22" s="26" t="s">
        <v>34</v>
      </c>
      <c r="F22" s="26">
        <v>9.5269502320891205E-7</v>
      </c>
      <c r="G22" s="26">
        <v>8.2874548002130697E-6</v>
      </c>
      <c r="H22" s="26" t="s">
        <v>35</v>
      </c>
    </row>
    <row r="23" spans="2:8" x14ac:dyDescent="0.3">
      <c r="B23" s="20">
        <v>5</v>
      </c>
      <c r="C23" s="26">
        <v>2.9277176333300601E-2</v>
      </c>
      <c r="D23" s="26">
        <v>0.119828533746222</v>
      </c>
      <c r="E23" s="10" t="s">
        <v>31</v>
      </c>
      <c r="F23" s="26">
        <v>8.5973059212052297E-3</v>
      </c>
      <c r="G23" s="26">
        <v>4.6099948146582699E-2</v>
      </c>
      <c r="H23" s="10" t="s">
        <v>31</v>
      </c>
    </row>
    <row r="24" spans="2:8" x14ac:dyDescent="0.3">
      <c r="B24" s="20">
        <v>10</v>
      </c>
      <c r="C24" s="26" t="s">
        <v>32</v>
      </c>
      <c r="D24" s="26" t="s">
        <v>33</v>
      </c>
      <c r="E24" s="10" t="s">
        <v>31</v>
      </c>
      <c r="F24" s="26">
        <v>1.0492047920246E-2</v>
      </c>
      <c r="G24" s="26">
        <v>5.1206079610805803E-2</v>
      </c>
      <c r="H24" s="10" t="s">
        <v>31</v>
      </c>
    </row>
    <row r="25" spans="2:8" x14ac:dyDescent="0.3">
      <c r="B25" s="20">
        <v>100</v>
      </c>
      <c r="C25" s="26">
        <v>2.8280077951315302E-2</v>
      </c>
      <c r="D25" s="26">
        <v>0.122569599486994</v>
      </c>
      <c r="E25" s="10" t="s">
        <v>31</v>
      </c>
      <c r="F25" s="26">
        <v>1.9284272527152001E-2</v>
      </c>
      <c r="G25" s="26">
        <v>7.1856582534451E-2</v>
      </c>
      <c r="H25" s="10" t="s">
        <v>31</v>
      </c>
    </row>
    <row r="26" spans="2:8" x14ac:dyDescent="0.3">
      <c r="B26" s="20">
        <v>1000</v>
      </c>
      <c r="C26" s="26">
        <v>2.74299388555963E-2</v>
      </c>
      <c r="D26" s="26">
        <v>0.11954255017738399</v>
      </c>
      <c r="E26" s="10" t="s">
        <v>31</v>
      </c>
      <c r="F26" s="26">
        <v>2.4477050882587802E-2</v>
      </c>
      <c r="G26" s="26">
        <v>9.1886750681378498E-2</v>
      </c>
      <c r="H26" s="11" t="s">
        <v>31</v>
      </c>
    </row>
    <row r="27" spans="2:8" x14ac:dyDescent="0.3">
      <c r="B27" s="20">
        <v>10000</v>
      </c>
      <c r="C27" s="26">
        <v>2.7390338990441802E-2</v>
      </c>
      <c r="D27" s="26">
        <v>0.11876229284716</v>
      </c>
      <c r="E27" s="10" t="s">
        <v>31</v>
      </c>
      <c r="F27" s="26">
        <v>2.7689676710714799E-2</v>
      </c>
      <c r="G27" s="26">
        <v>0.102900825554818</v>
      </c>
      <c r="H27" s="10" t="s">
        <v>31</v>
      </c>
    </row>
    <row r="28" spans="2:8" x14ac:dyDescent="0.3">
      <c r="B28" s="20">
        <v>100000</v>
      </c>
      <c r="C28" s="26">
        <v>2.7390784658654101E-2</v>
      </c>
      <c r="D28" s="26">
        <v>0.11876747731703401</v>
      </c>
      <c r="E28" s="10" t="s">
        <v>31</v>
      </c>
      <c r="F28" s="26">
        <v>2.8423332476521498E-2</v>
      </c>
      <c r="G28" s="26">
        <v>0.105372122691597</v>
      </c>
      <c r="H28" s="10" t="s">
        <v>31</v>
      </c>
    </row>
    <row r="29" spans="2:8" ht="14.5" thickBot="1" x14ac:dyDescent="0.35">
      <c r="B29" s="21">
        <v>1000000</v>
      </c>
      <c r="C29" s="18">
        <v>2.7390784658654101E-2</v>
      </c>
      <c r="D29" s="18">
        <v>0.11876747731703401</v>
      </c>
      <c r="E29" s="13" t="s">
        <v>31</v>
      </c>
      <c r="F29" s="18" t="s">
        <v>36</v>
      </c>
      <c r="G29" s="18" t="s">
        <v>37</v>
      </c>
      <c r="H29" s="13" t="s">
        <v>31</v>
      </c>
    </row>
    <row r="30" spans="2:8" ht="15" thickTop="1" thickBot="1" x14ac:dyDescent="0.35">
      <c r="B30" s="4" t="s">
        <v>21</v>
      </c>
      <c r="C30" s="14">
        <v>2.32266161344966E-2</v>
      </c>
      <c r="D30" s="14">
        <v>0.107905295887906</v>
      </c>
      <c r="E30" s="14">
        <v>0.96807177155102198</v>
      </c>
      <c r="F30" s="14">
        <v>2.9305461320271699E-2</v>
      </c>
      <c r="G30" s="14">
        <v>0.107023908608955</v>
      </c>
      <c r="H30" s="14">
        <v>0.96183377715410101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AF749-BCF8-4D24-931D-670350A10060}">
  <dimension ref="B2:I44"/>
  <sheetViews>
    <sheetView workbookViewId="0"/>
  </sheetViews>
  <sheetFormatPr defaultRowHeight="14" x14ac:dyDescent="0.3"/>
  <cols>
    <col min="1" max="1" width="8.7265625" style="2"/>
    <col min="2" max="2" width="5.6328125" style="2" customWidth="1"/>
    <col min="3" max="3" width="6.90625" style="2" customWidth="1"/>
    <col min="4" max="9" width="7.81640625" style="2" customWidth="1"/>
    <col min="10" max="16384" width="8.7265625" style="2"/>
  </cols>
  <sheetData>
    <row r="2" spans="2:9" x14ac:dyDescent="0.3">
      <c r="D2" s="2" t="s">
        <v>6</v>
      </c>
      <c r="E2" s="2" t="s">
        <v>8</v>
      </c>
      <c r="F2" s="2" t="s">
        <v>12</v>
      </c>
      <c r="G2" s="2" t="s">
        <v>9</v>
      </c>
      <c r="H2" s="2" t="s">
        <v>15</v>
      </c>
    </row>
    <row r="4" spans="2:9" x14ac:dyDescent="0.3">
      <c r="D4" s="2" t="s">
        <v>6</v>
      </c>
      <c r="E4" s="2" t="s">
        <v>6</v>
      </c>
      <c r="F4" s="2" t="s">
        <v>6</v>
      </c>
      <c r="G4" s="2" t="s">
        <v>19</v>
      </c>
      <c r="H4" s="2" t="s">
        <v>19</v>
      </c>
      <c r="I4" s="2" t="s">
        <v>19</v>
      </c>
    </row>
    <row r="5" spans="2:9" ht="14.5" thickBot="1" x14ac:dyDescent="0.35">
      <c r="B5" s="16"/>
      <c r="C5" s="16"/>
      <c r="D5" s="16"/>
      <c r="E5" s="16"/>
      <c r="F5" s="16"/>
      <c r="G5" s="16"/>
      <c r="H5" s="16"/>
      <c r="I5" s="16"/>
    </row>
    <row r="6" spans="2:9" ht="15.5" x14ac:dyDescent="0.45">
      <c r="D6" s="7" t="s">
        <v>28</v>
      </c>
      <c r="E6" s="7"/>
      <c r="F6" s="7"/>
      <c r="G6" s="7" t="s">
        <v>30</v>
      </c>
      <c r="H6" s="7"/>
      <c r="I6" s="7"/>
    </row>
    <row r="7" spans="2:9" ht="14.5" x14ac:dyDescent="0.35">
      <c r="B7" s="22" t="s">
        <v>23</v>
      </c>
      <c r="C7" s="24" t="s">
        <v>44</v>
      </c>
      <c r="D7" s="23" t="s">
        <v>27</v>
      </c>
      <c r="E7" s="23" t="s">
        <v>24</v>
      </c>
      <c r="F7" s="23" t="s">
        <v>25</v>
      </c>
      <c r="G7" s="23" t="s">
        <v>27</v>
      </c>
      <c r="H7" s="23" t="s">
        <v>24</v>
      </c>
      <c r="I7" s="23" t="s">
        <v>25</v>
      </c>
    </row>
    <row r="8" spans="2:9" x14ac:dyDescent="0.3">
      <c r="B8" s="19">
        <v>10</v>
      </c>
      <c r="C8" s="25">
        <v>1E-3</v>
      </c>
      <c r="D8" s="10">
        <f>INDEX('5-8'!$A$1:$L$117, MATCH(long!D$4&amp;long!$E$2&amp;long!$F$2&amp;long!$G$2&amp;long!$B8&amp;long!$C8, '5-8'!$A:$A,0), MATCH(LOWER(long!D$7), '5-8'!$1:$1,0))</f>
        <v>9.1673643241550198E-4</v>
      </c>
      <c r="E8" s="10">
        <f>INDEX('5-8'!$A$1:$L$117, MATCH(long!E$4&amp;long!$E$2&amp;long!$F$2&amp;long!$G$2&amp;long!$B8&amp;long!$C8, '5-8'!$A:$A,0), MATCH(LOWER(long!E$7), '5-8'!$1:$1,0))</f>
        <v>1.17143010395949E-2</v>
      </c>
      <c r="F8" s="10">
        <f>INDEX('5-8'!$A$1:$L$117, MATCH(long!F$4&amp;long!$E$2&amp;long!$F$2&amp;long!$G$2&amp;long!$B8&amp;long!$C8, '5-8'!$A:$A,0), MATCH(LOWER(long!F$7), '5-8'!$1:$1,0))</f>
        <v>2.0517207979882199</v>
      </c>
      <c r="G8" s="10">
        <f>INDEX('5-8'!$A$1:$L$117, MATCH(long!G$4&amp;long!$E$2&amp;long!$F$2&amp;long!$G$2&amp;long!$B8&amp;long!$C8, '5-8'!$A:$A,0), MATCH(LOWER(long!G$7), '5-8'!$1:$1,0))</f>
        <v>9.2420287353400305E-7</v>
      </c>
      <c r="H8" s="10">
        <f>INDEX('5-8'!$A$1:$L$117, MATCH(long!H$4&amp;long!$E$2&amp;long!$F$2&amp;long!$G$2&amp;long!$B8&amp;long!$C8, '5-8'!$A:$A,0), MATCH(LOWER(long!H$7), '5-8'!$1:$1,0))</f>
        <v>2.1649905574550899E-5</v>
      </c>
      <c r="I8" s="10">
        <f>INDEX('5-8'!$A$1:$L$117, MATCH(long!I$4&amp;long!$E$2&amp;long!$F$2&amp;long!$G$2&amp;long!$B8&amp;long!$C8, '5-8'!$A:$A,0), MATCH(LOWER(long!I$7), '5-8'!$1:$1,0))</f>
        <v>0.92505886732070897</v>
      </c>
    </row>
    <row r="9" spans="2:9" x14ac:dyDescent="0.3">
      <c r="B9" s="19">
        <v>10</v>
      </c>
      <c r="C9" s="25">
        <v>5.0000000000000001E-3</v>
      </c>
      <c r="D9" s="10">
        <f>INDEX('5-8'!$A$1:$L$117, MATCH(long!D$4&amp;long!$E$2&amp;long!$F$2&amp;long!$G$2&amp;long!$B9&amp;long!$C9, '5-8'!$A:$A,0), MATCH(LOWER(long!D$7), '5-8'!$1:$1,0))</f>
        <v>8.3941961504028595E-4</v>
      </c>
      <c r="E9" s="10">
        <f>INDEX('5-8'!$A$1:$L$117, MATCH(long!E$4&amp;long!$E$2&amp;long!$F$2&amp;long!$G$2&amp;long!$B9&amp;long!$C9, '5-8'!$A:$A,0), MATCH(LOWER(long!E$7), '5-8'!$1:$1,0))</f>
        <v>1.2174935074512099E-2</v>
      </c>
      <c r="F9" s="10">
        <f>INDEX('5-8'!$A$1:$L$117, MATCH(long!F$4&amp;long!$E$2&amp;long!$F$2&amp;long!$G$2&amp;long!$B9&amp;long!$C9, '5-8'!$A:$A,0), MATCH(LOWER(long!F$7), '5-8'!$1:$1,0))</f>
        <v>1.3625729055199001</v>
      </c>
      <c r="G9" s="10">
        <f>INDEX('5-8'!$A$1:$L$117, MATCH(long!G$4&amp;long!$E$2&amp;long!$F$2&amp;long!$G$2&amp;long!$B9&amp;long!$C9, '5-8'!$A:$A,0), MATCH(LOWER(long!G$7), '5-8'!$1:$1,0))</f>
        <v>1.2432862030467999E-6</v>
      </c>
      <c r="H9" s="10">
        <f>INDEX('5-8'!$A$1:$L$117, MATCH(long!H$4&amp;long!$E$2&amp;long!$F$2&amp;long!$G$2&amp;long!$B9&amp;long!$C9, '5-8'!$A:$A,0), MATCH(LOWER(long!H$7), '5-8'!$1:$1,0))</f>
        <v>2.5966220477786502E-5</v>
      </c>
      <c r="I9" s="10">
        <f>INDEX('5-8'!$A$1:$L$117, MATCH(long!I$4&amp;long!$E$2&amp;long!$F$2&amp;long!$G$2&amp;long!$B9&amp;long!$C9, '5-8'!$A:$A,0), MATCH(LOWER(long!I$7), '5-8'!$1:$1,0))</f>
        <v>0.87959397688784002</v>
      </c>
    </row>
    <row r="10" spans="2:9" x14ac:dyDescent="0.3">
      <c r="B10" s="19">
        <v>10</v>
      </c>
      <c r="C10" s="25">
        <v>0.01</v>
      </c>
      <c r="D10" s="10">
        <f>INDEX('5-8'!$A$1:$L$117, MATCH(long!D$4&amp;long!$E$2&amp;long!$F$2&amp;long!$G$2&amp;long!$B10&amp;long!$C10, '5-8'!$A:$A,0), MATCH(LOWER(long!D$7), '5-8'!$1:$1,0))</f>
        <v>1.0671919059527799E-3</v>
      </c>
      <c r="E10" s="10">
        <f>INDEX('5-8'!$A$1:$L$117, MATCH(long!E$4&amp;long!$E$2&amp;long!$F$2&amp;long!$G$2&amp;long!$B10&amp;long!$C10, '5-8'!$A:$A,0), MATCH(LOWER(long!E$7), '5-8'!$1:$1,0))</f>
        <v>1.32509440791124E-2</v>
      </c>
      <c r="F10" s="10">
        <f>INDEX('5-8'!$A$1:$L$117, MATCH(long!F$4&amp;long!$E$2&amp;long!$F$2&amp;long!$G$2&amp;long!$B10&amp;long!$C10, '5-8'!$A:$A,0), MATCH(LOWER(long!F$7), '5-8'!$1:$1,0))</f>
        <v>1.2068806465534601</v>
      </c>
      <c r="G10" s="10">
        <f>INDEX('5-8'!$A$1:$L$117, MATCH(long!G$4&amp;long!$E$2&amp;long!$F$2&amp;long!$G$2&amp;long!$B10&amp;long!$C10, '5-8'!$A:$A,0), MATCH(LOWER(long!G$7), '5-8'!$1:$1,0))</f>
        <v>1.4633055134645599E-6</v>
      </c>
      <c r="H10" s="10">
        <f>INDEX('5-8'!$A$1:$L$117, MATCH(long!H$4&amp;long!$E$2&amp;long!$F$2&amp;long!$G$2&amp;long!$B10&amp;long!$C10, '5-8'!$A:$A,0), MATCH(LOWER(long!H$7), '5-8'!$1:$1,0))</f>
        <v>2.7755864594313499E-5</v>
      </c>
      <c r="I10" s="10">
        <f>INDEX('5-8'!$A$1:$L$117, MATCH(long!I$4&amp;long!$E$2&amp;long!$F$2&amp;long!$G$2&amp;long!$B10&amp;long!$C10, '5-8'!$A:$A,0), MATCH(LOWER(long!I$7), '5-8'!$1:$1,0))</f>
        <v>0.85926195521745796</v>
      </c>
    </row>
    <row r="11" spans="2:9" x14ac:dyDescent="0.3">
      <c r="B11" s="19">
        <v>10</v>
      </c>
      <c r="C11" s="25">
        <v>0.05</v>
      </c>
      <c r="D11" s="10">
        <f>INDEX('5-8'!$A$1:$L$117, MATCH(long!D$4&amp;long!$E$2&amp;long!$F$2&amp;long!$G$2&amp;long!$B11&amp;long!$C11, '5-8'!$A:$A,0), MATCH(LOWER(long!D$7), '5-8'!$1:$1,0))</f>
        <v>1.6796841490674601E-3</v>
      </c>
      <c r="E11" s="10">
        <f>INDEX('5-8'!$A$1:$L$117, MATCH(long!E$4&amp;long!$E$2&amp;long!$F$2&amp;long!$G$2&amp;long!$B11&amp;long!$C11, '5-8'!$A:$A,0), MATCH(LOWER(long!E$7), '5-8'!$1:$1,0))</f>
        <v>2.1332079359936602E-2</v>
      </c>
      <c r="F11" s="10">
        <f>INDEX('5-8'!$A$1:$L$117, MATCH(long!F$4&amp;long!$E$2&amp;long!$F$2&amp;long!$G$2&amp;long!$B11&amp;long!$C11, '5-8'!$A:$A,0), MATCH(LOWER(long!F$7), '5-8'!$1:$1,0))</f>
        <v>0.98672299875761005</v>
      </c>
      <c r="G11" s="10">
        <f>INDEX('5-8'!$A$1:$L$117, MATCH(long!G$4&amp;long!$E$2&amp;long!$F$2&amp;long!$G$2&amp;long!$B11&amp;long!$C11, '5-8'!$A:$A,0), MATCH(LOWER(long!G$7), '5-8'!$1:$1,0))</f>
        <v>8.9968774595704205E-5</v>
      </c>
      <c r="H11" s="10">
        <f>INDEX('5-8'!$A$1:$L$117, MATCH(long!H$4&amp;long!$E$2&amp;long!$F$2&amp;long!$G$2&amp;long!$B11&amp;long!$C11, '5-8'!$A:$A,0), MATCH(LOWER(long!H$7), '5-8'!$1:$1,0))</f>
        <v>1.15196144067341E-3</v>
      </c>
      <c r="I11" s="10">
        <f>INDEX('5-8'!$A$1:$L$117, MATCH(long!I$4&amp;long!$E$2&amp;long!$F$2&amp;long!$G$2&amp;long!$B11&amp;long!$C11, '5-8'!$A:$A,0), MATCH(LOWER(long!I$7), '5-8'!$1:$1,0))</f>
        <v>0.82230093765520196</v>
      </c>
    </row>
    <row r="12" spans="2:9" x14ac:dyDescent="0.3">
      <c r="B12" s="19">
        <v>10</v>
      </c>
      <c r="C12" s="25">
        <v>0.1</v>
      </c>
      <c r="D12" s="10">
        <f>INDEX('5-8'!$A$1:$L$117, MATCH(long!D$4&amp;long!$E$2&amp;long!$F$2&amp;long!$G$2&amp;long!$B12&amp;long!$C12, '5-8'!$A:$A,0), MATCH(LOWER(long!D$7), '5-8'!$1:$1,0))</f>
        <v>1.50115483640104E-3</v>
      </c>
      <c r="E12" s="10">
        <f>INDEX('5-8'!$A$1:$L$117, MATCH(long!E$4&amp;long!$E$2&amp;long!$F$2&amp;long!$G$2&amp;long!$B12&amp;long!$C12, '5-8'!$A:$A,0), MATCH(LOWER(long!E$7), '5-8'!$1:$1,0))</f>
        <v>1.50766011281445E-2</v>
      </c>
      <c r="F12" s="10">
        <f>INDEX('5-8'!$A$1:$L$117, MATCH(long!F$4&amp;long!$E$2&amp;long!$F$2&amp;long!$G$2&amp;long!$B12&amp;long!$C12, '5-8'!$A:$A,0), MATCH(LOWER(long!F$7), '5-8'!$1:$1,0))</f>
        <v>0.92663934424126504</v>
      </c>
      <c r="G12" s="10">
        <f>INDEX('5-8'!$A$1:$L$117, MATCH(long!G$4&amp;long!$E$2&amp;long!$F$2&amp;long!$G$2&amp;long!$B12&amp;long!$C12, '5-8'!$A:$A,0), MATCH(LOWER(long!G$7), '5-8'!$1:$1,0))</f>
        <v>2.6361412427407402E-5</v>
      </c>
      <c r="H12" s="10">
        <f>INDEX('5-8'!$A$1:$L$117, MATCH(long!H$4&amp;long!$E$2&amp;long!$F$2&amp;long!$G$2&amp;long!$B12&amp;long!$C12, '5-8'!$A:$A,0), MATCH(LOWER(long!H$7), '5-8'!$1:$1,0))</f>
        <v>3.65677604950667E-4</v>
      </c>
      <c r="I12" s="10">
        <f>INDEX('5-8'!$A$1:$L$117, MATCH(long!I$4&amp;long!$E$2&amp;long!$F$2&amp;long!$G$2&amp;long!$B12&amp;long!$C12, '5-8'!$A:$A,0), MATCH(LOWER(long!I$7), '5-8'!$1:$1,0))</f>
        <v>0.83036236510105199</v>
      </c>
    </row>
    <row r="13" spans="2:9" x14ac:dyDescent="0.3">
      <c r="B13" s="19">
        <v>75</v>
      </c>
      <c r="C13" s="25">
        <v>1E-3</v>
      </c>
      <c r="D13" s="10">
        <f>INDEX('5-8'!$A$1:$L$117, MATCH(long!D$4&amp;long!$E$2&amp;long!$F$2&amp;long!$G$2&amp;long!$B13&amp;long!$C13, '5-8'!$A:$A,0), MATCH(LOWER(long!D$7), '5-8'!$1:$1,0))</f>
        <v>1.4606752858615899E-2</v>
      </c>
      <c r="E13" s="10">
        <f>INDEX('5-8'!$A$1:$L$117, MATCH(long!E$4&amp;long!$E$2&amp;long!$F$2&amp;long!$G$2&amp;long!$B13&amp;long!$C13, '5-8'!$A:$A,0), MATCH(LOWER(long!E$7), '5-8'!$1:$1,0))</f>
        <v>8.3583499279478599E-2</v>
      </c>
      <c r="F13" s="10">
        <f>INDEX('5-8'!$A$1:$L$117, MATCH(long!F$4&amp;long!$E$2&amp;long!$F$2&amp;long!$G$2&amp;long!$B13&amp;long!$C13, '5-8'!$A:$A,0), MATCH(LOWER(long!F$7), '5-8'!$1:$1,0))</f>
        <v>1.70428032136862</v>
      </c>
      <c r="G13" s="10">
        <f>INDEX('5-8'!$A$1:$L$117, MATCH(long!G$4&amp;long!$E$2&amp;long!$F$2&amp;long!$G$2&amp;long!$B13&amp;long!$C13, '5-8'!$A:$A,0), MATCH(LOWER(long!G$7), '5-8'!$1:$1,0))</f>
        <v>3.1167222053203998E-4</v>
      </c>
      <c r="H13" s="10">
        <f>INDEX('5-8'!$A$1:$L$117, MATCH(long!H$4&amp;long!$E$2&amp;long!$F$2&amp;long!$G$2&amp;long!$B13&amp;long!$C13, '5-8'!$A:$A,0), MATCH(LOWER(long!H$7), '5-8'!$1:$1,0))</f>
        <v>1.7766549758657601E-3</v>
      </c>
      <c r="I13" s="10">
        <f>INDEX('5-8'!$A$1:$L$117, MATCH(long!I$4&amp;long!$E$2&amp;long!$F$2&amp;long!$G$2&amp;long!$B13&amp;long!$C13, '5-8'!$A:$A,0), MATCH(LOWER(long!I$7), '5-8'!$1:$1,0))</f>
        <v>1.1858420819653801</v>
      </c>
    </row>
    <row r="14" spans="2:9" x14ac:dyDescent="0.3">
      <c r="B14" s="19">
        <v>75</v>
      </c>
      <c r="C14" s="25">
        <v>5.0000000000000001E-3</v>
      </c>
      <c r="D14" s="10">
        <f>INDEX('5-8'!$A$1:$L$117, MATCH(long!D$4&amp;long!$E$2&amp;long!$F$2&amp;long!$G$2&amp;long!$B14&amp;long!$C14, '5-8'!$A:$A,0), MATCH(LOWER(long!D$7), '5-8'!$1:$1,0))</f>
        <v>1.67790502300115E-2</v>
      </c>
      <c r="E14" s="10">
        <f>INDEX('5-8'!$A$1:$L$117, MATCH(long!E$4&amp;long!$E$2&amp;long!$F$2&amp;long!$G$2&amp;long!$B14&amp;long!$C14, '5-8'!$A:$A,0), MATCH(LOWER(long!E$7), '5-8'!$1:$1,0))</f>
        <v>9.0228827200759601E-2</v>
      </c>
      <c r="F14" s="10">
        <f>INDEX('5-8'!$A$1:$L$117, MATCH(long!F$4&amp;long!$E$2&amp;long!$F$2&amp;long!$G$2&amp;long!$B14&amp;long!$C14, '5-8'!$A:$A,0), MATCH(LOWER(long!F$7), '5-8'!$1:$1,0))</f>
        <v>1.34137035099429</v>
      </c>
      <c r="G14" s="10">
        <f>INDEX('5-8'!$A$1:$L$117, MATCH(long!G$4&amp;long!$E$2&amp;long!$F$2&amp;long!$G$2&amp;long!$B14&amp;long!$C14, '5-8'!$A:$A,0), MATCH(LOWER(long!G$7), '5-8'!$1:$1,0))</f>
        <v>2.4273561036997101E-3</v>
      </c>
      <c r="H14" s="10">
        <f>INDEX('5-8'!$A$1:$L$117, MATCH(long!H$4&amp;long!$E$2&amp;long!$F$2&amp;long!$G$2&amp;long!$B14&amp;long!$C14, '5-8'!$A:$A,0), MATCH(LOWER(long!H$7), '5-8'!$1:$1,0))</f>
        <v>1.3568672304863701E-2</v>
      </c>
      <c r="I14" s="10">
        <f>INDEX('5-8'!$A$1:$L$117, MATCH(long!I$4&amp;long!$E$2&amp;long!$F$2&amp;long!$G$2&amp;long!$B14&amp;long!$C14, '5-8'!$A:$A,0), MATCH(LOWER(long!I$7), '5-8'!$1:$1,0))</f>
        <v>0.98395219510734</v>
      </c>
    </row>
    <row r="15" spans="2:9" x14ac:dyDescent="0.3">
      <c r="B15" s="19">
        <v>75</v>
      </c>
      <c r="C15" s="25">
        <v>0.01</v>
      </c>
      <c r="D15" s="10">
        <f>INDEX('5-8'!$A$1:$L$117, MATCH(long!D$4&amp;long!$E$2&amp;long!$F$2&amp;long!$G$2&amp;long!$B15&amp;long!$C15, '5-8'!$A:$A,0), MATCH(LOWER(long!D$7), '5-8'!$1:$1,0))</f>
        <v>1.65141735835297E-2</v>
      </c>
      <c r="E15" s="10">
        <f>INDEX('5-8'!$A$1:$L$117, MATCH(long!E$4&amp;long!$E$2&amp;long!$F$2&amp;long!$G$2&amp;long!$B15&amp;long!$C15, '5-8'!$A:$A,0), MATCH(LOWER(long!E$7), '5-8'!$1:$1,0))</f>
        <v>8.9326107570324303E-2</v>
      </c>
      <c r="F15" s="10">
        <f>INDEX('5-8'!$A$1:$L$117, MATCH(long!F$4&amp;long!$E$2&amp;long!$F$2&amp;long!$G$2&amp;long!$B15&amp;long!$C15, '5-8'!$A:$A,0), MATCH(LOWER(long!F$7), '5-8'!$1:$1,0))</f>
        <v>1.1805597613946299</v>
      </c>
      <c r="G15" s="10">
        <f>INDEX('5-8'!$A$1:$L$117, MATCH(long!G$4&amp;long!$E$2&amp;long!$F$2&amp;long!$G$2&amp;long!$B15&amp;long!$C15, '5-8'!$A:$A,0), MATCH(LOWER(long!G$7), '5-8'!$1:$1,0))</f>
        <v>4.00028305139265E-3</v>
      </c>
      <c r="H15" s="10">
        <f>INDEX('5-8'!$A$1:$L$117, MATCH(long!H$4&amp;long!$E$2&amp;long!$F$2&amp;long!$G$2&amp;long!$B15&amp;long!$C15, '5-8'!$A:$A,0), MATCH(LOWER(long!H$7), '5-8'!$1:$1,0))</f>
        <v>2.2987528434549102E-2</v>
      </c>
      <c r="I15" s="10">
        <f>INDEX('5-8'!$A$1:$L$117, MATCH(long!I$4&amp;long!$E$2&amp;long!$F$2&amp;long!$G$2&amp;long!$B15&amp;long!$C15, '5-8'!$A:$A,0), MATCH(LOWER(long!I$7), '5-8'!$1:$1,0))</f>
        <v>0.91505498270163099</v>
      </c>
    </row>
    <row r="16" spans="2:9" x14ac:dyDescent="0.3">
      <c r="B16" s="19">
        <v>75</v>
      </c>
      <c r="C16" s="25">
        <v>0.05</v>
      </c>
      <c r="D16" s="10">
        <f>INDEX('5-8'!$A$1:$L$117, MATCH(long!D$4&amp;long!$E$2&amp;long!$F$2&amp;long!$G$2&amp;long!$B16&amp;long!$C16, '5-8'!$A:$A,0), MATCH(LOWER(long!D$7), '5-8'!$1:$1,0))</f>
        <v>1.0110537934602599E-2</v>
      </c>
      <c r="E16" s="10">
        <f>INDEX('5-8'!$A$1:$L$117, MATCH(long!E$4&amp;long!$E$2&amp;long!$F$2&amp;long!$G$2&amp;long!$B16&amp;long!$C16, '5-8'!$A:$A,0), MATCH(LOWER(long!E$7), '5-8'!$1:$1,0))</f>
        <v>7.20508512368917E-2</v>
      </c>
      <c r="F16" s="10">
        <f>INDEX('5-8'!$A$1:$L$117, MATCH(long!F$4&amp;long!$E$2&amp;long!$F$2&amp;long!$G$2&amp;long!$B16&amp;long!$C16, '5-8'!$A:$A,0), MATCH(LOWER(long!F$7), '5-8'!$1:$1,0))</f>
        <v>0.95943064787943799</v>
      </c>
      <c r="G16" s="10">
        <f>INDEX('5-8'!$A$1:$L$117, MATCH(long!G$4&amp;long!$E$2&amp;long!$F$2&amp;long!$G$2&amp;long!$B16&amp;long!$C16, '5-8'!$A:$A,0), MATCH(LOWER(long!G$7), '5-8'!$1:$1,0))</f>
        <v>5.0983510889088396E-3</v>
      </c>
      <c r="H16" s="10">
        <f>INDEX('5-8'!$A$1:$L$117, MATCH(long!H$4&amp;long!$E$2&amp;long!$F$2&amp;long!$G$2&amp;long!$B16&amp;long!$C16, '5-8'!$A:$A,0), MATCH(LOWER(long!H$7), '5-8'!$1:$1,0))</f>
        <v>2.9520871741670798E-2</v>
      </c>
      <c r="I16" s="10">
        <f>INDEX('5-8'!$A$1:$L$117, MATCH(long!I$4&amp;long!$E$2&amp;long!$F$2&amp;long!$G$2&amp;long!$B16&amp;long!$C16, '5-8'!$A:$A,0), MATCH(LOWER(long!I$7), '5-8'!$1:$1,0))</f>
        <v>0.80784443530224503</v>
      </c>
    </row>
    <row r="17" spans="2:9" x14ac:dyDescent="0.3">
      <c r="B17" s="19">
        <v>75</v>
      </c>
      <c r="C17" s="25">
        <v>0.1</v>
      </c>
      <c r="D17" s="10">
        <f>INDEX('5-8'!$A$1:$L$117, MATCH(long!D$4&amp;long!$E$2&amp;long!$F$2&amp;long!$G$2&amp;long!$B17&amp;long!$C17, '5-8'!$A:$A,0), MATCH(LOWER(long!D$7), '5-8'!$1:$1,0))</f>
        <v>5.1844569866611803E-3</v>
      </c>
      <c r="E17" s="10">
        <f>INDEX('5-8'!$A$1:$L$117, MATCH(long!E$4&amp;long!$E$2&amp;long!$F$2&amp;long!$G$2&amp;long!$B17&amp;long!$C17, '5-8'!$A:$A,0), MATCH(LOWER(long!E$7), '5-8'!$1:$1,0))</f>
        <v>4.27932816122761E-2</v>
      </c>
      <c r="F17" s="10">
        <f>INDEX('5-8'!$A$1:$L$117, MATCH(long!F$4&amp;long!$E$2&amp;long!$F$2&amp;long!$G$2&amp;long!$B17&amp;long!$C17, '5-8'!$A:$A,0), MATCH(LOWER(long!F$7), '5-8'!$1:$1,0))</f>
        <v>0.92347640155528199</v>
      </c>
      <c r="G17" s="10">
        <f>INDEX('5-8'!$A$1:$L$117, MATCH(long!G$4&amp;long!$E$2&amp;long!$F$2&amp;long!$G$2&amp;long!$B17&amp;long!$C17, '5-8'!$A:$A,0), MATCH(LOWER(long!G$7), '5-8'!$1:$1,0))</f>
        <v>1.15083836910142E-4</v>
      </c>
      <c r="H17" s="10">
        <f>INDEX('5-8'!$A$1:$L$117, MATCH(long!H$4&amp;long!$E$2&amp;long!$F$2&amp;long!$G$2&amp;long!$B17&amp;long!$C17, '5-8'!$A:$A,0), MATCH(LOWER(long!H$7), '5-8'!$1:$1,0))</f>
        <v>1.1984737730339401E-3</v>
      </c>
      <c r="I17" s="10">
        <f>INDEX('5-8'!$A$1:$L$117, MATCH(long!I$4&amp;long!$E$2&amp;long!$F$2&amp;long!$G$2&amp;long!$B17&amp;long!$C17, '5-8'!$A:$A,0), MATCH(LOWER(long!I$7), '5-8'!$1:$1,0))</f>
        <v>0.82694972788170995</v>
      </c>
    </row>
    <row r="18" spans="2:9" x14ac:dyDescent="0.3">
      <c r="B18" s="9">
        <v>200</v>
      </c>
      <c r="C18" s="25">
        <v>1E-3</v>
      </c>
      <c r="D18" s="10">
        <f>INDEX('5-8'!$A$1:$L$117, MATCH(long!D$4&amp;long!$E$2&amp;long!$F$2&amp;long!$G$2&amp;long!$B18&amp;long!$C18, '5-8'!$A:$A,0), MATCH(LOWER(long!D$7), '5-8'!$1:$1,0))</f>
        <v>1.9460347428493299E-2</v>
      </c>
      <c r="E18" s="10">
        <f>INDEX('5-8'!$A$1:$L$117, MATCH(long!E$4&amp;long!$E$2&amp;long!$F$2&amp;long!$G$2&amp;long!$B18&amp;long!$C18, '5-8'!$A:$A,0), MATCH(LOWER(long!E$7), '5-8'!$1:$1,0))</f>
        <v>9.7301010449951195E-2</v>
      </c>
      <c r="F18" s="10">
        <f>INDEX('5-8'!$A$1:$L$117, MATCH(long!F$4&amp;long!$E$2&amp;long!$F$2&amp;long!$G$2&amp;long!$B18&amp;long!$C18, '5-8'!$A:$A,0), MATCH(LOWER(long!F$7), '5-8'!$1:$1,0))</f>
        <v>1.7091541500395999</v>
      </c>
      <c r="G18" s="10">
        <f>INDEX('5-8'!$A$1:$L$117, MATCH(long!G$4&amp;long!$E$2&amp;long!$F$2&amp;long!$G$2&amp;long!$B18&amp;long!$C18, '5-8'!$A:$A,0), MATCH(LOWER(long!G$7), '5-8'!$1:$1,0))</f>
        <v>2.5675628689924498E-3</v>
      </c>
      <c r="H18" s="10">
        <f>INDEX('5-8'!$A$1:$L$117, MATCH(long!H$4&amp;long!$E$2&amp;long!$F$2&amp;long!$G$2&amp;long!$B18&amp;long!$C18, '5-8'!$A:$A,0), MATCH(LOWER(long!H$7), '5-8'!$1:$1,0))</f>
        <v>1.7250167978244298E-2</v>
      </c>
      <c r="I18" s="10">
        <f>INDEX('5-8'!$A$1:$L$117, MATCH(long!I$4&amp;long!$E$2&amp;long!$F$2&amp;long!$G$2&amp;long!$B18&amp;long!$C18, '5-8'!$A:$A,0), MATCH(LOWER(long!I$7), '5-8'!$1:$1,0))</f>
        <v>1.16907888375264</v>
      </c>
    </row>
    <row r="19" spans="2:9" x14ac:dyDescent="0.3">
      <c r="B19" s="9">
        <v>200</v>
      </c>
      <c r="C19" s="25">
        <v>5.0000000000000001E-3</v>
      </c>
      <c r="D19" s="10">
        <f>INDEX('5-8'!$A$1:$L$117, MATCH(long!D$4&amp;long!$E$2&amp;long!$F$2&amp;long!$G$2&amp;long!$B19&amp;long!$C19, '5-8'!$A:$A,0), MATCH(LOWER(long!D$7), '5-8'!$1:$1,0))</f>
        <v>1.7990038805272002E-2</v>
      </c>
      <c r="E19" s="10">
        <f>INDEX('5-8'!$A$1:$L$117, MATCH(long!E$4&amp;long!$E$2&amp;long!$F$2&amp;long!$G$2&amp;long!$B19&amp;long!$C19, '5-8'!$A:$A,0), MATCH(LOWER(long!E$7), '5-8'!$1:$1,0))</f>
        <v>9.4685810985902494E-2</v>
      </c>
      <c r="F19" s="10">
        <f>INDEX('5-8'!$A$1:$L$117, MATCH(long!F$4&amp;long!$E$2&amp;long!$F$2&amp;long!$G$2&amp;long!$B19&amp;long!$C19, '5-8'!$A:$A,0), MATCH(LOWER(long!F$7), '5-8'!$1:$1,0))</f>
        <v>1.32127438675737</v>
      </c>
      <c r="G19" s="10">
        <f>INDEX('5-8'!$A$1:$L$117, MATCH(long!G$4&amp;long!$E$2&amp;long!$F$2&amp;long!$G$2&amp;long!$B19&amp;long!$C19, '5-8'!$A:$A,0), MATCH(LOWER(long!G$7), '5-8'!$1:$1,0))</f>
        <v>7.0922609054852601E-3</v>
      </c>
      <c r="H19" s="10">
        <f>INDEX('5-8'!$A$1:$L$117, MATCH(long!H$4&amp;long!$E$2&amp;long!$F$2&amp;long!$G$2&amp;long!$B19&amp;long!$C19, '5-8'!$A:$A,0), MATCH(LOWER(long!H$7), '5-8'!$1:$1,0))</f>
        <v>4.2315018751028798E-2</v>
      </c>
      <c r="I19" s="10">
        <f>INDEX('5-8'!$A$1:$L$117, MATCH(long!I$4&amp;long!$E$2&amp;long!$F$2&amp;long!$G$2&amp;long!$B19&amp;long!$C19, '5-8'!$A:$A,0), MATCH(LOWER(long!I$7), '5-8'!$1:$1,0))</f>
        <v>0.97797582829639296</v>
      </c>
    </row>
    <row r="20" spans="2:9" x14ac:dyDescent="0.3">
      <c r="B20" s="9">
        <v>200</v>
      </c>
      <c r="C20" s="25">
        <v>0.01</v>
      </c>
      <c r="D20" s="10">
        <f>INDEX('5-8'!$A$1:$L$117, MATCH(long!D$4&amp;long!$E$2&amp;long!$F$2&amp;long!$G$2&amp;long!$B20&amp;long!$C20, '5-8'!$A:$A,0), MATCH(LOWER(long!D$7), '5-8'!$1:$1,0))</f>
        <v>1.73840597278857E-2</v>
      </c>
      <c r="E20" s="10">
        <f>INDEX('5-8'!$A$1:$L$117, MATCH(long!E$4&amp;long!$E$2&amp;long!$F$2&amp;long!$G$2&amp;long!$B20&amp;long!$C20, '5-8'!$A:$A,0), MATCH(LOWER(long!E$7), '5-8'!$1:$1,0))</f>
        <v>9.3457886409119506E-2</v>
      </c>
      <c r="F20" s="10">
        <f>INDEX('5-8'!$A$1:$L$117, MATCH(long!F$4&amp;long!$E$2&amp;long!$F$2&amp;long!$G$2&amp;long!$B20&amp;long!$C20, '5-8'!$A:$A,0), MATCH(LOWER(long!F$7), '5-8'!$1:$1,0))</f>
        <v>1.1665872340255901</v>
      </c>
      <c r="G20" s="10">
        <f>INDEX('5-8'!$A$1:$L$117, MATCH(long!G$4&amp;long!$E$2&amp;long!$F$2&amp;long!$G$2&amp;long!$B20&amp;long!$C20, '5-8'!$A:$A,0), MATCH(LOWER(long!G$7), '5-8'!$1:$1,0))</f>
        <v>7.9949201627560699E-3</v>
      </c>
      <c r="H20" s="10">
        <f>INDEX('5-8'!$A$1:$L$117, MATCH(long!H$4&amp;long!$E$2&amp;long!$F$2&amp;long!$G$2&amp;long!$B20&amp;long!$C20, '5-8'!$A:$A,0), MATCH(LOWER(long!H$7), '5-8'!$1:$1,0))</f>
        <v>4.84189596419769E-2</v>
      </c>
      <c r="I20" s="10">
        <f>INDEX('5-8'!$A$1:$L$117, MATCH(long!I$4&amp;long!$E$2&amp;long!$F$2&amp;long!$G$2&amp;long!$B20&amp;long!$C20, '5-8'!$A:$A,0), MATCH(LOWER(long!I$7), '5-8'!$1:$1,0))</f>
        <v>0.91557693099728699</v>
      </c>
    </row>
    <row r="21" spans="2:9" x14ac:dyDescent="0.3">
      <c r="B21" s="19">
        <v>200</v>
      </c>
      <c r="C21" s="25">
        <v>0.05</v>
      </c>
      <c r="D21" s="10">
        <f>INDEX('5-8'!$A$1:$L$117, MATCH(long!D$4&amp;long!$E$2&amp;long!$F$2&amp;long!$G$2&amp;long!$B21&amp;long!$C21, '5-8'!$A:$A,0), MATCH(LOWER(long!D$7), '5-8'!$1:$1,0))</f>
        <v>1.0544888940006899E-2</v>
      </c>
      <c r="E21" s="10">
        <f>INDEX('5-8'!$A$1:$L$117, MATCH(long!E$4&amp;long!$E$2&amp;long!$F$2&amp;long!$G$2&amp;long!$B21&amp;long!$C21, '5-8'!$A:$A,0), MATCH(LOWER(long!E$7), '5-8'!$1:$1,0))</f>
        <v>7.3695459550442502E-2</v>
      </c>
      <c r="F21" s="10">
        <f>INDEX('5-8'!$A$1:$L$117, MATCH(long!F$4&amp;long!$E$2&amp;long!$F$2&amp;long!$G$2&amp;long!$B21&amp;long!$C21, '5-8'!$A:$A,0), MATCH(LOWER(long!F$7), '5-8'!$1:$1,0))</f>
        <v>0.95775971535959403</v>
      </c>
      <c r="G21" s="10">
        <f>INDEX('5-8'!$A$1:$L$117, MATCH(long!G$4&amp;long!$E$2&amp;long!$F$2&amp;long!$G$2&amp;long!$B21&amp;long!$C21, '5-8'!$A:$A,0), MATCH(LOWER(long!G$7), '5-8'!$1:$1,0))</f>
        <v>7.4378951593266603E-3</v>
      </c>
      <c r="H21" s="10">
        <f>INDEX('5-8'!$A$1:$L$117, MATCH(long!H$4&amp;long!$E$2&amp;long!$F$2&amp;long!$G$2&amp;long!$B21&amp;long!$C21, '5-8'!$A:$A,0), MATCH(LOWER(long!H$7), '5-8'!$1:$1,0))</f>
        <v>4.05580380126025E-2</v>
      </c>
      <c r="I21" s="10">
        <f>INDEX('5-8'!$A$1:$L$117, MATCH(long!I$4&amp;long!$E$2&amp;long!$F$2&amp;long!$G$2&amp;long!$B21&amp;long!$C21, '5-8'!$A:$A,0), MATCH(LOWER(long!I$7), '5-8'!$1:$1,0))</f>
        <v>0.80688940932747899</v>
      </c>
    </row>
    <row r="22" spans="2:9" ht="14.5" thickBot="1" x14ac:dyDescent="0.35">
      <c r="B22" s="12">
        <v>200</v>
      </c>
      <c r="C22" s="18">
        <v>0.1</v>
      </c>
      <c r="D22" s="13">
        <f>INDEX('5-8'!$A$1:$L$117, MATCH(long!D$4&amp;long!$E$2&amp;long!$F$2&amp;long!$G$2&amp;long!$B22&amp;long!$C22, '5-8'!$A:$A,0), MATCH(LOWER(long!D$7), '5-8'!$1:$1,0))</f>
        <v>5.1676109474641501E-3</v>
      </c>
      <c r="E22" s="13">
        <f>INDEX('5-8'!$A$1:$L$117, MATCH(long!E$4&amp;long!$E$2&amp;long!$F$2&amp;long!$G$2&amp;long!$B22&amp;long!$C22, '5-8'!$A:$A,0), MATCH(LOWER(long!E$7), '5-8'!$1:$1,0))</f>
        <v>4.2387083247666602E-2</v>
      </c>
      <c r="F22" s="13">
        <f>INDEX('5-8'!$A$1:$L$117, MATCH(long!F$4&amp;long!$E$2&amp;long!$F$2&amp;long!$G$2&amp;long!$B22&amp;long!$C22, '5-8'!$A:$A,0), MATCH(LOWER(long!F$7), '5-8'!$1:$1,0))</f>
        <v>0.92343698102442595</v>
      </c>
      <c r="G22" s="13">
        <f>INDEX('5-8'!$A$1:$L$117, MATCH(long!G$4&amp;long!$E$2&amp;long!$F$2&amp;long!$G$2&amp;long!$B22&amp;long!$C22, '5-8'!$A:$A,0), MATCH(LOWER(long!G$7), '5-8'!$1:$1,0))</f>
        <v>1.15544820402996E-4</v>
      </c>
      <c r="H22" s="13">
        <f>INDEX('5-8'!$A$1:$L$117, MATCH(long!H$4&amp;long!$E$2&amp;long!$F$2&amp;long!$G$2&amp;long!$B22&amp;long!$C22, '5-8'!$A:$A,0), MATCH(LOWER(long!H$7), '5-8'!$1:$1,0))</f>
        <v>1.2040861980801201E-3</v>
      </c>
      <c r="I22" s="13">
        <f>INDEX('5-8'!$A$1:$L$117, MATCH(long!I$4&amp;long!$E$2&amp;long!$F$2&amp;long!$G$2&amp;long!$B22&amp;long!$C22, '5-8'!$A:$A,0), MATCH(LOWER(long!I$7), '5-8'!$1:$1,0))</f>
        <v>0.82694698589145799</v>
      </c>
    </row>
    <row r="23" spans="2:9" ht="15" thickTop="1" thickBot="1" x14ac:dyDescent="0.35">
      <c r="B23" s="4" t="s">
        <v>21</v>
      </c>
      <c r="C23" s="4"/>
      <c r="D23" s="14">
        <f>INDEX('5-8'!$A$1:$L$117, MATCH(long!D$4&amp;long!$E$2&amp;"test "&amp;LOWER(D$7)&amp;long!$G$2, '5-8'!$B:$B,0), MATCH(LOWER(long!D$7), '5-8'!$1:$1,0))</f>
        <v>1.7816564391980198E-2</v>
      </c>
      <c r="E23" s="14">
        <f>INDEX('5-8'!$A$1:$L$117, MATCH(long!E$4&amp;long!$E$2&amp;"test "&amp;LOWER(E$7)&amp;long!$G$2, '5-8'!$B:$B,0), MATCH(LOWER(long!E$7), '5-8'!$1:$1,0))</f>
        <v>8.6595300788830903E-2</v>
      </c>
      <c r="F23" s="14">
        <f>INDEX('5-8'!$A$1:$L$117, MATCH(long!F$4&amp;long!$E$2&amp;"test "&amp;LOWER(F$7)&amp;long!$G$2, '5-8'!$B:$B,0), MATCH(LOWER(long!F$7), '5-8'!$1:$1,0))</f>
        <v>0.89006176958769501</v>
      </c>
      <c r="G23" s="14">
        <f>INDEX('5-8'!$A$1:$L$117, MATCH(long!G$4&amp;long!$E$2&amp;"test "&amp;LOWER(G$7)&amp;long!$G$2, '5-8'!$B:$B,0), MATCH(LOWER(long!G$7), '5-8'!$1:$1,0))</f>
        <v>7.7847700832598104E-3</v>
      </c>
      <c r="H23" s="14">
        <f>INDEX('5-8'!$A$1:$L$117, MATCH(long!H$4&amp;long!$E$2&amp;"test "&amp;LOWER(H$7)&amp;long!$G$2, '5-8'!$B:$B,0), MATCH(LOWER(long!H$7), '5-8'!$1:$1,0))</f>
        <v>4.6350241557391203E-2</v>
      </c>
      <c r="I23" s="14">
        <f>INDEX('5-8'!$A$1:$L$117, MATCH(long!I$4&amp;long!$E$2&amp;"test "&amp;LOWER(I$7)&amp;long!$G$2, '5-8'!$B:$B,0), MATCH(LOWER(long!I$7), '5-8'!$1:$1,0))</f>
        <v>0.80761816000529096</v>
      </c>
    </row>
    <row r="26" spans="2:9" ht="14.5" thickBot="1" x14ac:dyDescent="0.35">
      <c r="B26" s="16"/>
      <c r="C26" s="16"/>
      <c r="D26" s="16"/>
      <c r="E26" s="16"/>
      <c r="F26" s="16"/>
      <c r="G26" s="16"/>
      <c r="H26" s="16"/>
      <c r="I26" s="16"/>
    </row>
    <row r="27" spans="2:9" ht="15.5" x14ac:dyDescent="0.45">
      <c r="D27" s="7" t="s">
        <v>28</v>
      </c>
      <c r="E27" s="7"/>
      <c r="F27" s="7"/>
      <c r="G27" s="7" t="s">
        <v>30</v>
      </c>
      <c r="H27" s="7"/>
      <c r="I27" s="7"/>
    </row>
    <row r="28" spans="2:9" ht="14.5" x14ac:dyDescent="0.35">
      <c r="B28" s="22" t="s">
        <v>23</v>
      </c>
      <c r="C28" s="24" t="s">
        <v>44</v>
      </c>
      <c r="D28" s="23" t="s">
        <v>27</v>
      </c>
      <c r="E28" s="23" t="s">
        <v>24</v>
      </c>
      <c r="F28" s="23" t="s">
        <v>25</v>
      </c>
      <c r="G28" s="23" t="s">
        <v>27</v>
      </c>
      <c r="H28" s="23" t="s">
        <v>24</v>
      </c>
      <c r="I28" s="23" t="s">
        <v>25</v>
      </c>
    </row>
    <row r="29" spans="2:9" x14ac:dyDescent="0.3">
      <c r="B29" s="19">
        <v>10</v>
      </c>
      <c r="C29" s="25">
        <v>1E-3</v>
      </c>
      <c r="D29" s="26">
        <v>9.1673643241550198E-4</v>
      </c>
      <c r="E29" s="26">
        <v>1.17143010395949E-2</v>
      </c>
      <c r="F29" s="26">
        <v>2.0517207979882199</v>
      </c>
      <c r="G29" s="26">
        <v>9.2420287353400305E-7</v>
      </c>
      <c r="H29" s="26">
        <v>2.1649905574550899E-5</v>
      </c>
      <c r="I29" s="26">
        <v>0.92505886732070897</v>
      </c>
    </row>
    <row r="30" spans="2:9" x14ac:dyDescent="0.3">
      <c r="B30" s="19">
        <v>10</v>
      </c>
      <c r="C30" s="25">
        <v>5.0000000000000001E-3</v>
      </c>
      <c r="D30" s="26">
        <v>8.3941961504028595E-4</v>
      </c>
      <c r="E30" s="26">
        <v>1.2174935074512099E-2</v>
      </c>
      <c r="F30" s="26">
        <v>1.3625729055199001</v>
      </c>
      <c r="G30" s="26">
        <v>1.2432862030467999E-6</v>
      </c>
      <c r="H30" s="26">
        <v>2.5966220477786502E-5</v>
      </c>
      <c r="I30" s="26">
        <v>0.87959397688784002</v>
      </c>
    </row>
    <row r="31" spans="2:9" x14ac:dyDescent="0.3">
      <c r="B31" s="19">
        <v>10</v>
      </c>
      <c r="C31" s="25">
        <v>0.01</v>
      </c>
      <c r="D31" s="26">
        <v>1.0671919059527799E-3</v>
      </c>
      <c r="E31" s="26">
        <v>1.32509440791124E-2</v>
      </c>
      <c r="F31" s="26">
        <v>1.2068806465534601</v>
      </c>
      <c r="G31" s="26">
        <v>1.4633055134645599E-6</v>
      </c>
      <c r="H31" s="26">
        <v>2.7755864594313499E-5</v>
      </c>
      <c r="I31" s="26">
        <v>0.85926195521745796</v>
      </c>
    </row>
    <row r="32" spans="2:9" x14ac:dyDescent="0.3">
      <c r="B32" s="19">
        <v>10</v>
      </c>
      <c r="C32" s="25">
        <v>0.05</v>
      </c>
      <c r="D32" s="26">
        <v>1.6796841490674601E-3</v>
      </c>
      <c r="E32" s="26">
        <v>2.1332079359936602E-2</v>
      </c>
      <c r="F32" s="26">
        <v>0.98672299875761005</v>
      </c>
      <c r="G32" s="26">
        <v>8.9968774595704205E-5</v>
      </c>
      <c r="H32" s="26">
        <v>1.15196144067341E-3</v>
      </c>
      <c r="I32" s="26">
        <v>0.82230093765520196</v>
      </c>
    </row>
    <row r="33" spans="2:9" x14ac:dyDescent="0.3">
      <c r="B33" s="19">
        <v>10</v>
      </c>
      <c r="C33" s="25">
        <v>0.1</v>
      </c>
      <c r="D33" s="26">
        <v>1.50115483640104E-3</v>
      </c>
      <c r="E33" s="26">
        <v>1.50766011281445E-2</v>
      </c>
      <c r="F33" s="26">
        <v>0.92663934424126504</v>
      </c>
      <c r="G33" s="26">
        <v>2.6361412427407402E-5</v>
      </c>
      <c r="H33" s="26">
        <v>3.65677604950667E-4</v>
      </c>
      <c r="I33" s="26">
        <v>0.83036236510105199</v>
      </c>
    </row>
    <row r="34" spans="2:9" x14ac:dyDescent="0.3">
      <c r="B34" s="19">
        <v>75</v>
      </c>
      <c r="C34" s="25">
        <v>1E-3</v>
      </c>
      <c r="D34" s="26">
        <v>1.4606752858615899E-2</v>
      </c>
      <c r="E34" s="26">
        <v>8.3583499279478599E-2</v>
      </c>
      <c r="F34" s="26">
        <v>1.70428032136862</v>
      </c>
      <c r="G34" s="26">
        <v>3.1167222053203998E-4</v>
      </c>
      <c r="H34" s="26">
        <v>1.7766549758657601E-3</v>
      </c>
      <c r="I34" s="26">
        <v>1.1858420819653801</v>
      </c>
    </row>
    <row r="35" spans="2:9" x14ac:dyDescent="0.3">
      <c r="B35" s="19">
        <v>75</v>
      </c>
      <c r="C35" s="25">
        <v>5.0000000000000001E-3</v>
      </c>
      <c r="D35" s="26">
        <v>1.67790502300115E-2</v>
      </c>
      <c r="E35" s="26">
        <v>9.0228827200759601E-2</v>
      </c>
      <c r="F35" s="26">
        <v>1.34137035099429</v>
      </c>
      <c r="G35" s="26">
        <v>2.4273561036997101E-3</v>
      </c>
      <c r="H35" s="26">
        <v>1.3568672304863701E-2</v>
      </c>
      <c r="I35" s="26">
        <v>0.98395219510734</v>
      </c>
    </row>
    <row r="36" spans="2:9" x14ac:dyDescent="0.3">
      <c r="B36" s="19">
        <v>75</v>
      </c>
      <c r="C36" s="25">
        <v>0.01</v>
      </c>
      <c r="D36" s="26">
        <v>1.65141735835297E-2</v>
      </c>
      <c r="E36" s="26">
        <v>8.9326107570324303E-2</v>
      </c>
      <c r="F36" s="26">
        <v>1.1805597613946299</v>
      </c>
      <c r="G36" s="26">
        <v>4.00028305139265E-3</v>
      </c>
      <c r="H36" s="26">
        <v>2.2987528434549102E-2</v>
      </c>
      <c r="I36" s="26">
        <v>0.91505498270163099</v>
      </c>
    </row>
    <row r="37" spans="2:9" x14ac:dyDescent="0.3">
      <c r="B37" s="19">
        <v>75</v>
      </c>
      <c r="C37" s="25">
        <v>0.05</v>
      </c>
      <c r="D37" s="26">
        <v>1.0110537934602599E-2</v>
      </c>
      <c r="E37" s="26">
        <v>7.20508512368917E-2</v>
      </c>
      <c r="F37" s="26">
        <v>0.95943064787943799</v>
      </c>
      <c r="G37" s="26">
        <v>5.0983510889088396E-3</v>
      </c>
      <c r="H37" s="26">
        <v>2.9520871741670798E-2</v>
      </c>
      <c r="I37" s="26">
        <v>0.80784443530224503</v>
      </c>
    </row>
    <row r="38" spans="2:9" x14ac:dyDescent="0.3">
      <c r="B38" s="19">
        <v>75</v>
      </c>
      <c r="C38" s="25">
        <v>0.1</v>
      </c>
      <c r="D38" s="26">
        <v>5.1844569866611803E-3</v>
      </c>
      <c r="E38" s="26">
        <v>4.27932816122761E-2</v>
      </c>
      <c r="F38" s="26">
        <v>0.92347640155528199</v>
      </c>
      <c r="G38" s="26">
        <v>1.15083836910142E-4</v>
      </c>
      <c r="H38" s="26">
        <v>1.1984737730339401E-3</v>
      </c>
      <c r="I38" s="26">
        <v>0.82694972788170995</v>
      </c>
    </row>
    <row r="39" spans="2:9" x14ac:dyDescent="0.3">
      <c r="B39" s="9">
        <v>200</v>
      </c>
      <c r="C39" s="25">
        <v>1E-3</v>
      </c>
      <c r="D39" s="26" t="s">
        <v>41</v>
      </c>
      <c r="E39" s="26" t="s">
        <v>42</v>
      </c>
      <c r="F39" s="26">
        <v>1.7091541500395999</v>
      </c>
      <c r="G39" s="26">
        <v>2.5675628689924498E-3</v>
      </c>
      <c r="H39" s="26">
        <v>1.7250167978244298E-2</v>
      </c>
      <c r="I39" s="26">
        <v>1.16907888375264</v>
      </c>
    </row>
    <row r="40" spans="2:9" x14ac:dyDescent="0.3">
      <c r="B40" s="9">
        <v>200</v>
      </c>
      <c r="C40" s="25">
        <v>5.0000000000000001E-3</v>
      </c>
      <c r="D40" s="26">
        <v>1.7990038805272002E-2</v>
      </c>
      <c r="E40" s="26">
        <v>9.4685810985902494E-2</v>
      </c>
      <c r="F40" s="26">
        <v>1.32127438675737</v>
      </c>
      <c r="G40" s="26">
        <v>7.0922609054852601E-3</v>
      </c>
      <c r="H40" s="26">
        <v>4.2315018751028798E-2</v>
      </c>
      <c r="I40" s="26">
        <v>0.97797582829639296</v>
      </c>
    </row>
    <row r="41" spans="2:9" x14ac:dyDescent="0.3">
      <c r="B41" s="9">
        <v>200</v>
      </c>
      <c r="C41" s="25">
        <v>0.01</v>
      </c>
      <c r="D41" s="26">
        <v>1.73840597278857E-2</v>
      </c>
      <c r="E41" s="26">
        <v>9.3457886409119506E-2</v>
      </c>
      <c r="F41" s="26">
        <v>1.1665872340255901</v>
      </c>
      <c r="G41" s="26" t="s">
        <v>38</v>
      </c>
      <c r="H41" s="26" t="s">
        <v>39</v>
      </c>
      <c r="I41" s="26">
        <v>0.91557693099728699</v>
      </c>
    </row>
    <row r="42" spans="2:9" x14ac:dyDescent="0.3">
      <c r="B42" s="19">
        <v>200</v>
      </c>
      <c r="C42" s="25">
        <v>0.05</v>
      </c>
      <c r="D42" s="26">
        <v>1.0544888940006899E-2</v>
      </c>
      <c r="E42" s="26">
        <v>7.3695459550442502E-2</v>
      </c>
      <c r="F42" s="26">
        <v>0.95775971535959403</v>
      </c>
      <c r="G42" s="26">
        <v>7.4378951593266603E-3</v>
      </c>
      <c r="H42" s="26">
        <v>4.05580380126025E-2</v>
      </c>
      <c r="I42" s="26" t="s">
        <v>40</v>
      </c>
    </row>
    <row r="43" spans="2:9" ht="14.5" thickBot="1" x14ac:dyDescent="0.35">
      <c r="B43" s="12">
        <v>200</v>
      </c>
      <c r="C43" s="28">
        <v>0.1</v>
      </c>
      <c r="D43" s="18">
        <v>5.1676109474641501E-3</v>
      </c>
      <c r="E43" s="18">
        <v>4.2387083247666602E-2</v>
      </c>
      <c r="F43" s="18" t="s">
        <v>43</v>
      </c>
      <c r="G43" s="18">
        <v>1.15544820402996E-4</v>
      </c>
      <c r="H43" s="18">
        <v>1.2040861980801201E-3</v>
      </c>
      <c r="I43" s="18">
        <v>0.82694698589145799</v>
      </c>
    </row>
    <row r="44" spans="2:9" ht="15" thickTop="1" thickBot="1" x14ac:dyDescent="0.35">
      <c r="B44" s="4" t="s">
        <v>21</v>
      </c>
      <c r="C44" s="4"/>
      <c r="D44" s="14">
        <v>1.7816564391980198E-2</v>
      </c>
      <c r="E44" s="14">
        <v>8.6595300788830903E-2</v>
      </c>
      <c r="F44" s="14">
        <v>0.89006176958769501</v>
      </c>
      <c r="G44" s="14">
        <v>7.7847700832598104E-3</v>
      </c>
      <c r="H44" s="14">
        <v>4.6350241557391203E-2</v>
      </c>
      <c r="I44" s="14">
        <v>0.80761816000529096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6E901-4C2D-4678-B89A-C6530AEBD458}">
  <dimension ref="A2:G8"/>
  <sheetViews>
    <sheetView workbookViewId="0"/>
  </sheetViews>
  <sheetFormatPr defaultRowHeight="14" x14ac:dyDescent="0.3"/>
  <cols>
    <col min="1" max="2" width="8.7265625" style="2"/>
    <col min="3" max="3" width="13" style="2" customWidth="1"/>
    <col min="4" max="7" width="8.26953125" style="2" customWidth="1"/>
    <col min="8" max="16384" width="8.7265625" style="2"/>
  </cols>
  <sheetData>
    <row r="2" spans="1:7" x14ac:dyDescent="0.3">
      <c r="D2" s="2" t="s">
        <v>10</v>
      </c>
      <c r="E2" s="2" t="s">
        <v>10</v>
      </c>
      <c r="F2" s="2" t="s">
        <v>10</v>
      </c>
      <c r="G2" s="2" t="s">
        <v>10</v>
      </c>
    </row>
    <row r="3" spans="1:7" x14ac:dyDescent="0.3">
      <c r="D3" s="2" t="s">
        <v>6</v>
      </c>
      <c r="E3" s="2" t="s">
        <v>6</v>
      </c>
      <c r="F3" s="2" t="s">
        <v>19</v>
      </c>
      <c r="G3" s="2" t="s">
        <v>19</v>
      </c>
    </row>
    <row r="4" spans="1:7" ht="14.5" thickBot="1" x14ac:dyDescent="0.35">
      <c r="C4" s="16"/>
      <c r="D4" s="16"/>
      <c r="E4" s="16"/>
      <c r="F4" s="16"/>
      <c r="G4" s="16"/>
    </row>
    <row r="5" spans="1:7" ht="15.5" x14ac:dyDescent="0.45">
      <c r="D5" s="7" t="s">
        <v>28</v>
      </c>
      <c r="E5" s="7"/>
      <c r="F5" s="7" t="s">
        <v>30</v>
      </c>
      <c r="G5" s="7"/>
    </row>
    <row r="6" spans="1:7" x14ac:dyDescent="0.3">
      <c r="D6" s="8" t="s">
        <v>27</v>
      </c>
      <c r="E6" s="8" t="s">
        <v>24</v>
      </c>
      <c r="F6" s="8" t="s">
        <v>27</v>
      </c>
      <c r="G6" s="8" t="s">
        <v>24</v>
      </c>
    </row>
    <row r="7" spans="1:7" x14ac:dyDescent="0.3">
      <c r="A7" s="2" t="s">
        <v>13</v>
      </c>
      <c r="C7" s="17" t="s">
        <v>46</v>
      </c>
      <c r="D7" s="10">
        <f>INDEX('5-8'!$A$1:$L$117, MATCH(alternative!D$3&amp;alternative!$A7&amp;"test "&amp;LOWER(D$6)&amp;D$2, '5-8'!$B:$B,0), MATCH(LOWER(alternative!D$6), '5-8'!$1:$1,0))</f>
        <v>2.4168709021412701E-2</v>
      </c>
      <c r="E7" s="10">
        <f>INDEX('5-8'!$A$1:$L$117, MATCH(alternative!E$3&amp;alternative!$A7&amp;"test "&amp;LOWER(E$6)&amp;E$2, '5-8'!$B:$B,0), MATCH(LOWER(alternative!E$6), '5-8'!$1:$1,0))</f>
        <v>0.109439823241165</v>
      </c>
      <c r="F7" s="10">
        <f>INDEX('5-8'!$A$1:$L$117, MATCH(alternative!F$3&amp;alternative!$A7&amp;"test "&amp;LOWER(F$6)&amp;F$2, '5-8'!$B:$B,0), MATCH(LOWER(alternative!F$6), '5-8'!$1:$1,0))</f>
        <v>3.3025914268235201E-2</v>
      </c>
      <c r="G7" s="10">
        <f>INDEX('5-8'!$A$1:$L$117, MATCH(alternative!G$3&amp;alternative!$A7&amp;"test "&amp;LOWER(G$6)&amp;G$2, '5-8'!$B:$B,0), MATCH(LOWER(alternative!G$6), '5-8'!$1:$1,0))</f>
        <v>0.1102695832772</v>
      </c>
    </row>
    <row r="8" spans="1:7" ht="14.5" thickBot="1" x14ac:dyDescent="0.35">
      <c r="A8" s="2" t="s">
        <v>8</v>
      </c>
      <c r="C8" s="30" t="s">
        <v>47</v>
      </c>
      <c r="D8" s="29">
        <f>INDEX('5-8'!$A$1:$L$117, MATCH(alternative!D$3&amp;alternative!$A8&amp;"test "&amp;LOWER(D$6)&amp;D$2, '5-8'!$B:$B,0), MATCH(LOWER(alternative!D$6), '5-8'!$1:$1,0))</f>
        <v>2.4176293634305498E-2</v>
      </c>
      <c r="E8" s="29">
        <f>INDEX('5-8'!$A$1:$L$117, MATCH(alternative!E$3&amp;alternative!$A8&amp;"test "&amp;LOWER(E$6)&amp;E$2, '5-8'!$B:$B,0), MATCH(LOWER(alternative!E$6), '5-8'!$1:$1,0))</f>
        <v>8.92892819974129E-2</v>
      </c>
      <c r="F8" s="29">
        <f>INDEX('5-8'!$A$1:$L$117, MATCH(alternative!F$3&amp;alternative!$A8&amp;"test "&amp;LOWER(F$6)&amp;F$2, '5-8'!$B:$B,0), MATCH(LOWER(alternative!F$6), '5-8'!$1:$1,0))</f>
        <v>1.0063976054852E-2</v>
      </c>
      <c r="G8" s="29">
        <f>INDEX('5-8'!$A$1:$L$117, MATCH(alternative!G$3&amp;alternative!$A8&amp;"test "&amp;LOWER(G$6)&amp;G$2, '5-8'!$B:$B,0), MATCH(LOWER(alternative!G$6), '5-8'!$1:$1,0))</f>
        <v>5.4473809754915697E-2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FFA90-DA5D-4F1E-9B44-4ED8B5CFEDB9}">
  <dimension ref="B2:O31"/>
  <sheetViews>
    <sheetView workbookViewId="0"/>
  </sheetViews>
  <sheetFormatPr defaultRowHeight="14" x14ac:dyDescent="0.3"/>
  <cols>
    <col min="1" max="1" width="8.7265625" style="2"/>
    <col min="2" max="2" width="12.36328125" style="2" customWidth="1"/>
    <col min="3" max="16384" width="8.7265625" style="2"/>
  </cols>
  <sheetData>
    <row r="2" spans="2:8" x14ac:dyDescent="0.3">
      <c r="B2" s="2" t="s">
        <v>30</v>
      </c>
    </row>
    <row r="4" spans="2:8" x14ac:dyDescent="0.3">
      <c r="C4" s="2" t="s">
        <v>48</v>
      </c>
      <c r="D4" s="2" t="s">
        <v>49</v>
      </c>
      <c r="E4" s="2" t="s">
        <v>50</v>
      </c>
      <c r="F4" s="2" t="s">
        <v>51</v>
      </c>
      <c r="G4" s="2" t="s">
        <v>52</v>
      </c>
      <c r="H4" s="2" t="s">
        <v>53</v>
      </c>
    </row>
    <row r="5" spans="2:8" x14ac:dyDescent="0.3">
      <c r="B5" s="2">
        <v>0</v>
      </c>
      <c r="C5" s="2">
        <v>10141.8008250194</v>
      </c>
      <c r="D5" s="2">
        <v>0.60158</v>
      </c>
      <c r="E5" s="2">
        <v>8101.8729925461903</v>
      </c>
      <c r="F5" s="2">
        <v>0.78637999999999997</v>
      </c>
      <c r="G5" s="2">
        <v>5459.6669974684801</v>
      </c>
      <c r="H5" s="2">
        <v>0.91759999999999997</v>
      </c>
    </row>
    <row r="6" spans="2:8" x14ac:dyDescent="0.3">
      <c r="B6" s="2">
        <v>1</v>
      </c>
      <c r="C6" s="2">
        <v>5406.2389714402598</v>
      </c>
      <c r="D6" s="2">
        <v>0.66946000000000006</v>
      </c>
      <c r="E6" s="2">
        <v>3841.7370353978399</v>
      </c>
      <c r="F6" s="2">
        <v>0.81833999999999996</v>
      </c>
      <c r="G6" s="2">
        <v>1974.10931951161</v>
      </c>
      <c r="H6" s="2">
        <v>0.92012000000000005</v>
      </c>
    </row>
    <row r="7" spans="2:8" x14ac:dyDescent="0.3">
      <c r="B7" s="2">
        <v>2</v>
      </c>
      <c r="C7" s="2">
        <v>2201.1933864863199</v>
      </c>
      <c r="D7" s="2">
        <v>0.79330000000000001</v>
      </c>
      <c r="E7" s="2">
        <v>1502.7969919294801</v>
      </c>
      <c r="F7" s="2">
        <v>0.88405999999999996</v>
      </c>
      <c r="G7" s="2">
        <v>749.90121831342697</v>
      </c>
      <c r="H7" s="2">
        <v>0.96335999999999999</v>
      </c>
    </row>
    <row r="8" spans="2:8" x14ac:dyDescent="0.3">
      <c r="B8" s="2">
        <v>3</v>
      </c>
      <c r="C8" s="2">
        <v>1017.81251495425</v>
      </c>
      <c r="D8" s="2">
        <v>0.87404000000000004</v>
      </c>
      <c r="E8" s="2">
        <v>699.76346906170102</v>
      </c>
      <c r="F8" s="2">
        <v>0.94101999999999997</v>
      </c>
      <c r="G8" s="2">
        <v>436.62983425529302</v>
      </c>
      <c r="H8" s="2">
        <v>0.98062000000000005</v>
      </c>
    </row>
    <row r="9" spans="2:8" x14ac:dyDescent="0.3">
      <c r="B9" s="2">
        <v>4</v>
      </c>
      <c r="C9" s="2">
        <v>493.02451437842802</v>
      </c>
      <c r="D9" s="2">
        <v>0.99997999999999998</v>
      </c>
      <c r="E9" s="2">
        <v>283.05078939802303</v>
      </c>
      <c r="F9" s="2">
        <v>0.99997999999999998</v>
      </c>
      <c r="G9" s="2">
        <v>202.805104813773</v>
      </c>
      <c r="H9" s="2">
        <v>0.99997999999999998</v>
      </c>
    </row>
    <row r="11" spans="2:8" x14ac:dyDescent="0.3">
      <c r="B11" s="2" t="s">
        <v>54</v>
      </c>
      <c r="C11" s="2">
        <v>425.46338571678598</v>
      </c>
      <c r="D11" s="2">
        <v>1</v>
      </c>
    </row>
    <row r="17" spans="2:15" x14ac:dyDescent="0.3">
      <c r="B17" s="2" t="s">
        <v>28</v>
      </c>
    </row>
    <row r="19" spans="2:15" x14ac:dyDescent="0.3">
      <c r="C19" s="2" t="s">
        <v>48</v>
      </c>
      <c r="D19" s="2" t="s">
        <v>49</v>
      </c>
      <c r="E19" s="2" t="s">
        <v>50</v>
      </c>
      <c r="F19" s="2" t="s">
        <v>51</v>
      </c>
      <c r="G19" s="2" t="s">
        <v>52</v>
      </c>
      <c r="H19" s="2" t="s">
        <v>53</v>
      </c>
    </row>
    <row r="20" spans="2:15" x14ac:dyDescent="0.3">
      <c r="B20" s="2">
        <v>0</v>
      </c>
      <c r="C20" s="2">
        <v>44355.631509039602</v>
      </c>
      <c r="D20" s="2">
        <v>0.36647999999999997</v>
      </c>
      <c r="E20" s="2">
        <v>39583.6188168054</v>
      </c>
      <c r="F20" s="2">
        <v>0.60260000000000002</v>
      </c>
      <c r="G20" s="2">
        <v>19941.122327113299</v>
      </c>
      <c r="H20" s="2">
        <v>0.79257999999999995</v>
      </c>
    </row>
    <row r="21" spans="2:15" x14ac:dyDescent="0.3">
      <c r="B21" s="2">
        <v>1</v>
      </c>
      <c r="C21" s="2">
        <v>26263.446987248601</v>
      </c>
      <c r="D21" s="2">
        <v>0.66883999999999999</v>
      </c>
      <c r="E21" s="2">
        <v>15507.3615807636</v>
      </c>
      <c r="F21" s="2">
        <v>0.78</v>
      </c>
      <c r="G21" s="2">
        <v>9131.1692971120192</v>
      </c>
      <c r="H21" s="2">
        <v>0.82450000000000001</v>
      </c>
    </row>
    <row r="22" spans="2:15" x14ac:dyDescent="0.3">
      <c r="B22" s="2">
        <v>2</v>
      </c>
      <c r="C22" s="2">
        <v>16724.433687282901</v>
      </c>
      <c r="D22" s="2">
        <v>0.70904</v>
      </c>
      <c r="E22" s="2">
        <v>9171.5301700480504</v>
      </c>
      <c r="F22" s="2">
        <v>0.82976000000000005</v>
      </c>
      <c r="G22" s="2">
        <v>5395.6247407869296</v>
      </c>
      <c r="H22" s="2">
        <v>0.86975999999999998</v>
      </c>
    </row>
    <row r="23" spans="2:15" x14ac:dyDescent="0.3">
      <c r="B23" s="2">
        <v>3</v>
      </c>
      <c r="C23" s="2">
        <v>9183.4945546743893</v>
      </c>
      <c r="D23" s="2">
        <v>0.80181999999999998</v>
      </c>
      <c r="E23" s="2">
        <v>5171.4927145681004</v>
      </c>
      <c r="F23" s="2">
        <v>0.88088</v>
      </c>
      <c r="G23" s="2">
        <v>2874.0129262279102</v>
      </c>
      <c r="H23" s="2">
        <v>0.90708</v>
      </c>
    </row>
    <row r="24" spans="2:15" x14ac:dyDescent="0.3">
      <c r="B24" s="2">
        <v>4</v>
      </c>
      <c r="C24" s="2">
        <v>4874.1063333456495</v>
      </c>
      <c r="D24" s="2">
        <v>0.94189999999999996</v>
      </c>
      <c r="E24" s="2">
        <v>2505.2622223326498</v>
      </c>
      <c r="F24" s="2">
        <v>0.96296000000000004</v>
      </c>
      <c r="G24" s="2">
        <v>1419.30259158592</v>
      </c>
      <c r="H24" s="2">
        <v>0.96830000000000005</v>
      </c>
    </row>
    <row r="26" spans="2:15" x14ac:dyDescent="0.3">
      <c r="B26" s="2" t="s">
        <v>54</v>
      </c>
      <c r="C26" s="31">
        <v>2173.5023560633199</v>
      </c>
      <c r="D26" s="2">
        <v>1</v>
      </c>
    </row>
    <row r="27" spans="2:15" x14ac:dyDescent="0.3">
      <c r="C27" s="31"/>
    </row>
    <row r="28" spans="2:15" x14ac:dyDescent="0.3">
      <c r="C28" s="31"/>
    </row>
    <row r="29" spans="2:15" x14ac:dyDescent="0.3">
      <c r="C29" s="32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</row>
    <row r="30" spans="2:15" x14ac:dyDescent="0.3">
      <c r="C30" s="32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</row>
    <row r="31" spans="2:15" x14ac:dyDescent="0.3"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</row>
  </sheetData>
  <pageMargins left="0.7" right="0.7" top="0.75" bottom="0.75" header="0.3" footer="0.3"/>
  <pageSetup orientation="portrait" horizontalDpi="1200" verticalDpi="1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7DE06B-18FC-4725-950C-DCE1413A1EBA}">
  <sheetPr>
    <tabColor theme="1"/>
  </sheetPr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07D77-D2C5-4D06-B48E-EDD2740C01E0}">
  <dimension ref="A1:L117"/>
  <sheetViews>
    <sheetView zoomScale="90" zoomScaleNormal="90" workbookViewId="0">
      <pane ySplit="1" topLeftCell="A2" activePane="bottomLeft" state="frozen"/>
      <selection pane="bottomLeft"/>
    </sheetView>
  </sheetViews>
  <sheetFormatPr defaultRowHeight="14.5" x14ac:dyDescent="0.35"/>
  <cols>
    <col min="1" max="1" width="14" customWidth="1"/>
    <col min="2" max="2" width="30.81640625" bestFit="1" customWidth="1"/>
  </cols>
  <sheetData>
    <row r="1" spans="1:12" x14ac:dyDescent="0.35">
      <c r="A1" t="s">
        <v>20</v>
      </c>
      <c r="B1" t="s">
        <v>22</v>
      </c>
      <c r="C1" t="s">
        <v>5</v>
      </c>
      <c r="D1" t="s">
        <v>7</v>
      </c>
      <c r="E1" t="s">
        <v>11</v>
      </c>
      <c r="F1" t="s">
        <v>14</v>
      </c>
      <c r="G1" t="s">
        <v>4</v>
      </c>
      <c r="H1" t="s">
        <v>0</v>
      </c>
      <c r="I1" t="s">
        <v>1</v>
      </c>
      <c r="J1" t="s">
        <v>2</v>
      </c>
      <c r="K1" t="s">
        <v>3</v>
      </c>
      <c r="L1" t="s">
        <v>15</v>
      </c>
    </row>
    <row r="2" spans="1:12" x14ac:dyDescent="0.35">
      <c r="A2" t="str">
        <f t="shared" ref="A2:A33" si="0">C2&amp;D2&amp;E2&amp;F2&amp;G2&amp;H2&amp;I2</f>
        <v>smallalsvalfour100.001</v>
      </c>
      <c r="B2" t="str">
        <f t="shared" ref="B2:B65" si="1">C2&amp;D2&amp;E2&amp;F2</f>
        <v>smallalsvalfour</v>
      </c>
      <c r="C2" t="s">
        <v>6</v>
      </c>
      <c r="D2" t="s">
        <v>8</v>
      </c>
      <c r="E2" t="s">
        <v>12</v>
      </c>
      <c r="F2" t="s">
        <v>10</v>
      </c>
      <c r="H2">
        <v>10</v>
      </c>
      <c r="I2">
        <v>1E-3</v>
      </c>
      <c r="J2" s="1">
        <v>6.5985756068961704E-4</v>
      </c>
      <c r="K2">
        <v>8.7547661804923092E-3</v>
      </c>
      <c r="L2">
        <v>2.1061103913517001</v>
      </c>
    </row>
    <row r="3" spans="1:12" x14ac:dyDescent="0.35">
      <c r="A3" t="str">
        <f t="shared" si="0"/>
        <v>smallalsvalfour100.005</v>
      </c>
      <c r="B3" t="str">
        <f t="shared" si="1"/>
        <v>smallalsvalfour</v>
      </c>
      <c r="C3" t="s">
        <v>6</v>
      </c>
      <c r="D3" t="s">
        <v>8</v>
      </c>
      <c r="E3" t="s">
        <v>12</v>
      </c>
      <c r="F3" t="s">
        <v>10</v>
      </c>
      <c r="H3">
        <v>10</v>
      </c>
      <c r="I3">
        <v>5.0000000000000001E-3</v>
      </c>
      <c r="J3" s="1">
        <v>7.1036394966201395E-4</v>
      </c>
      <c r="K3">
        <v>1.0857807903859399E-2</v>
      </c>
      <c r="L3">
        <v>1.31904668194684</v>
      </c>
    </row>
    <row r="4" spans="1:12" x14ac:dyDescent="0.35">
      <c r="A4" t="str">
        <f t="shared" si="0"/>
        <v>smallalsvalfour100.01</v>
      </c>
      <c r="B4" t="str">
        <f t="shared" si="1"/>
        <v>smallalsvalfour</v>
      </c>
      <c r="C4" t="s">
        <v>6</v>
      </c>
      <c r="D4" t="s">
        <v>8</v>
      </c>
      <c r="E4" t="s">
        <v>12</v>
      </c>
      <c r="F4" t="s">
        <v>10</v>
      </c>
      <c r="H4">
        <v>10</v>
      </c>
      <c r="I4">
        <v>0.01</v>
      </c>
      <c r="J4">
        <v>1.2070155829144E-3</v>
      </c>
      <c r="K4">
        <v>1.36756753296235E-2</v>
      </c>
      <c r="L4">
        <v>1.2009951384006099</v>
      </c>
    </row>
    <row r="5" spans="1:12" x14ac:dyDescent="0.35">
      <c r="A5" t="str">
        <f t="shared" si="0"/>
        <v>smallalsvalfour100.05</v>
      </c>
      <c r="B5" t="str">
        <f t="shared" si="1"/>
        <v>smallalsvalfour</v>
      </c>
      <c r="C5" t="s">
        <v>6</v>
      </c>
      <c r="D5" t="s">
        <v>8</v>
      </c>
      <c r="E5" t="s">
        <v>12</v>
      </c>
      <c r="F5" t="s">
        <v>10</v>
      </c>
      <c r="H5">
        <v>10</v>
      </c>
      <c r="I5">
        <v>0.05</v>
      </c>
      <c r="J5">
        <v>2.60620142981732E-3</v>
      </c>
      <c r="K5">
        <v>2.38384686883681E-2</v>
      </c>
      <c r="L5">
        <v>0.984268928712837</v>
      </c>
    </row>
    <row r="6" spans="1:12" x14ac:dyDescent="0.35">
      <c r="A6" t="str">
        <f t="shared" si="0"/>
        <v>smallalsvalfour100.1</v>
      </c>
      <c r="B6" t="str">
        <f t="shared" si="1"/>
        <v>smallalsvalfour</v>
      </c>
      <c r="C6" t="s">
        <v>6</v>
      </c>
      <c r="D6" t="s">
        <v>8</v>
      </c>
      <c r="E6" t="s">
        <v>12</v>
      </c>
      <c r="F6" t="s">
        <v>10</v>
      </c>
      <c r="H6">
        <v>10</v>
      </c>
      <c r="I6">
        <v>0.1</v>
      </c>
      <c r="J6">
        <v>2.45170622065212E-3</v>
      </c>
      <c r="K6">
        <v>1.928657243095E-2</v>
      </c>
      <c r="L6">
        <v>0.943255290340408</v>
      </c>
    </row>
    <row r="7" spans="1:12" x14ac:dyDescent="0.35">
      <c r="A7" t="str">
        <f t="shared" si="0"/>
        <v>smallalsvalfour750.001</v>
      </c>
      <c r="B7" t="str">
        <f t="shared" si="1"/>
        <v>smallalsvalfour</v>
      </c>
      <c r="C7" t="s">
        <v>6</v>
      </c>
      <c r="D7" t="s">
        <v>8</v>
      </c>
      <c r="E7" t="s">
        <v>12</v>
      </c>
      <c r="F7" t="s">
        <v>10</v>
      </c>
      <c r="H7">
        <v>75</v>
      </c>
      <c r="I7">
        <v>1E-3</v>
      </c>
      <c r="J7">
        <v>1.3865603690861599E-2</v>
      </c>
      <c r="K7">
        <v>7.8981840296786399E-2</v>
      </c>
      <c r="L7">
        <v>1.97092094817842</v>
      </c>
    </row>
    <row r="8" spans="1:12" x14ac:dyDescent="0.35">
      <c r="A8" t="str">
        <f t="shared" si="0"/>
        <v>smallalsvalfour750.005</v>
      </c>
      <c r="B8" t="str">
        <f t="shared" si="1"/>
        <v>smallalsvalfour</v>
      </c>
      <c r="C8" t="s">
        <v>6</v>
      </c>
      <c r="D8" t="s">
        <v>8</v>
      </c>
      <c r="E8" t="s">
        <v>12</v>
      </c>
      <c r="F8" t="s">
        <v>10</v>
      </c>
      <c r="H8">
        <v>75</v>
      </c>
      <c r="I8">
        <v>5.0000000000000001E-3</v>
      </c>
      <c r="J8">
        <v>1.8650961371600799E-2</v>
      </c>
      <c r="K8">
        <v>9.2269268552964995E-2</v>
      </c>
      <c r="L8">
        <v>1.53693286083238</v>
      </c>
    </row>
    <row r="9" spans="1:12" x14ac:dyDescent="0.35">
      <c r="A9" t="str">
        <f t="shared" si="0"/>
        <v>smallalsvalfour750.01</v>
      </c>
      <c r="B9" t="str">
        <f t="shared" si="1"/>
        <v>smallalsvalfour</v>
      </c>
      <c r="C9" t="s">
        <v>6</v>
      </c>
      <c r="D9" t="s">
        <v>8</v>
      </c>
      <c r="E9" t="s">
        <v>12</v>
      </c>
      <c r="F9" t="s">
        <v>10</v>
      </c>
      <c r="H9">
        <v>75</v>
      </c>
      <c r="I9">
        <v>0.01</v>
      </c>
      <c r="J9">
        <v>1.8794036682639102E-2</v>
      </c>
      <c r="K9">
        <v>9.2516510960827802E-2</v>
      </c>
      <c r="L9">
        <v>1.33217218723568</v>
      </c>
    </row>
    <row r="10" spans="1:12" x14ac:dyDescent="0.35">
      <c r="A10" t="str">
        <f t="shared" si="0"/>
        <v>smallalsvalfour750.05</v>
      </c>
      <c r="B10" t="str">
        <f t="shared" si="1"/>
        <v>smallalsvalfour</v>
      </c>
      <c r="C10" t="s">
        <v>6</v>
      </c>
      <c r="D10" t="s">
        <v>8</v>
      </c>
      <c r="E10" t="s">
        <v>12</v>
      </c>
      <c r="F10" t="s">
        <v>10</v>
      </c>
      <c r="H10">
        <v>75</v>
      </c>
      <c r="I10">
        <v>0.05</v>
      </c>
      <c r="J10">
        <v>1.17436697978006E-2</v>
      </c>
      <c r="K10">
        <v>7.66898742546991E-2</v>
      </c>
      <c r="L10">
        <v>1.0250432189868699</v>
      </c>
    </row>
    <row r="11" spans="1:12" x14ac:dyDescent="0.35">
      <c r="A11" t="str">
        <f t="shared" si="0"/>
        <v>smallalsvalfour750.1</v>
      </c>
      <c r="B11" t="str">
        <f t="shared" si="1"/>
        <v>smallalsvalfour</v>
      </c>
      <c r="C11" t="s">
        <v>6</v>
      </c>
      <c r="D11" t="s">
        <v>8</v>
      </c>
      <c r="E11" t="s">
        <v>12</v>
      </c>
      <c r="F11" t="s">
        <v>10</v>
      </c>
      <c r="H11">
        <v>75</v>
      </c>
      <c r="I11">
        <v>0.1</v>
      </c>
      <c r="J11">
        <v>6.9398832471992298E-3</v>
      </c>
      <c r="K11">
        <v>4.97518094118213E-2</v>
      </c>
      <c r="L11">
        <v>0.97155615831229403</v>
      </c>
    </row>
    <row r="12" spans="1:12" x14ac:dyDescent="0.35">
      <c r="A12" t="str">
        <f t="shared" si="0"/>
        <v>smallalsvalfour2000.001</v>
      </c>
      <c r="B12" t="str">
        <f t="shared" si="1"/>
        <v>smallalsvalfour</v>
      </c>
      <c r="C12" t="s">
        <v>6</v>
      </c>
      <c r="D12" t="s">
        <v>8</v>
      </c>
      <c r="E12" t="s">
        <v>12</v>
      </c>
      <c r="F12" t="s">
        <v>10</v>
      </c>
      <c r="H12">
        <v>200</v>
      </c>
      <c r="I12">
        <v>1E-3</v>
      </c>
      <c r="J12">
        <v>2.0702149590875199E-2</v>
      </c>
      <c r="K12">
        <v>9.9252496259938899E-2</v>
      </c>
      <c r="L12">
        <v>2.0136443481427801</v>
      </c>
    </row>
    <row r="13" spans="1:12" x14ac:dyDescent="0.35">
      <c r="A13" t="str">
        <f t="shared" si="0"/>
        <v>smallalsvalfour2000.005</v>
      </c>
      <c r="B13" t="str">
        <f t="shared" si="1"/>
        <v>smallalsvalfour</v>
      </c>
      <c r="C13" t="s">
        <v>6</v>
      </c>
      <c r="D13" t="s">
        <v>8</v>
      </c>
      <c r="E13" t="s">
        <v>12</v>
      </c>
      <c r="F13" t="s">
        <v>10</v>
      </c>
      <c r="H13">
        <v>200</v>
      </c>
      <c r="I13">
        <v>5.0000000000000001E-3</v>
      </c>
      <c r="J13">
        <v>2.06143870788923E-2</v>
      </c>
      <c r="K13">
        <v>0.10023315665056801</v>
      </c>
      <c r="L13">
        <v>1.5345272080944099</v>
      </c>
    </row>
    <row r="14" spans="1:12" x14ac:dyDescent="0.35">
      <c r="A14" t="str">
        <f t="shared" si="0"/>
        <v>smallalsvalfour2000.01</v>
      </c>
      <c r="B14" t="str">
        <f t="shared" si="1"/>
        <v>smallalsvalfour</v>
      </c>
      <c r="C14" t="s">
        <v>6</v>
      </c>
      <c r="D14" t="s">
        <v>8</v>
      </c>
      <c r="E14" t="s">
        <v>12</v>
      </c>
      <c r="F14" t="s">
        <v>10</v>
      </c>
      <c r="H14">
        <v>200</v>
      </c>
      <c r="I14">
        <v>0.01</v>
      </c>
      <c r="J14">
        <v>2.0535797135523701E-2</v>
      </c>
      <c r="K14">
        <v>9.85786535001031E-2</v>
      </c>
      <c r="L14">
        <v>1.3304726349507401</v>
      </c>
    </row>
    <row r="15" spans="1:12" x14ac:dyDescent="0.35">
      <c r="A15" t="str">
        <f t="shared" si="0"/>
        <v>smallalsvalfour2000.05</v>
      </c>
      <c r="B15" t="str">
        <f t="shared" si="1"/>
        <v>smallalsvalfour</v>
      </c>
      <c r="C15" t="s">
        <v>6</v>
      </c>
      <c r="D15" t="s">
        <v>8</v>
      </c>
      <c r="E15" t="s">
        <v>12</v>
      </c>
      <c r="F15" t="s">
        <v>10</v>
      </c>
      <c r="H15">
        <v>200</v>
      </c>
      <c r="I15">
        <v>0.05</v>
      </c>
      <c r="J15">
        <v>1.21522469077558E-2</v>
      </c>
      <c r="K15">
        <v>7.8280945832872595E-2</v>
      </c>
      <c r="L15">
        <v>1.02443580600841</v>
      </c>
    </row>
    <row r="16" spans="1:12" x14ac:dyDescent="0.35">
      <c r="A16" t="str">
        <f t="shared" si="0"/>
        <v>smallalsvalfour2000.1</v>
      </c>
      <c r="B16" t="str">
        <f t="shared" si="1"/>
        <v>smallalsvalfour</v>
      </c>
      <c r="C16" t="s">
        <v>6</v>
      </c>
      <c r="D16" t="s">
        <v>8</v>
      </c>
      <c r="E16" t="s">
        <v>12</v>
      </c>
      <c r="F16" t="s">
        <v>10</v>
      </c>
      <c r="H16">
        <v>200</v>
      </c>
      <c r="I16">
        <v>0.1</v>
      </c>
      <c r="J16">
        <v>6.9939656550467404E-3</v>
      </c>
      <c r="K16">
        <v>5.0428265664382001E-2</v>
      </c>
      <c r="L16">
        <v>0.97148569074419799</v>
      </c>
    </row>
    <row r="17" spans="1:12" x14ac:dyDescent="0.35">
      <c r="A17" t="str">
        <f t="shared" si="0"/>
        <v>smallalsvalall100.001</v>
      </c>
      <c r="B17" t="str">
        <f t="shared" si="1"/>
        <v>smallalsvalall</v>
      </c>
      <c r="C17" t="s">
        <v>6</v>
      </c>
      <c r="D17" t="s">
        <v>8</v>
      </c>
      <c r="E17" t="s">
        <v>12</v>
      </c>
      <c r="F17" t="s">
        <v>9</v>
      </c>
      <c r="H17">
        <v>10</v>
      </c>
      <c r="I17">
        <v>1E-3</v>
      </c>
      <c r="J17" s="1">
        <v>9.1673643241550198E-4</v>
      </c>
      <c r="K17">
        <v>1.17143010395949E-2</v>
      </c>
      <c r="L17">
        <v>2.0517207979882199</v>
      </c>
    </row>
    <row r="18" spans="1:12" x14ac:dyDescent="0.35">
      <c r="A18" t="str">
        <f t="shared" si="0"/>
        <v>smallalsvalall100.005</v>
      </c>
      <c r="B18" t="str">
        <f t="shared" si="1"/>
        <v>smallalsvalall</v>
      </c>
      <c r="C18" t="s">
        <v>6</v>
      </c>
      <c r="D18" t="s">
        <v>8</v>
      </c>
      <c r="E18" t="s">
        <v>12</v>
      </c>
      <c r="F18" t="s">
        <v>9</v>
      </c>
      <c r="H18">
        <v>10</v>
      </c>
      <c r="I18">
        <v>5.0000000000000001E-3</v>
      </c>
      <c r="J18" s="1">
        <v>8.3941961504028595E-4</v>
      </c>
      <c r="K18">
        <v>1.2174935074512099E-2</v>
      </c>
      <c r="L18">
        <v>1.3625729055199001</v>
      </c>
    </row>
    <row r="19" spans="1:12" x14ac:dyDescent="0.35">
      <c r="A19" t="str">
        <f t="shared" si="0"/>
        <v>smallalsvalall100.01</v>
      </c>
      <c r="B19" t="str">
        <f t="shared" si="1"/>
        <v>smallalsvalall</v>
      </c>
      <c r="C19" t="s">
        <v>6</v>
      </c>
      <c r="D19" t="s">
        <v>8</v>
      </c>
      <c r="E19" t="s">
        <v>12</v>
      </c>
      <c r="F19" t="s">
        <v>9</v>
      </c>
      <c r="H19">
        <v>10</v>
      </c>
      <c r="I19">
        <v>0.01</v>
      </c>
      <c r="J19">
        <v>1.0671919059527799E-3</v>
      </c>
      <c r="K19">
        <v>1.32509440791124E-2</v>
      </c>
      <c r="L19">
        <v>1.2068806465534601</v>
      </c>
    </row>
    <row r="20" spans="1:12" x14ac:dyDescent="0.35">
      <c r="A20" t="str">
        <f t="shared" si="0"/>
        <v>smallalsvalall100.05</v>
      </c>
      <c r="B20" t="str">
        <f t="shared" si="1"/>
        <v>smallalsvalall</v>
      </c>
      <c r="C20" t="s">
        <v>6</v>
      </c>
      <c r="D20" t="s">
        <v>8</v>
      </c>
      <c r="E20" t="s">
        <v>12</v>
      </c>
      <c r="F20" t="s">
        <v>9</v>
      </c>
      <c r="H20">
        <v>10</v>
      </c>
      <c r="I20">
        <v>0.05</v>
      </c>
      <c r="J20">
        <v>1.6796841490674601E-3</v>
      </c>
      <c r="K20">
        <v>2.1332079359936602E-2</v>
      </c>
      <c r="L20">
        <v>0.98672299875761005</v>
      </c>
    </row>
    <row r="21" spans="1:12" x14ac:dyDescent="0.35">
      <c r="A21" t="str">
        <f t="shared" si="0"/>
        <v>smallalsvalall100.1</v>
      </c>
      <c r="B21" t="str">
        <f t="shared" si="1"/>
        <v>smallalsvalall</v>
      </c>
      <c r="C21" t="s">
        <v>6</v>
      </c>
      <c r="D21" t="s">
        <v>8</v>
      </c>
      <c r="E21" t="s">
        <v>12</v>
      </c>
      <c r="F21" t="s">
        <v>9</v>
      </c>
      <c r="H21">
        <v>10</v>
      </c>
      <c r="I21">
        <v>0.1</v>
      </c>
      <c r="J21">
        <v>1.50115483640104E-3</v>
      </c>
      <c r="K21">
        <v>1.50766011281445E-2</v>
      </c>
      <c r="L21">
        <v>0.92663934424126504</v>
      </c>
    </row>
    <row r="22" spans="1:12" x14ac:dyDescent="0.35">
      <c r="A22" t="str">
        <f t="shared" si="0"/>
        <v>smallalsvalall750.001</v>
      </c>
      <c r="B22" t="str">
        <f t="shared" si="1"/>
        <v>smallalsvalall</v>
      </c>
      <c r="C22" t="s">
        <v>6</v>
      </c>
      <c r="D22" t="s">
        <v>8</v>
      </c>
      <c r="E22" t="s">
        <v>12</v>
      </c>
      <c r="F22" t="s">
        <v>9</v>
      </c>
      <c r="H22">
        <v>75</v>
      </c>
      <c r="I22">
        <v>1E-3</v>
      </c>
      <c r="J22">
        <v>1.4606752858615899E-2</v>
      </c>
      <c r="K22">
        <v>8.3583499279478599E-2</v>
      </c>
      <c r="L22">
        <v>1.70428032136862</v>
      </c>
    </row>
    <row r="23" spans="1:12" x14ac:dyDescent="0.35">
      <c r="A23" t="str">
        <f t="shared" si="0"/>
        <v>smallalsvalall750.005</v>
      </c>
      <c r="B23" t="str">
        <f t="shared" si="1"/>
        <v>smallalsvalall</v>
      </c>
      <c r="C23" t="s">
        <v>6</v>
      </c>
      <c r="D23" t="s">
        <v>8</v>
      </c>
      <c r="E23" t="s">
        <v>12</v>
      </c>
      <c r="F23" t="s">
        <v>9</v>
      </c>
      <c r="H23">
        <v>75</v>
      </c>
      <c r="I23">
        <v>5.0000000000000001E-3</v>
      </c>
      <c r="J23">
        <v>1.67790502300115E-2</v>
      </c>
      <c r="K23">
        <v>9.0228827200759601E-2</v>
      </c>
      <c r="L23">
        <v>1.34137035099429</v>
      </c>
    </row>
    <row r="24" spans="1:12" x14ac:dyDescent="0.35">
      <c r="A24" t="str">
        <f t="shared" si="0"/>
        <v>smallalsvalall750.01</v>
      </c>
      <c r="B24" t="str">
        <f t="shared" si="1"/>
        <v>smallalsvalall</v>
      </c>
      <c r="C24" t="s">
        <v>6</v>
      </c>
      <c r="D24" t="s">
        <v>8</v>
      </c>
      <c r="E24" t="s">
        <v>12</v>
      </c>
      <c r="F24" t="s">
        <v>9</v>
      </c>
      <c r="H24">
        <v>75</v>
      </c>
      <c r="I24">
        <v>0.01</v>
      </c>
      <c r="J24">
        <v>1.65141735835297E-2</v>
      </c>
      <c r="K24">
        <v>8.9326107570324303E-2</v>
      </c>
      <c r="L24">
        <v>1.1805597613946299</v>
      </c>
    </row>
    <row r="25" spans="1:12" x14ac:dyDescent="0.35">
      <c r="A25" t="str">
        <f t="shared" si="0"/>
        <v>smallalsvalall750.05</v>
      </c>
      <c r="B25" t="str">
        <f t="shared" si="1"/>
        <v>smallalsvalall</v>
      </c>
      <c r="C25" t="s">
        <v>6</v>
      </c>
      <c r="D25" t="s">
        <v>8</v>
      </c>
      <c r="E25" t="s">
        <v>12</v>
      </c>
      <c r="F25" t="s">
        <v>9</v>
      </c>
      <c r="H25">
        <v>75</v>
      </c>
      <c r="I25">
        <v>0.05</v>
      </c>
      <c r="J25">
        <v>1.0110537934602599E-2</v>
      </c>
      <c r="K25">
        <v>7.20508512368917E-2</v>
      </c>
      <c r="L25">
        <v>0.95943064787943799</v>
      </c>
    </row>
    <row r="26" spans="1:12" x14ac:dyDescent="0.35">
      <c r="A26" t="str">
        <f t="shared" si="0"/>
        <v>smallalsvalall750.1</v>
      </c>
      <c r="B26" t="str">
        <f t="shared" si="1"/>
        <v>smallalsvalall</v>
      </c>
      <c r="C26" t="s">
        <v>6</v>
      </c>
      <c r="D26" t="s">
        <v>8</v>
      </c>
      <c r="E26" t="s">
        <v>12</v>
      </c>
      <c r="F26" t="s">
        <v>9</v>
      </c>
      <c r="H26">
        <v>75</v>
      </c>
      <c r="I26">
        <v>0.1</v>
      </c>
      <c r="J26">
        <v>5.1844569866611803E-3</v>
      </c>
      <c r="K26">
        <v>4.27932816122761E-2</v>
      </c>
      <c r="L26">
        <v>0.92347640155528199</v>
      </c>
    </row>
    <row r="27" spans="1:12" x14ac:dyDescent="0.35">
      <c r="A27" t="str">
        <f t="shared" si="0"/>
        <v>smallalsvalall2000.001</v>
      </c>
      <c r="B27" t="str">
        <f t="shared" si="1"/>
        <v>smallalsvalall</v>
      </c>
      <c r="C27" t="s">
        <v>6</v>
      </c>
      <c r="D27" t="s">
        <v>8</v>
      </c>
      <c r="E27" t="s">
        <v>12</v>
      </c>
      <c r="F27" t="s">
        <v>9</v>
      </c>
      <c r="H27">
        <v>200</v>
      </c>
      <c r="I27">
        <v>1E-3</v>
      </c>
      <c r="J27">
        <v>1.9460347428493299E-2</v>
      </c>
      <c r="K27">
        <v>9.7301010449951195E-2</v>
      </c>
      <c r="L27">
        <v>1.7091541500395999</v>
      </c>
    </row>
    <row r="28" spans="1:12" x14ac:dyDescent="0.35">
      <c r="A28" t="str">
        <f t="shared" si="0"/>
        <v>smallalsvalall2000.005</v>
      </c>
      <c r="B28" t="str">
        <f t="shared" si="1"/>
        <v>smallalsvalall</v>
      </c>
      <c r="C28" t="s">
        <v>6</v>
      </c>
      <c r="D28" t="s">
        <v>8</v>
      </c>
      <c r="E28" t="s">
        <v>12</v>
      </c>
      <c r="F28" t="s">
        <v>9</v>
      </c>
      <c r="H28">
        <v>200</v>
      </c>
      <c r="I28">
        <v>5.0000000000000001E-3</v>
      </c>
      <c r="J28">
        <v>1.7990038805272002E-2</v>
      </c>
      <c r="K28">
        <v>9.4685810985902494E-2</v>
      </c>
      <c r="L28">
        <v>1.32127438675737</v>
      </c>
    </row>
    <row r="29" spans="1:12" x14ac:dyDescent="0.35">
      <c r="A29" t="str">
        <f t="shared" si="0"/>
        <v>smallalsvalall2000.01</v>
      </c>
      <c r="B29" t="str">
        <f t="shared" si="1"/>
        <v>smallalsvalall</v>
      </c>
      <c r="C29" t="s">
        <v>6</v>
      </c>
      <c r="D29" t="s">
        <v>8</v>
      </c>
      <c r="E29" t="s">
        <v>12</v>
      </c>
      <c r="F29" t="s">
        <v>9</v>
      </c>
      <c r="H29">
        <v>200</v>
      </c>
      <c r="I29">
        <v>0.01</v>
      </c>
      <c r="J29">
        <v>1.73840597278857E-2</v>
      </c>
      <c r="K29">
        <v>9.3457886409119506E-2</v>
      </c>
      <c r="L29">
        <v>1.1665872340255901</v>
      </c>
    </row>
    <row r="30" spans="1:12" x14ac:dyDescent="0.35">
      <c r="A30" t="str">
        <f t="shared" si="0"/>
        <v>smallalsvalall2000.05</v>
      </c>
      <c r="B30" t="str">
        <f t="shared" si="1"/>
        <v>smallalsvalall</v>
      </c>
      <c r="C30" t="s">
        <v>6</v>
      </c>
      <c r="D30" t="s">
        <v>8</v>
      </c>
      <c r="E30" t="s">
        <v>12</v>
      </c>
      <c r="F30" t="s">
        <v>9</v>
      </c>
      <c r="H30">
        <v>200</v>
      </c>
      <c r="I30">
        <v>0.05</v>
      </c>
      <c r="J30">
        <v>1.0544888940006899E-2</v>
      </c>
      <c r="K30">
        <v>7.3695459550442502E-2</v>
      </c>
      <c r="L30">
        <v>0.95775971535959403</v>
      </c>
    </row>
    <row r="31" spans="1:12" x14ac:dyDescent="0.35">
      <c r="A31" t="str">
        <f t="shared" si="0"/>
        <v>smallalsvalall2000.1</v>
      </c>
      <c r="B31" t="str">
        <f t="shared" si="1"/>
        <v>smallalsvalall</v>
      </c>
      <c r="C31" t="s">
        <v>6</v>
      </c>
      <c r="D31" t="s">
        <v>8</v>
      </c>
      <c r="E31" t="s">
        <v>12</v>
      </c>
      <c r="F31" t="s">
        <v>9</v>
      </c>
      <c r="H31">
        <v>200</v>
      </c>
      <c r="I31">
        <v>0.1</v>
      </c>
      <c r="J31">
        <v>5.1676109474641501E-3</v>
      </c>
      <c r="K31">
        <v>4.2387083247666602E-2</v>
      </c>
      <c r="L31">
        <v>0.92343698102442595</v>
      </c>
    </row>
    <row r="32" spans="1:12" x14ac:dyDescent="0.35">
      <c r="A32" t="str">
        <f t="shared" si="0"/>
        <v>smallalstest mapfour2000.001</v>
      </c>
      <c r="B32" t="str">
        <f t="shared" si="1"/>
        <v>smallalstest mapfour</v>
      </c>
      <c r="C32" t="s">
        <v>6</v>
      </c>
      <c r="D32" t="s">
        <v>8</v>
      </c>
      <c r="E32" t="s">
        <v>16</v>
      </c>
      <c r="F32" t="s">
        <v>10</v>
      </c>
      <c r="H32">
        <v>200</v>
      </c>
      <c r="I32">
        <v>1E-3</v>
      </c>
      <c r="J32">
        <v>2.4176293634305498E-2</v>
      </c>
      <c r="K32">
        <v>9.5573230783578503E-2</v>
      </c>
      <c r="L32">
        <v>2.2007942369190099</v>
      </c>
    </row>
    <row r="33" spans="1:12" x14ac:dyDescent="0.35">
      <c r="A33" t="str">
        <f t="shared" si="0"/>
        <v>smallalstest ndcgfour2000.005</v>
      </c>
      <c r="B33" t="str">
        <f t="shared" si="1"/>
        <v>smallalstest ndcgfour</v>
      </c>
      <c r="C33" t="s">
        <v>6</v>
      </c>
      <c r="D33" t="s">
        <v>8</v>
      </c>
      <c r="E33" t="s">
        <v>17</v>
      </c>
      <c r="F33" t="s">
        <v>10</v>
      </c>
      <c r="H33">
        <v>200</v>
      </c>
      <c r="I33">
        <v>5.0000000000000001E-3</v>
      </c>
      <c r="J33">
        <v>2.08233129331933E-2</v>
      </c>
      <c r="K33">
        <v>8.92892819974129E-2</v>
      </c>
      <c r="L33">
        <v>1.6658519567969701</v>
      </c>
    </row>
    <row r="34" spans="1:12" x14ac:dyDescent="0.35">
      <c r="A34" t="str">
        <f t="shared" ref="A34:A65" si="2">C34&amp;D34&amp;E34&amp;F34&amp;G34&amp;H34&amp;I34</f>
        <v>smallalstest rmsefour100.1</v>
      </c>
      <c r="B34" t="str">
        <f t="shared" si="1"/>
        <v>smallalstest rmsefour</v>
      </c>
      <c r="C34" t="s">
        <v>6</v>
      </c>
      <c r="D34" t="s">
        <v>8</v>
      </c>
      <c r="E34" t="s">
        <v>18</v>
      </c>
      <c r="F34" t="s">
        <v>10</v>
      </c>
      <c r="H34">
        <v>10</v>
      </c>
      <c r="I34">
        <v>0.1</v>
      </c>
      <c r="J34">
        <v>1.1378400697468201E-3</v>
      </c>
      <c r="K34">
        <v>1.4383711194212299E-2</v>
      </c>
      <c r="L34">
        <v>0.9400435992881</v>
      </c>
    </row>
    <row r="35" spans="1:12" x14ac:dyDescent="0.35">
      <c r="A35" t="str">
        <f t="shared" si="2"/>
        <v>smallalstest mapall2000.001</v>
      </c>
      <c r="B35" t="str">
        <f t="shared" si="1"/>
        <v>smallalstest mapall</v>
      </c>
      <c r="C35" t="s">
        <v>6</v>
      </c>
      <c r="D35" t="s">
        <v>8</v>
      </c>
      <c r="E35" t="s">
        <v>16</v>
      </c>
      <c r="F35" t="s">
        <v>9</v>
      </c>
      <c r="H35">
        <v>200</v>
      </c>
      <c r="I35">
        <v>1E-3</v>
      </c>
      <c r="J35">
        <v>1.7816564391980198E-2</v>
      </c>
      <c r="K35">
        <v>8.6595300788830903E-2</v>
      </c>
      <c r="L35">
        <v>1.8601902896887501</v>
      </c>
    </row>
    <row r="36" spans="1:12" x14ac:dyDescent="0.35">
      <c r="A36" t="str">
        <f t="shared" si="2"/>
        <v>smallalstest ndcgall2000.001</v>
      </c>
      <c r="B36" t="str">
        <f t="shared" si="1"/>
        <v>smallalstest ndcgall</v>
      </c>
      <c r="C36" t="s">
        <v>6</v>
      </c>
      <c r="D36" t="s">
        <v>8</v>
      </c>
      <c r="E36" t="s">
        <v>17</v>
      </c>
      <c r="F36" t="s">
        <v>9</v>
      </c>
      <c r="H36">
        <v>200</v>
      </c>
      <c r="I36">
        <v>1E-3</v>
      </c>
      <c r="J36">
        <v>1.7816564391980198E-2</v>
      </c>
      <c r="K36">
        <v>8.6595300788830903E-2</v>
      </c>
      <c r="L36">
        <v>1.86019028429672</v>
      </c>
    </row>
    <row r="37" spans="1:12" x14ac:dyDescent="0.35">
      <c r="A37" t="str">
        <f t="shared" si="2"/>
        <v>smallalstest rmseall2000.1</v>
      </c>
      <c r="B37" t="str">
        <f t="shared" si="1"/>
        <v>smallalstest rmseall</v>
      </c>
      <c r="C37" t="s">
        <v>6</v>
      </c>
      <c r="D37" t="s">
        <v>8</v>
      </c>
      <c r="E37" t="s">
        <v>18</v>
      </c>
      <c r="F37" t="s">
        <v>9</v>
      </c>
      <c r="H37">
        <v>200</v>
      </c>
      <c r="I37">
        <v>0.1</v>
      </c>
      <c r="J37">
        <v>3.6300057831055799E-3</v>
      </c>
      <c r="K37">
        <v>3.5326874436498297E-2</v>
      </c>
      <c r="L37">
        <v>0.89006176958769501</v>
      </c>
    </row>
    <row r="38" spans="1:12" x14ac:dyDescent="0.35">
      <c r="A38" t="str">
        <f t="shared" si="2"/>
        <v>smallbaselinevalfour0</v>
      </c>
      <c r="B38" t="str">
        <f t="shared" si="1"/>
        <v>smallbaselinevalfour</v>
      </c>
      <c r="C38" t="s">
        <v>6</v>
      </c>
      <c r="D38" t="s">
        <v>13</v>
      </c>
      <c r="E38" t="s">
        <v>12</v>
      </c>
      <c r="F38" t="s">
        <v>10</v>
      </c>
      <c r="G38">
        <v>0</v>
      </c>
      <c r="J38" s="1">
        <v>3.9718076285240398E-6</v>
      </c>
      <c r="K38" s="1">
        <v>1.7339637081993599E-4</v>
      </c>
      <c r="L38">
        <v>0.92879269485935201</v>
      </c>
    </row>
    <row r="39" spans="1:12" x14ac:dyDescent="0.35">
      <c r="A39" t="str">
        <f t="shared" si="2"/>
        <v>smallbaselinevalfour5</v>
      </c>
      <c r="B39" t="str">
        <f t="shared" si="1"/>
        <v>smallbaselinevalfour</v>
      </c>
      <c r="C39" t="s">
        <v>6</v>
      </c>
      <c r="D39" t="s">
        <v>13</v>
      </c>
      <c r="E39" t="s">
        <v>12</v>
      </c>
      <c r="F39" t="s">
        <v>10</v>
      </c>
      <c r="G39">
        <v>5</v>
      </c>
      <c r="J39">
        <v>3.3692295773595199E-2</v>
      </c>
      <c r="K39">
        <v>0.124195615101675</v>
      </c>
      <c r="L39">
        <v>1.66914558167474</v>
      </c>
    </row>
    <row r="40" spans="1:12" x14ac:dyDescent="0.35">
      <c r="A40" t="str">
        <f t="shared" si="2"/>
        <v>smallbaselinevalfour10</v>
      </c>
      <c r="B40" t="str">
        <f t="shared" si="1"/>
        <v>smallbaselinevalfour</v>
      </c>
      <c r="C40" t="s">
        <v>6</v>
      </c>
      <c r="D40" t="s">
        <v>13</v>
      </c>
      <c r="E40" t="s">
        <v>12</v>
      </c>
      <c r="F40" t="s">
        <v>10</v>
      </c>
      <c r="G40">
        <v>10</v>
      </c>
      <c r="J40">
        <v>3.4235876860465503E-2</v>
      </c>
      <c r="K40">
        <v>0.12715811947220301</v>
      </c>
      <c r="L40">
        <v>2.0123774749683001</v>
      </c>
    </row>
    <row r="41" spans="1:12" x14ac:dyDescent="0.35">
      <c r="A41" t="str">
        <f t="shared" si="2"/>
        <v>smallbaselinevalfour100</v>
      </c>
      <c r="B41" t="str">
        <f t="shared" si="1"/>
        <v>smallbaselinevalfour</v>
      </c>
      <c r="C41" t="s">
        <v>6</v>
      </c>
      <c r="D41" t="s">
        <v>13</v>
      </c>
      <c r="E41" t="s">
        <v>12</v>
      </c>
      <c r="F41" t="s">
        <v>10</v>
      </c>
      <c r="G41">
        <v>100</v>
      </c>
      <c r="J41">
        <v>3.1539678212853597E-2</v>
      </c>
      <c r="K41">
        <v>0.122975860882786</v>
      </c>
      <c r="L41">
        <v>3.3951546953501301</v>
      </c>
    </row>
    <row r="42" spans="1:12" x14ac:dyDescent="0.35">
      <c r="A42" t="str">
        <f t="shared" si="2"/>
        <v>smallbaselinevalfour1000</v>
      </c>
      <c r="B42" t="str">
        <f t="shared" si="1"/>
        <v>smallbaselinevalfour</v>
      </c>
      <c r="C42" t="s">
        <v>6</v>
      </c>
      <c r="D42" t="s">
        <v>13</v>
      </c>
      <c r="E42" t="s">
        <v>12</v>
      </c>
      <c r="F42" t="s">
        <v>10</v>
      </c>
      <c r="G42">
        <v>1000</v>
      </c>
      <c r="J42">
        <v>3.0211732678364599E-2</v>
      </c>
      <c r="K42">
        <v>0.11817319129353</v>
      </c>
      <c r="L42">
        <v>4.2089786266620202</v>
      </c>
    </row>
    <row r="43" spans="1:12" x14ac:dyDescent="0.35">
      <c r="A43" t="str">
        <f t="shared" si="2"/>
        <v>smallbaselinevalfour10000</v>
      </c>
      <c r="B43" t="str">
        <f t="shared" si="1"/>
        <v>smallbaselinevalfour</v>
      </c>
      <c r="C43" t="s">
        <v>6</v>
      </c>
      <c r="D43" t="s">
        <v>13</v>
      </c>
      <c r="E43" t="s">
        <v>12</v>
      </c>
      <c r="F43" t="s">
        <v>10</v>
      </c>
      <c r="G43">
        <v>10000</v>
      </c>
      <c r="J43">
        <v>3.0150310306397799E-2</v>
      </c>
      <c r="K43">
        <v>0.117155598025502</v>
      </c>
      <c r="L43">
        <v>4.37116532182079</v>
      </c>
    </row>
    <row r="44" spans="1:12" x14ac:dyDescent="0.35">
      <c r="A44" t="str">
        <f t="shared" si="2"/>
        <v>smallbaselinevalfour100000</v>
      </c>
      <c r="B44" t="str">
        <f t="shared" si="1"/>
        <v>smallbaselinevalfour</v>
      </c>
      <c r="C44" t="s">
        <v>6</v>
      </c>
      <c r="D44" t="s">
        <v>13</v>
      </c>
      <c r="E44" t="s">
        <v>12</v>
      </c>
      <c r="F44" t="s">
        <v>10</v>
      </c>
      <c r="G44">
        <v>100000</v>
      </c>
      <c r="J44">
        <v>3.0149265077066799E-2</v>
      </c>
      <c r="K44">
        <v>0.11715760684165701</v>
      </c>
      <c r="L44">
        <v>4.3895483903662704</v>
      </c>
    </row>
    <row r="45" spans="1:12" x14ac:dyDescent="0.35">
      <c r="A45" t="str">
        <f t="shared" si="2"/>
        <v>smallbaselinevalfour1000000</v>
      </c>
      <c r="B45" t="str">
        <f t="shared" si="1"/>
        <v>smallbaselinevalfour</v>
      </c>
      <c r="C45" t="s">
        <v>6</v>
      </c>
      <c r="D45" t="s">
        <v>13</v>
      </c>
      <c r="E45" t="s">
        <v>12</v>
      </c>
      <c r="F45" t="s">
        <v>10</v>
      </c>
      <c r="G45">
        <v>1000000</v>
      </c>
      <c r="J45">
        <v>3.0149265077066799E-2</v>
      </c>
      <c r="K45">
        <v>0.11715760684165701</v>
      </c>
      <c r="L45">
        <v>4.3914126986096598</v>
      </c>
    </row>
    <row r="46" spans="1:12" x14ac:dyDescent="0.35">
      <c r="A46" t="str">
        <f t="shared" si="2"/>
        <v>smallbaselinevalall0</v>
      </c>
      <c r="B46" t="str">
        <f t="shared" si="1"/>
        <v>smallbaselinevalall</v>
      </c>
      <c r="C46" t="s">
        <v>6</v>
      </c>
      <c r="D46" t="s">
        <v>13</v>
      </c>
      <c r="E46" t="s">
        <v>12</v>
      </c>
      <c r="F46" t="s">
        <v>9</v>
      </c>
      <c r="G46">
        <v>0</v>
      </c>
      <c r="J46" s="1">
        <v>3.6940298507462599E-6</v>
      </c>
      <c r="K46" s="1">
        <v>1.6575651069949501E-4</v>
      </c>
      <c r="L46">
        <v>1.00577310751923</v>
      </c>
    </row>
    <row r="47" spans="1:12" x14ac:dyDescent="0.35">
      <c r="A47" t="str">
        <f t="shared" si="2"/>
        <v>smallbaselinevalall5</v>
      </c>
      <c r="B47" t="str">
        <f t="shared" si="1"/>
        <v>smallbaselinevalall</v>
      </c>
      <c r="C47" t="s">
        <v>6</v>
      </c>
      <c r="D47" t="s">
        <v>13</v>
      </c>
      <c r="E47" t="s">
        <v>12</v>
      </c>
      <c r="F47" t="s">
        <v>9</v>
      </c>
      <c r="G47">
        <v>5</v>
      </c>
      <c r="J47">
        <v>2.9277176333300601E-2</v>
      </c>
      <c r="K47">
        <v>0.119828533746222</v>
      </c>
      <c r="L47">
        <v>1.42185964692524</v>
      </c>
    </row>
    <row r="48" spans="1:12" x14ac:dyDescent="0.35">
      <c r="A48" t="str">
        <f t="shared" si="2"/>
        <v>smallbaselinevalall10</v>
      </c>
      <c r="B48" t="str">
        <f t="shared" si="1"/>
        <v>smallbaselinevalall</v>
      </c>
      <c r="C48" t="s">
        <v>6</v>
      </c>
      <c r="D48" t="s">
        <v>13</v>
      </c>
      <c r="E48" t="s">
        <v>12</v>
      </c>
      <c r="F48" t="s">
        <v>9</v>
      </c>
      <c r="G48">
        <v>10</v>
      </c>
      <c r="J48">
        <v>3.0194713676685098E-2</v>
      </c>
      <c r="K48">
        <v>0.124438756111918</v>
      </c>
      <c r="L48">
        <v>1.6832500113969</v>
      </c>
    </row>
    <row r="49" spans="1:12" x14ac:dyDescent="0.35">
      <c r="A49" t="str">
        <f t="shared" si="2"/>
        <v>smallbaselinevalall100</v>
      </c>
      <c r="B49" t="str">
        <f t="shared" si="1"/>
        <v>smallbaselinevalall</v>
      </c>
      <c r="C49" t="s">
        <v>6</v>
      </c>
      <c r="D49" t="s">
        <v>13</v>
      </c>
      <c r="E49" t="s">
        <v>12</v>
      </c>
      <c r="F49" t="s">
        <v>9</v>
      </c>
      <c r="G49">
        <v>100</v>
      </c>
      <c r="J49">
        <v>2.8280077951315302E-2</v>
      </c>
      <c r="K49">
        <v>0.122569599486994</v>
      </c>
      <c r="L49">
        <v>2.8478350219643498</v>
      </c>
    </row>
    <row r="50" spans="1:12" x14ac:dyDescent="0.35">
      <c r="A50" t="str">
        <f t="shared" si="2"/>
        <v>smallbaselinevalall1000</v>
      </c>
      <c r="B50" t="str">
        <f t="shared" si="1"/>
        <v>smallbaselinevalall</v>
      </c>
      <c r="C50" t="s">
        <v>6</v>
      </c>
      <c r="D50" t="s">
        <v>13</v>
      </c>
      <c r="E50" t="s">
        <v>12</v>
      </c>
      <c r="F50" t="s">
        <v>9</v>
      </c>
      <c r="G50">
        <v>1000</v>
      </c>
      <c r="J50">
        <v>2.74299388555963E-2</v>
      </c>
      <c r="K50">
        <v>0.11954255017738399</v>
      </c>
      <c r="L50">
        <v>3.5645746512669199</v>
      </c>
    </row>
    <row r="51" spans="1:12" x14ac:dyDescent="0.35">
      <c r="A51" t="str">
        <f t="shared" si="2"/>
        <v>smallbaselinevalall10000</v>
      </c>
      <c r="B51" t="str">
        <f t="shared" si="1"/>
        <v>smallbaselinevalall</v>
      </c>
      <c r="C51" t="s">
        <v>6</v>
      </c>
      <c r="D51" t="s">
        <v>13</v>
      </c>
      <c r="E51" t="s">
        <v>12</v>
      </c>
      <c r="F51" t="s">
        <v>9</v>
      </c>
      <c r="G51">
        <v>10000</v>
      </c>
      <c r="J51">
        <v>2.7390338990441802E-2</v>
      </c>
      <c r="K51">
        <v>0.11876229284716</v>
      </c>
      <c r="L51">
        <v>3.70718222557332</v>
      </c>
    </row>
    <row r="52" spans="1:12" x14ac:dyDescent="0.35">
      <c r="A52" t="str">
        <f t="shared" si="2"/>
        <v>smallbaselinevalall100000</v>
      </c>
      <c r="B52" t="str">
        <f t="shared" si="1"/>
        <v>smallbaselinevalall</v>
      </c>
      <c r="C52" t="s">
        <v>6</v>
      </c>
      <c r="D52" t="s">
        <v>13</v>
      </c>
      <c r="E52" t="s">
        <v>12</v>
      </c>
      <c r="F52" t="s">
        <v>9</v>
      </c>
      <c r="G52">
        <v>100000</v>
      </c>
      <c r="J52">
        <v>2.7390784658654101E-2</v>
      </c>
      <c r="K52">
        <v>0.11876747731703401</v>
      </c>
      <c r="L52">
        <v>3.7233124623913998</v>
      </c>
    </row>
    <row r="53" spans="1:12" x14ac:dyDescent="0.35">
      <c r="A53" t="str">
        <f t="shared" si="2"/>
        <v>smallbaselinevalall1000000</v>
      </c>
      <c r="B53" t="str">
        <f t="shared" si="1"/>
        <v>smallbaselinevalall</v>
      </c>
      <c r="C53" t="s">
        <v>6</v>
      </c>
      <c r="D53" t="s">
        <v>13</v>
      </c>
      <c r="E53" t="s">
        <v>12</v>
      </c>
      <c r="F53" t="s">
        <v>9</v>
      </c>
      <c r="G53">
        <v>1000000</v>
      </c>
      <c r="J53">
        <v>2.7390784658654101E-2</v>
      </c>
      <c r="K53">
        <v>0.11876747731703401</v>
      </c>
      <c r="L53">
        <v>3.7249478540385299</v>
      </c>
    </row>
    <row r="54" spans="1:12" x14ac:dyDescent="0.35">
      <c r="A54" t="str">
        <f t="shared" si="2"/>
        <v>smallbaselinetest mapfour10</v>
      </c>
      <c r="B54" t="str">
        <f t="shared" si="1"/>
        <v>smallbaselinetest mapfour</v>
      </c>
      <c r="C54" t="s">
        <v>6</v>
      </c>
      <c r="D54" t="s">
        <v>13</v>
      </c>
      <c r="E54" t="s">
        <v>16</v>
      </c>
      <c r="F54" t="s">
        <v>10</v>
      </c>
      <c r="G54">
        <v>10</v>
      </c>
      <c r="J54">
        <v>2.4168709021412701E-2</v>
      </c>
      <c r="K54">
        <v>0.109439823241165</v>
      </c>
      <c r="L54">
        <v>2.0947807218000398</v>
      </c>
    </row>
    <row r="55" spans="1:12" x14ac:dyDescent="0.35">
      <c r="A55" t="str">
        <f t="shared" si="2"/>
        <v>smallbaselinetest ndcgfour10</v>
      </c>
      <c r="B55" t="str">
        <f t="shared" si="1"/>
        <v>smallbaselinetest ndcgfour</v>
      </c>
      <c r="C55" t="s">
        <v>6</v>
      </c>
      <c r="D55" t="s">
        <v>13</v>
      </c>
      <c r="E55" t="s">
        <v>17</v>
      </c>
      <c r="F55" t="s">
        <v>10</v>
      </c>
      <c r="G55">
        <v>10</v>
      </c>
      <c r="J55">
        <v>2.4168709021412701E-2</v>
      </c>
      <c r="K55">
        <v>0.109439823241165</v>
      </c>
      <c r="L55">
        <v>2.0947807218000398</v>
      </c>
    </row>
    <row r="56" spans="1:12" x14ac:dyDescent="0.35">
      <c r="A56" t="str">
        <f t="shared" si="2"/>
        <v>smallbaselinetest rmsefour0</v>
      </c>
      <c r="B56" t="str">
        <f t="shared" si="1"/>
        <v>smallbaselinetest rmsefour</v>
      </c>
      <c r="C56" t="s">
        <v>6</v>
      </c>
      <c r="D56" t="s">
        <v>13</v>
      </c>
      <c r="E56" t="s">
        <v>18</v>
      </c>
      <c r="F56" t="s">
        <v>10</v>
      </c>
      <c r="G56">
        <v>0</v>
      </c>
      <c r="J56" s="1">
        <v>2.83525147270836E-6</v>
      </c>
      <c r="K56" s="1">
        <v>1.6525806777612E-4</v>
      </c>
      <c r="L56">
        <v>0.83057276045573702</v>
      </c>
    </row>
    <row r="57" spans="1:12" x14ac:dyDescent="0.35">
      <c r="A57" t="str">
        <f t="shared" si="2"/>
        <v>smallbaselinetest mapall10</v>
      </c>
      <c r="B57" t="str">
        <f t="shared" si="1"/>
        <v>smallbaselinetest mapall</v>
      </c>
      <c r="C57" t="s">
        <v>6</v>
      </c>
      <c r="D57" t="s">
        <v>13</v>
      </c>
      <c r="E57" t="s">
        <v>16</v>
      </c>
      <c r="F57" t="s">
        <v>9</v>
      </c>
      <c r="G57">
        <v>10</v>
      </c>
      <c r="J57">
        <v>2.32266161344966E-2</v>
      </c>
      <c r="K57">
        <v>0.107905295887905</v>
      </c>
      <c r="L57">
        <v>1.7459502012125301</v>
      </c>
    </row>
    <row r="58" spans="1:12" x14ac:dyDescent="0.35">
      <c r="A58" t="str">
        <f t="shared" si="2"/>
        <v>smallbaselinetest ndcgall10</v>
      </c>
      <c r="B58" t="str">
        <f t="shared" si="1"/>
        <v>smallbaselinetest ndcgall</v>
      </c>
      <c r="C58" t="s">
        <v>6</v>
      </c>
      <c r="D58" t="s">
        <v>13</v>
      </c>
      <c r="E58" t="s">
        <v>17</v>
      </c>
      <c r="F58" t="s">
        <v>9</v>
      </c>
      <c r="G58">
        <v>10</v>
      </c>
      <c r="J58">
        <v>2.32266161344966E-2</v>
      </c>
      <c r="K58">
        <v>0.107905295887906</v>
      </c>
      <c r="L58">
        <v>1.7459502012125301</v>
      </c>
    </row>
    <row r="59" spans="1:12" x14ac:dyDescent="0.35">
      <c r="A59" t="str">
        <f t="shared" si="2"/>
        <v>smallbaselinetest rmseall0</v>
      </c>
      <c r="B59" t="str">
        <f t="shared" si="1"/>
        <v>smallbaselinetest rmseall</v>
      </c>
      <c r="C59" t="s">
        <v>6</v>
      </c>
      <c r="D59" t="s">
        <v>13</v>
      </c>
      <c r="E59" t="s">
        <v>18</v>
      </c>
      <c r="F59" t="s">
        <v>9</v>
      </c>
      <c r="G59">
        <v>0</v>
      </c>
      <c r="J59" s="1">
        <v>3.5342063369457503E-5</v>
      </c>
      <c r="K59" s="1">
        <v>7.1247691156730805E-4</v>
      </c>
      <c r="L59">
        <v>0.96807177155102198</v>
      </c>
    </row>
    <row r="60" spans="1:12" x14ac:dyDescent="0.35">
      <c r="A60" t="str">
        <f t="shared" si="2"/>
        <v>largealsvalfour100.001</v>
      </c>
      <c r="B60" t="str">
        <f t="shared" si="1"/>
        <v>largealsvalfour</v>
      </c>
      <c r="C60" t="s">
        <v>19</v>
      </c>
      <c r="D60" t="s">
        <v>8</v>
      </c>
      <c r="E60" t="s">
        <v>12</v>
      </c>
      <c r="F60" t="s">
        <v>10</v>
      </c>
      <c r="H60">
        <v>10</v>
      </c>
      <c r="I60">
        <v>1E-3</v>
      </c>
      <c r="J60" s="1">
        <v>5.8014592539161298E-7</v>
      </c>
      <c r="K60" s="1">
        <v>1.0876440160778399E-5</v>
      </c>
      <c r="L60">
        <v>0.86995440762224496</v>
      </c>
    </row>
    <row r="61" spans="1:12" x14ac:dyDescent="0.35">
      <c r="A61" t="str">
        <f t="shared" si="2"/>
        <v>largealsvalfour100.005</v>
      </c>
      <c r="B61" t="str">
        <f t="shared" si="1"/>
        <v>largealsvalfour</v>
      </c>
      <c r="C61" t="s">
        <v>19</v>
      </c>
      <c r="D61" t="s">
        <v>8</v>
      </c>
      <c r="E61" t="s">
        <v>12</v>
      </c>
      <c r="F61" t="s">
        <v>10</v>
      </c>
      <c r="H61">
        <v>10</v>
      </c>
      <c r="I61">
        <v>5.0000000000000001E-3</v>
      </c>
      <c r="J61" s="1">
        <v>1.0713373791793899E-6</v>
      </c>
      <c r="K61" s="1">
        <v>1.6276363486232502E-5</v>
      </c>
      <c r="L61">
        <v>0.83756343897929797</v>
      </c>
    </row>
    <row r="62" spans="1:12" x14ac:dyDescent="0.35">
      <c r="A62" t="str">
        <f t="shared" si="2"/>
        <v>largealsvalfour100.01</v>
      </c>
      <c r="B62" t="str">
        <f t="shared" si="1"/>
        <v>largealsvalfour</v>
      </c>
      <c r="C62" t="s">
        <v>19</v>
      </c>
      <c r="D62" t="s">
        <v>8</v>
      </c>
      <c r="E62" t="s">
        <v>12</v>
      </c>
      <c r="F62" t="s">
        <v>10</v>
      </c>
      <c r="H62">
        <v>10</v>
      </c>
      <c r="I62">
        <v>0.01</v>
      </c>
      <c r="J62" s="1">
        <v>9.7184053060024293E-7</v>
      </c>
      <c r="K62" s="1">
        <v>1.9020921857516E-5</v>
      </c>
      <c r="L62">
        <v>0.81964040177603803</v>
      </c>
    </row>
    <row r="63" spans="1:12" x14ac:dyDescent="0.35">
      <c r="A63" t="str">
        <f t="shared" si="2"/>
        <v>largealsvalfour100.05</v>
      </c>
      <c r="B63" t="str">
        <f t="shared" si="1"/>
        <v>largealsvalfour</v>
      </c>
      <c r="C63" t="s">
        <v>19</v>
      </c>
      <c r="D63" t="s">
        <v>8</v>
      </c>
      <c r="E63" t="s">
        <v>12</v>
      </c>
      <c r="F63" t="s">
        <v>10</v>
      </c>
      <c r="H63">
        <v>10</v>
      </c>
      <c r="I63">
        <v>0.05</v>
      </c>
      <c r="J63" s="1">
        <v>1.14276682076976E-4</v>
      </c>
      <c r="K63">
        <v>1.3640121562910599E-3</v>
      </c>
      <c r="L63">
        <v>0.79497617025760703</v>
      </c>
    </row>
    <row r="64" spans="1:12" x14ac:dyDescent="0.35">
      <c r="A64" t="str">
        <f t="shared" si="2"/>
        <v>largealsvalfour100.1</v>
      </c>
      <c r="B64" t="str">
        <f t="shared" si="1"/>
        <v>largealsvalfour</v>
      </c>
      <c r="C64" t="s">
        <v>19</v>
      </c>
      <c r="D64" t="s">
        <v>8</v>
      </c>
      <c r="E64" t="s">
        <v>12</v>
      </c>
      <c r="F64" t="s">
        <v>10</v>
      </c>
      <c r="H64">
        <v>10</v>
      </c>
      <c r="I64">
        <v>0.1</v>
      </c>
      <c r="J64" s="1">
        <v>3.267746622889E-5</v>
      </c>
      <c r="K64" s="1">
        <v>4.2937543353727798E-4</v>
      </c>
      <c r="L64">
        <v>0.82927789420598697</v>
      </c>
    </row>
    <row r="65" spans="1:12" x14ac:dyDescent="0.35">
      <c r="A65" t="str">
        <f t="shared" si="2"/>
        <v>largealsvalfour750.001</v>
      </c>
      <c r="B65" t="str">
        <f t="shared" si="1"/>
        <v>largealsvalfour</v>
      </c>
      <c r="C65" t="s">
        <v>19</v>
      </c>
      <c r="D65" t="s">
        <v>8</v>
      </c>
      <c r="E65" t="s">
        <v>12</v>
      </c>
      <c r="F65" t="s">
        <v>10</v>
      </c>
      <c r="H65">
        <v>75</v>
      </c>
      <c r="I65">
        <v>1E-3</v>
      </c>
      <c r="J65" s="1">
        <v>3.368266107925E-4</v>
      </c>
      <c r="K65">
        <v>1.78153337969727E-3</v>
      </c>
      <c r="L65">
        <v>1.17547819160262</v>
      </c>
    </row>
    <row r="66" spans="1:12" x14ac:dyDescent="0.35">
      <c r="A66" t="str">
        <f t="shared" ref="A66:A97" si="3">C66&amp;D66&amp;E66&amp;F66&amp;G66&amp;H66&amp;I66</f>
        <v>largealsvalfour750.005</v>
      </c>
      <c r="B66" t="str">
        <f t="shared" ref="B66:B111" si="4">C66&amp;D66&amp;E66&amp;F66</f>
        <v>largealsvalfour</v>
      </c>
      <c r="C66" t="s">
        <v>19</v>
      </c>
      <c r="D66" t="s">
        <v>8</v>
      </c>
      <c r="E66" t="s">
        <v>12</v>
      </c>
      <c r="F66" t="s">
        <v>10</v>
      </c>
      <c r="H66">
        <v>75</v>
      </c>
      <c r="I66">
        <v>5.0000000000000001E-3</v>
      </c>
      <c r="J66">
        <v>2.9180090198324899E-3</v>
      </c>
      <c r="K66">
        <v>1.4903692395915999E-2</v>
      </c>
      <c r="L66">
        <v>0.995894280070593</v>
      </c>
    </row>
    <row r="67" spans="1:12" x14ac:dyDescent="0.35">
      <c r="A67" t="str">
        <f t="shared" si="3"/>
        <v>largealsvalfour750.01</v>
      </c>
      <c r="B67" t="str">
        <f t="shared" si="4"/>
        <v>largealsvalfour</v>
      </c>
      <c r="C67" t="s">
        <v>19</v>
      </c>
      <c r="D67" t="s">
        <v>8</v>
      </c>
      <c r="E67" t="s">
        <v>12</v>
      </c>
      <c r="F67" t="s">
        <v>10</v>
      </c>
      <c r="H67">
        <v>75</v>
      </c>
      <c r="I67">
        <v>0.01</v>
      </c>
      <c r="J67">
        <v>4.9281093210348896E-3</v>
      </c>
      <c r="K67">
        <v>2.58575411584714E-2</v>
      </c>
      <c r="L67">
        <v>0.92997773384039595</v>
      </c>
    </row>
    <row r="68" spans="1:12" x14ac:dyDescent="0.35">
      <c r="A68" t="str">
        <f t="shared" si="3"/>
        <v>largealsvalfour750.05</v>
      </c>
      <c r="B68" t="str">
        <f t="shared" si="4"/>
        <v>largealsvalfour</v>
      </c>
      <c r="C68" t="s">
        <v>19</v>
      </c>
      <c r="D68" t="s">
        <v>8</v>
      </c>
      <c r="E68" t="s">
        <v>12</v>
      </c>
      <c r="F68" t="s">
        <v>10</v>
      </c>
      <c r="H68">
        <v>75</v>
      </c>
      <c r="I68">
        <v>0.05</v>
      </c>
      <c r="J68">
        <v>6.6118551605792797E-3</v>
      </c>
      <c r="K68">
        <v>3.4905186906480097E-2</v>
      </c>
      <c r="L68">
        <v>0.80121412347464005</v>
      </c>
    </row>
    <row r="69" spans="1:12" x14ac:dyDescent="0.35">
      <c r="A69" t="str">
        <f t="shared" si="3"/>
        <v>largealsvalfour750.1</v>
      </c>
      <c r="B69" t="str">
        <f t="shared" si="4"/>
        <v>largealsvalfour</v>
      </c>
      <c r="C69" t="s">
        <v>19</v>
      </c>
      <c r="D69" t="s">
        <v>8</v>
      </c>
      <c r="E69" t="s">
        <v>12</v>
      </c>
      <c r="F69" t="s">
        <v>10</v>
      </c>
      <c r="H69">
        <v>75</v>
      </c>
      <c r="I69">
        <v>0.1</v>
      </c>
      <c r="J69" s="1">
        <v>1.4622548645136499E-4</v>
      </c>
      <c r="K69">
        <v>1.45134762623174E-3</v>
      </c>
      <c r="L69">
        <v>0.82811770057364698</v>
      </c>
    </row>
    <row r="70" spans="1:12" x14ac:dyDescent="0.35">
      <c r="A70" t="str">
        <f t="shared" si="3"/>
        <v>largealsvalfour2000.001</v>
      </c>
      <c r="B70" t="str">
        <f t="shared" si="4"/>
        <v>largealsvalfour</v>
      </c>
      <c r="C70" t="s">
        <v>19</v>
      </c>
      <c r="D70" t="s">
        <v>8</v>
      </c>
      <c r="E70" t="s">
        <v>12</v>
      </c>
      <c r="F70" t="s">
        <v>10</v>
      </c>
      <c r="H70">
        <v>200</v>
      </c>
      <c r="I70">
        <v>1E-3</v>
      </c>
      <c r="J70">
        <v>3.0767989801811098E-3</v>
      </c>
      <c r="K70">
        <v>1.83148970215559E-2</v>
      </c>
      <c r="L70">
        <v>1.12938909405245</v>
      </c>
    </row>
    <row r="71" spans="1:12" x14ac:dyDescent="0.35">
      <c r="A71" t="str">
        <f t="shared" si="3"/>
        <v>largealsvalfour2000.005</v>
      </c>
      <c r="B71" t="str">
        <f t="shared" si="4"/>
        <v>largealsvalfour</v>
      </c>
      <c r="C71" t="s">
        <v>19</v>
      </c>
      <c r="D71" t="s">
        <v>8</v>
      </c>
      <c r="E71" t="s">
        <v>12</v>
      </c>
      <c r="F71" t="s">
        <v>10</v>
      </c>
      <c r="H71">
        <v>200</v>
      </c>
      <c r="I71">
        <v>5.0000000000000001E-3</v>
      </c>
      <c r="J71">
        <v>8.6180315818074598E-3</v>
      </c>
      <c r="K71">
        <v>4.6597764817353601E-2</v>
      </c>
      <c r="L71">
        <v>1.00419248960619</v>
      </c>
    </row>
    <row r="72" spans="1:12" x14ac:dyDescent="0.35">
      <c r="A72" t="str">
        <f t="shared" si="3"/>
        <v>largealsvalfour2000.01</v>
      </c>
      <c r="B72" t="str">
        <f t="shared" si="4"/>
        <v>largealsvalfour</v>
      </c>
      <c r="C72" t="s">
        <v>19</v>
      </c>
      <c r="D72" t="s">
        <v>8</v>
      </c>
      <c r="E72" t="s">
        <v>12</v>
      </c>
      <c r="F72" t="s">
        <v>10</v>
      </c>
      <c r="H72">
        <v>200</v>
      </c>
      <c r="I72">
        <v>0.01</v>
      </c>
      <c r="J72">
        <v>9.8198608367928795E-3</v>
      </c>
      <c r="K72">
        <v>5.3876993051422302E-2</v>
      </c>
      <c r="L72">
        <v>0.959294486323093</v>
      </c>
    </row>
    <row r="73" spans="1:12" x14ac:dyDescent="0.35">
      <c r="A73" t="str">
        <f t="shared" si="3"/>
        <v>largealsvalfour2000.05</v>
      </c>
      <c r="B73" t="str">
        <f t="shared" si="4"/>
        <v>largealsvalfour</v>
      </c>
      <c r="C73" t="s">
        <v>19</v>
      </c>
      <c r="D73" t="s">
        <v>8</v>
      </c>
      <c r="E73" t="s">
        <v>12</v>
      </c>
      <c r="F73" t="s">
        <v>10</v>
      </c>
      <c r="H73">
        <v>200</v>
      </c>
      <c r="I73">
        <v>0.05</v>
      </c>
      <c r="J73">
        <v>9.6546047942269505E-3</v>
      </c>
      <c r="K73">
        <v>4.7675525677784603E-2</v>
      </c>
      <c r="L73">
        <v>0.80509931508744204</v>
      </c>
    </row>
    <row r="74" spans="1:12" x14ac:dyDescent="0.35">
      <c r="A74" t="str">
        <f t="shared" si="3"/>
        <v>largealsvalfour2000.1</v>
      </c>
      <c r="B74" t="str">
        <f t="shared" si="4"/>
        <v>largealsvalfour</v>
      </c>
      <c r="C74" t="s">
        <v>19</v>
      </c>
      <c r="D74" t="s">
        <v>8</v>
      </c>
      <c r="E74" t="s">
        <v>12</v>
      </c>
      <c r="F74" t="s">
        <v>10</v>
      </c>
      <c r="H74">
        <v>200</v>
      </c>
      <c r="I74">
        <v>0.1</v>
      </c>
      <c r="J74" s="1">
        <v>1.46812012482625E-4</v>
      </c>
      <c r="K74">
        <v>1.45846675428917E-3</v>
      </c>
      <c r="L74">
        <v>0.82812807900210705</v>
      </c>
    </row>
    <row r="75" spans="1:12" x14ac:dyDescent="0.35">
      <c r="A75" t="str">
        <f t="shared" si="3"/>
        <v>largealsvalall100.001</v>
      </c>
      <c r="B75" t="str">
        <f t="shared" si="4"/>
        <v>largealsvalall</v>
      </c>
      <c r="C75" t="s">
        <v>19</v>
      </c>
      <c r="D75" t="s">
        <v>8</v>
      </c>
      <c r="E75" t="s">
        <v>12</v>
      </c>
      <c r="F75" t="s">
        <v>9</v>
      </c>
      <c r="H75">
        <v>10</v>
      </c>
      <c r="I75">
        <v>1E-3</v>
      </c>
      <c r="J75" s="1">
        <v>9.2420287353400305E-7</v>
      </c>
      <c r="K75" s="1">
        <v>2.1649905574550899E-5</v>
      </c>
      <c r="L75">
        <v>0.92505886732070897</v>
      </c>
    </row>
    <row r="76" spans="1:12" x14ac:dyDescent="0.35">
      <c r="A76" t="str">
        <f t="shared" si="3"/>
        <v>largealsvalall100.005</v>
      </c>
      <c r="B76" t="str">
        <f t="shared" si="4"/>
        <v>largealsvalall</v>
      </c>
      <c r="C76" t="s">
        <v>19</v>
      </c>
      <c r="D76" t="s">
        <v>8</v>
      </c>
      <c r="E76" t="s">
        <v>12</v>
      </c>
      <c r="F76" t="s">
        <v>9</v>
      </c>
      <c r="H76">
        <v>10</v>
      </c>
      <c r="I76">
        <v>5.0000000000000001E-3</v>
      </c>
      <c r="J76" s="1">
        <v>1.2432862030467999E-6</v>
      </c>
      <c r="K76" s="1">
        <v>2.5966220477786502E-5</v>
      </c>
      <c r="L76">
        <v>0.87959397688784002</v>
      </c>
    </row>
    <row r="77" spans="1:12" x14ac:dyDescent="0.35">
      <c r="A77" t="str">
        <f t="shared" si="3"/>
        <v>largealsvalall100.01</v>
      </c>
      <c r="B77" t="str">
        <f t="shared" si="4"/>
        <v>largealsvalall</v>
      </c>
      <c r="C77" t="s">
        <v>19</v>
      </c>
      <c r="D77" t="s">
        <v>8</v>
      </c>
      <c r="E77" t="s">
        <v>12</v>
      </c>
      <c r="F77" t="s">
        <v>9</v>
      </c>
      <c r="H77">
        <v>10</v>
      </c>
      <c r="I77">
        <v>0.01</v>
      </c>
      <c r="J77" s="1">
        <v>1.4633055134645599E-6</v>
      </c>
      <c r="K77" s="1">
        <v>2.7755864594313499E-5</v>
      </c>
      <c r="L77">
        <v>0.85926195521745796</v>
      </c>
    </row>
    <row r="78" spans="1:12" x14ac:dyDescent="0.35">
      <c r="A78" t="str">
        <f t="shared" si="3"/>
        <v>largealsvalall100.05</v>
      </c>
      <c r="B78" t="str">
        <f t="shared" si="4"/>
        <v>largealsvalall</v>
      </c>
      <c r="C78" t="s">
        <v>19</v>
      </c>
      <c r="D78" t="s">
        <v>8</v>
      </c>
      <c r="E78" t="s">
        <v>12</v>
      </c>
      <c r="F78" t="s">
        <v>9</v>
      </c>
      <c r="H78">
        <v>10</v>
      </c>
      <c r="I78">
        <v>0.05</v>
      </c>
      <c r="J78" s="1">
        <v>8.9968774595704205E-5</v>
      </c>
      <c r="K78">
        <v>1.15196144067341E-3</v>
      </c>
      <c r="L78">
        <v>0.82230093765520196</v>
      </c>
    </row>
    <row r="79" spans="1:12" x14ac:dyDescent="0.35">
      <c r="A79" t="str">
        <f t="shared" si="3"/>
        <v>largealsvalall100.1</v>
      </c>
      <c r="B79" t="str">
        <f t="shared" si="4"/>
        <v>largealsvalall</v>
      </c>
      <c r="C79" t="s">
        <v>19</v>
      </c>
      <c r="D79" t="s">
        <v>8</v>
      </c>
      <c r="E79" t="s">
        <v>12</v>
      </c>
      <c r="F79" t="s">
        <v>9</v>
      </c>
      <c r="H79">
        <v>10</v>
      </c>
      <c r="I79">
        <v>0.1</v>
      </c>
      <c r="J79" s="1">
        <v>2.6361412427407402E-5</v>
      </c>
      <c r="K79" s="1">
        <v>3.65677604950667E-4</v>
      </c>
      <c r="L79">
        <v>0.83036236510105199</v>
      </c>
    </row>
    <row r="80" spans="1:12" x14ac:dyDescent="0.35">
      <c r="A80" t="str">
        <f t="shared" si="3"/>
        <v>largealsvalall750.001</v>
      </c>
      <c r="B80" t="str">
        <f t="shared" si="4"/>
        <v>largealsvalall</v>
      </c>
      <c r="C80" t="s">
        <v>19</v>
      </c>
      <c r="D80" t="s">
        <v>8</v>
      </c>
      <c r="E80" t="s">
        <v>12</v>
      </c>
      <c r="F80" t="s">
        <v>9</v>
      </c>
      <c r="H80">
        <v>75</v>
      </c>
      <c r="I80">
        <v>1E-3</v>
      </c>
      <c r="J80" s="1">
        <v>3.1167222053203998E-4</v>
      </c>
      <c r="K80">
        <v>1.7766549758657601E-3</v>
      </c>
      <c r="L80">
        <v>1.1858420819653801</v>
      </c>
    </row>
    <row r="81" spans="1:12" x14ac:dyDescent="0.35">
      <c r="A81" t="str">
        <f t="shared" si="3"/>
        <v>largealsvalall750.005</v>
      </c>
      <c r="B81" t="str">
        <f t="shared" si="4"/>
        <v>largealsvalall</v>
      </c>
      <c r="C81" t="s">
        <v>19</v>
      </c>
      <c r="D81" t="s">
        <v>8</v>
      </c>
      <c r="E81" t="s">
        <v>12</v>
      </c>
      <c r="F81" t="s">
        <v>9</v>
      </c>
      <c r="H81">
        <v>75</v>
      </c>
      <c r="I81">
        <v>5.0000000000000001E-3</v>
      </c>
      <c r="J81">
        <v>2.4273561036997101E-3</v>
      </c>
      <c r="K81">
        <v>1.3568672304863701E-2</v>
      </c>
      <c r="L81">
        <v>0.98395219510734</v>
      </c>
    </row>
    <row r="82" spans="1:12" x14ac:dyDescent="0.35">
      <c r="A82" t="str">
        <f t="shared" si="3"/>
        <v>largealsvalall750.01</v>
      </c>
      <c r="B82" t="str">
        <f t="shared" si="4"/>
        <v>largealsvalall</v>
      </c>
      <c r="C82" t="s">
        <v>19</v>
      </c>
      <c r="D82" t="s">
        <v>8</v>
      </c>
      <c r="E82" t="s">
        <v>12</v>
      </c>
      <c r="F82" t="s">
        <v>9</v>
      </c>
      <c r="H82">
        <v>75</v>
      </c>
      <c r="I82">
        <v>0.01</v>
      </c>
      <c r="J82">
        <v>4.00028305139265E-3</v>
      </c>
      <c r="K82">
        <v>2.2987528434549102E-2</v>
      </c>
      <c r="L82">
        <v>0.91505498270163099</v>
      </c>
    </row>
    <row r="83" spans="1:12" x14ac:dyDescent="0.35">
      <c r="A83" t="str">
        <f t="shared" si="3"/>
        <v>largealsvalall750.05</v>
      </c>
      <c r="B83" t="str">
        <f t="shared" si="4"/>
        <v>largealsvalall</v>
      </c>
      <c r="C83" t="s">
        <v>19</v>
      </c>
      <c r="D83" t="s">
        <v>8</v>
      </c>
      <c r="E83" t="s">
        <v>12</v>
      </c>
      <c r="F83" t="s">
        <v>9</v>
      </c>
      <c r="H83">
        <v>75</v>
      </c>
      <c r="I83">
        <v>0.05</v>
      </c>
      <c r="J83">
        <v>5.0983510889088396E-3</v>
      </c>
      <c r="K83">
        <v>2.9520871741670798E-2</v>
      </c>
      <c r="L83">
        <v>0.80784443530224503</v>
      </c>
    </row>
    <row r="84" spans="1:12" x14ac:dyDescent="0.35">
      <c r="A84" t="str">
        <f t="shared" si="3"/>
        <v>largealsvalall750.1</v>
      </c>
      <c r="B84" t="str">
        <f t="shared" si="4"/>
        <v>largealsvalall</v>
      </c>
      <c r="C84" t="s">
        <v>19</v>
      </c>
      <c r="D84" t="s">
        <v>8</v>
      </c>
      <c r="E84" t="s">
        <v>12</v>
      </c>
      <c r="F84" t="s">
        <v>9</v>
      </c>
      <c r="H84">
        <v>75</v>
      </c>
      <c r="I84">
        <v>0.1</v>
      </c>
      <c r="J84" s="1">
        <v>1.15083836910142E-4</v>
      </c>
      <c r="K84">
        <v>1.1984737730339401E-3</v>
      </c>
      <c r="L84">
        <v>0.82694972788170995</v>
      </c>
    </row>
    <row r="85" spans="1:12" x14ac:dyDescent="0.35">
      <c r="A85" t="str">
        <f t="shared" si="3"/>
        <v>largealsvalall2000.001</v>
      </c>
      <c r="B85" t="str">
        <f t="shared" si="4"/>
        <v>largealsvalall</v>
      </c>
      <c r="C85" t="s">
        <v>19</v>
      </c>
      <c r="D85" t="s">
        <v>8</v>
      </c>
      <c r="E85" t="s">
        <v>12</v>
      </c>
      <c r="F85" t="s">
        <v>9</v>
      </c>
      <c r="H85">
        <v>200</v>
      </c>
      <c r="I85">
        <v>1E-3</v>
      </c>
      <c r="J85">
        <v>2.5675628689924498E-3</v>
      </c>
      <c r="K85">
        <v>1.7250167978244298E-2</v>
      </c>
      <c r="L85">
        <v>1.16907888375264</v>
      </c>
    </row>
    <row r="86" spans="1:12" x14ac:dyDescent="0.35">
      <c r="A86" t="str">
        <f t="shared" si="3"/>
        <v>largealsvalall2000.005</v>
      </c>
      <c r="B86" t="str">
        <f t="shared" si="4"/>
        <v>largealsvalall</v>
      </c>
      <c r="C86" t="s">
        <v>19</v>
      </c>
      <c r="D86" t="s">
        <v>8</v>
      </c>
      <c r="E86" t="s">
        <v>12</v>
      </c>
      <c r="F86" t="s">
        <v>9</v>
      </c>
      <c r="H86">
        <v>200</v>
      </c>
      <c r="I86">
        <v>5.0000000000000001E-3</v>
      </c>
      <c r="J86">
        <v>7.0922609054852601E-3</v>
      </c>
      <c r="K86">
        <v>4.2315018751028798E-2</v>
      </c>
      <c r="L86">
        <v>0.97797582829639296</v>
      </c>
    </row>
    <row r="87" spans="1:12" x14ac:dyDescent="0.35">
      <c r="A87" t="str">
        <f t="shared" si="3"/>
        <v>largealsvalall2000.01</v>
      </c>
      <c r="B87" t="str">
        <f t="shared" si="4"/>
        <v>largealsvalall</v>
      </c>
      <c r="C87" t="s">
        <v>19</v>
      </c>
      <c r="D87" t="s">
        <v>8</v>
      </c>
      <c r="E87" t="s">
        <v>12</v>
      </c>
      <c r="F87" t="s">
        <v>9</v>
      </c>
      <c r="H87">
        <v>200</v>
      </c>
      <c r="I87">
        <v>0.01</v>
      </c>
      <c r="J87">
        <v>7.9949201627560699E-3</v>
      </c>
      <c r="K87">
        <v>4.84189596419769E-2</v>
      </c>
      <c r="L87">
        <v>0.91557693099728699</v>
      </c>
    </row>
    <row r="88" spans="1:12" x14ac:dyDescent="0.35">
      <c r="A88" t="str">
        <f t="shared" si="3"/>
        <v>largealsvalall2000.05</v>
      </c>
      <c r="B88" t="str">
        <f t="shared" si="4"/>
        <v>largealsvalall</v>
      </c>
      <c r="C88" t="s">
        <v>19</v>
      </c>
      <c r="D88" t="s">
        <v>8</v>
      </c>
      <c r="E88" t="s">
        <v>12</v>
      </c>
      <c r="F88" t="s">
        <v>9</v>
      </c>
      <c r="H88">
        <v>200</v>
      </c>
      <c r="I88">
        <v>0.05</v>
      </c>
      <c r="J88">
        <v>7.4378951593266603E-3</v>
      </c>
      <c r="K88">
        <v>4.05580380126025E-2</v>
      </c>
      <c r="L88">
        <v>0.80688940932747899</v>
      </c>
    </row>
    <row r="89" spans="1:12" x14ac:dyDescent="0.35">
      <c r="A89" t="str">
        <f t="shared" si="3"/>
        <v>largealsvalall2000.1</v>
      </c>
      <c r="B89" t="str">
        <f t="shared" si="4"/>
        <v>largealsvalall</v>
      </c>
      <c r="C89" t="s">
        <v>19</v>
      </c>
      <c r="D89" t="s">
        <v>8</v>
      </c>
      <c r="E89" t="s">
        <v>12</v>
      </c>
      <c r="F89" t="s">
        <v>9</v>
      </c>
      <c r="H89">
        <v>200</v>
      </c>
      <c r="I89">
        <v>0.1</v>
      </c>
      <c r="J89" s="1">
        <v>1.15544820402996E-4</v>
      </c>
      <c r="K89">
        <v>1.2040861980801201E-3</v>
      </c>
      <c r="L89">
        <v>0.82694698589145799</v>
      </c>
    </row>
    <row r="90" spans="1:12" x14ac:dyDescent="0.35">
      <c r="A90" t="str">
        <f t="shared" si="3"/>
        <v>largealstest mapfour2000.01</v>
      </c>
      <c r="B90" t="str">
        <f t="shared" si="4"/>
        <v>largealstest mapfour</v>
      </c>
      <c r="C90" t="s">
        <v>19</v>
      </c>
      <c r="D90" t="s">
        <v>8</v>
      </c>
      <c r="E90" t="s">
        <v>16</v>
      </c>
      <c r="F90" t="s">
        <v>10</v>
      </c>
      <c r="H90">
        <v>200</v>
      </c>
      <c r="I90">
        <v>0.01</v>
      </c>
      <c r="J90">
        <v>1.0063976054852E-2</v>
      </c>
      <c r="K90">
        <v>5.4474233287826003E-2</v>
      </c>
      <c r="L90">
        <v>0.95823311274979295</v>
      </c>
    </row>
    <row r="91" spans="1:12" x14ac:dyDescent="0.35">
      <c r="A91" t="str">
        <f t="shared" si="3"/>
        <v>largealstest ndcgfour2000.01</v>
      </c>
      <c r="B91" t="str">
        <f t="shared" si="4"/>
        <v>largealstest ndcgfour</v>
      </c>
      <c r="C91" t="s">
        <v>19</v>
      </c>
      <c r="D91" t="s">
        <v>8</v>
      </c>
      <c r="E91" t="s">
        <v>17</v>
      </c>
      <c r="F91" t="s">
        <v>10</v>
      </c>
      <c r="H91">
        <v>200</v>
      </c>
      <c r="I91">
        <v>0.01</v>
      </c>
      <c r="J91">
        <v>1.0063938912310499E-2</v>
      </c>
      <c r="K91">
        <v>5.4473809754915697E-2</v>
      </c>
      <c r="L91">
        <v>0.95823311139082601</v>
      </c>
    </row>
    <row r="92" spans="1:12" x14ac:dyDescent="0.35">
      <c r="A92" t="str">
        <f t="shared" si="3"/>
        <v>largealstest rmsefour100.05</v>
      </c>
      <c r="B92" t="str">
        <f t="shared" si="4"/>
        <v>largealstest rmsefour</v>
      </c>
      <c r="C92" t="s">
        <v>19</v>
      </c>
      <c r="D92" t="s">
        <v>8</v>
      </c>
      <c r="E92" t="s">
        <v>18</v>
      </c>
      <c r="F92" t="s">
        <v>10</v>
      </c>
      <c r="H92">
        <v>10</v>
      </c>
      <c r="I92">
        <v>0.05</v>
      </c>
      <c r="J92" s="1">
        <v>1.0446916990943399E-4</v>
      </c>
      <c r="K92">
        <v>1.3629728313560301E-3</v>
      </c>
      <c r="L92">
        <v>0.79576817456230997</v>
      </c>
    </row>
    <row r="93" spans="1:12" x14ac:dyDescent="0.35">
      <c r="A93" t="str">
        <f t="shared" si="3"/>
        <v>largealstest mapall2000.01</v>
      </c>
      <c r="B93" t="str">
        <f t="shared" si="4"/>
        <v>largealstest mapall</v>
      </c>
      <c r="C93" t="s">
        <v>19</v>
      </c>
      <c r="D93" t="s">
        <v>8</v>
      </c>
      <c r="E93" t="s">
        <v>16</v>
      </c>
      <c r="F93" t="s">
        <v>9</v>
      </c>
      <c r="H93">
        <v>200</v>
      </c>
      <c r="I93">
        <v>0.01</v>
      </c>
      <c r="J93">
        <v>7.7847700832598104E-3</v>
      </c>
      <c r="K93">
        <v>4.6349640404896801E-2</v>
      </c>
      <c r="L93">
        <v>0.91513776540511604</v>
      </c>
    </row>
    <row r="94" spans="1:12" x14ac:dyDescent="0.35">
      <c r="A94" t="str">
        <f t="shared" si="3"/>
        <v>largealstest ndcgall2000.01</v>
      </c>
      <c r="B94" t="str">
        <f t="shared" si="4"/>
        <v>largealstest ndcgall</v>
      </c>
      <c r="C94" t="s">
        <v>19</v>
      </c>
      <c r="D94" t="s">
        <v>8</v>
      </c>
      <c r="E94" t="s">
        <v>17</v>
      </c>
      <c r="F94" t="s">
        <v>9</v>
      </c>
      <c r="H94">
        <v>200</v>
      </c>
      <c r="I94">
        <v>0.01</v>
      </c>
      <c r="J94">
        <v>7.7848043330350303E-3</v>
      </c>
      <c r="K94">
        <v>4.6350241557391203E-2</v>
      </c>
      <c r="L94">
        <v>0.91513776535981595</v>
      </c>
    </row>
    <row r="95" spans="1:12" x14ac:dyDescent="0.35">
      <c r="A95" t="str">
        <f t="shared" si="3"/>
        <v>largealstest rmseall2000.05</v>
      </c>
      <c r="B95" t="str">
        <f t="shared" si="4"/>
        <v>largealstest rmseall</v>
      </c>
      <c r="C95" t="s">
        <v>19</v>
      </c>
      <c r="D95" t="s">
        <v>8</v>
      </c>
      <c r="E95" t="s">
        <v>18</v>
      </c>
      <c r="F95" t="s">
        <v>9</v>
      </c>
      <c r="H95">
        <v>200</v>
      </c>
      <c r="I95">
        <v>0.05</v>
      </c>
      <c r="J95">
        <v>7.1207066811094398E-3</v>
      </c>
      <c r="K95">
        <v>3.8408585963278202E-2</v>
      </c>
      <c r="L95">
        <v>0.80761816000529096</v>
      </c>
    </row>
    <row r="96" spans="1:12" x14ac:dyDescent="0.35">
      <c r="A96" t="str">
        <f t="shared" si="3"/>
        <v>largebaselinevalfour0</v>
      </c>
      <c r="B96" t="str">
        <f t="shared" si="4"/>
        <v>largebaselinevalfour</v>
      </c>
      <c r="C96" t="s">
        <v>19</v>
      </c>
      <c r="D96" t="s">
        <v>13</v>
      </c>
      <c r="E96" t="s">
        <v>12</v>
      </c>
      <c r="F96" t="s">
        <v>10</v>
      </c>
      <c r="G96">
        <v>0</v>
      </c>
      <c r="J96" s="1">
        <v>3.2201571585817899E-7</v>
      </c>
      <c r="K96" s="1">
        <v>3.1358992060791402E-6</v>
      </c>
      <c r="L96">
        <v>0.883485133983826</v>
      </c>
    </row>
    <row r="97" spans="1:12" x14ac:dyDescent="0.35">
      <c r="A97" t="str">
        <f t="shared" si="3"/>
        <v>largebaselinevalfour5</v>
      </c>
      <c r="B97" t="str">
        <f t="shared" si="4"/>
        <v>largebaselinevalfour</v>
      </c>
      <c r="C97" t="s">
        <v>19</v>
      </c>
      <c r="D97" t="s">
        <v>13</v>
      </c>
      <c r="E97" t="s">
        <v>12</v>
      </c>
      <c r="F97" t="s">
        <v>10</v>
      </c>
      <c r="G97">
        <v>5</v>
      </c>
      <c r="J97">
        <v>1.0364278790964901E-2</v>
      </c>
      <c r="K97">
        <v>5.1459043542885802E-2</v>
      </c>
      <c r="L97">
        <v>0.91177832315802898</v>
      </c>
    </row>
    <row r="98" spans="1:12" x14ac:dyDescent="0.35">
      <c r="A98" t="str">
        <f t="shared" ref="A98:A117" si="5">C98&amp;D98&amp;E98&amp;F98&amp;G98&amp;H98&amp;I98</f>
        <v>largebaselinevalfour10</v>
      </c>
      <c r="B98" t="str">
        <f t="shared" si="4"/>
        <v>largebaselinevalfour</v>
      </c>
      <c r="C98" t="s">
        <v>19</v>
      </c>
      <c r="D98" t="s">
        <v>13</v>
      </c>
      <c r="E98" t="s">
        <v>12</v>
      </c>
      <c r="F98" t="s">
        <v>10</v>
      </c>
      <c r="G98">
        <v>10</v>
      </c>
      <c r="J98">
        <v>1.27528257404767E-2</v>
      </c>
      <c r="K98">
        <v>5.7117979125854597E-2</v>
      </c>
      <c r="L98">
        <v>0.932451596552069</v>
      </c>
    </row>
    <row r="99" spans="1:12" x14ac:dyDescent="0.35">
      <c r="A99" t="str">
        <f t="shared" si="5"/>
        <v>largebaselinevalfour100</v>
      </c>
      <c r="B99" t="str">
        <f t="shared" si="4"/>
        <v>largebaselinevalfour</v>
      </c>
      <c r="C99" t="s">
        <v>19</v>
      </c>
      <c r="D99" t="s">
        <v>13</v>
      </c>
      <c r="E99" t="s">
        <v>12</v>
      </c>
      <c r="F99" t="s">
        <v>10</v>
      </c>
      <c r="G99">
        <v>100</v>
      </c>
      <c r="J99">
        <v>2.36422407899427E-2</v>
      </c>
      <c r="K99">
        <v>8.0046734610300901E-2</v>
      </c>
      <c r="L99">
        <v>1.1267428455141999</v>
      </c>
    </row>
    <row r="100" spans="1:12" x14ac:dyDescent="0.35">
      <c r="A100" t="str">
        <f t="shared" si="5"/>
        <v>largebaselinevalfour1000</v>
      </c>
      <c r="B100" t="str">
        <f t="shared" si="4"/>
        <v>largebaselinevalfour</v>
      </c>
      <c r="C100" t="s">
        <v>19</v>
      </c>
      <c r="D100" t="s">
        <v>13</v>
      </c>
      <c r="E100" t="s">
        <v>12</v>
      </c>
      <c r="F100" t="s">
        <v>10</v>
      </c>
      <c r="G100">
        <v>1000</v>
      </c>
      <c r="J100">
        <v>2.9036129363741999E-2</v>
      </c>
      <c r="K100">
        <v>0.100352017867258</v>
      </c>
      <c r="L100">
        <v>1.7430285219455</v>
      </c>
    </row>
    <row r="101" spans="1:12" x14ac:dyDescent="0.35">
      <c r="A101" t="str">
        <f t="shared" si="5"/>
        <v>largebaselinevalfour10000</v>
      </c>
      <c r="B101" t="str">
        <f t="shared" si="4"/>
        <v>largebaselinevalfour</v>
      </c>
      <c r="C101" t="s">
        <v>19</v>
      </c>
      <c r="D101" t="s">
        <v>13</v>
      </c>
      <c r="E101" t="s">
        <v>12</v>
      </c>
      <c r="F101" t="s">
        <v>10</v>
      </c>
      <c r="G101">
        <v>10000</v>
      </c>
      <c r="J101">
        <v>3.1635325355977198E-2</v>
      </c>
      <c r="K101">
        <v>0.108817318703158</v>
      </c>
      <c r="L101">
        <v>2.9037189792429601</v>
      </c>
    </row>
    <row r="102" spans="1:12" x14ac:dyDescent="0.35">
      <c r="A102" t="str">
        <f t="shared" si="5"/>
        <v>largebaselinevalfour100000</v>
      </c>
      <c r="B102" t="str">
        <f t="shared" si="4"/>
        <v>largebaselinevalfour</v>
      </c>
      <c r="C102" t="s">
        <v>19</v>
      </c>
      <c r="D102" t="s">
        <v>13</v>
      </c>
      <c r="E102" t="s">
        <v>12</v>
      </c>
      <c r="F102" t="s">
        <v>10</v>
      </c>
      <c r="G102">
        <v>100000</v>
      </c>
      <c r="J102">
        <v>3.1584254069875403E-2</v>
      </c>
      <c r="K102">
        <v>0.108727532049423</v>
      </c>
      <c r="L102">
        <v>3.9738511444939499</v>
      </c>
    </row>
    <row r="103" spans="1:12" x14ac:dyDescent="0.35">
      <c r="A103" t="str">
        <f t="shared" si="5"/>
        <v>largebaselinevalfour1000000</v>
      </c>
      <c r="B103" t="str">
        <f t="shared" si="4"/>
        <v>largebaselinevalfour</v>
      </c>
      <c r="C103" t="s">
        <v>19</v>
      </c>
      <c r="D103" t="s">
        <v>13</v>
      </c>
      <c r="E103" t="s">
        <v>12</v>
      </c>
      <c r="F103" t="s">
        <v>10</v>
      </c>
      <c r="G103">
        <v>1000000</v>
      </c>
      <c r="J103">
        <v>3.19943266763291E-2</v>
      </c>
      <c r="K103">
        <v>0.108951002752294</v>
      </c>
      <c r="L103">
        <v>4.32466860737616</v>
      </c>
    </row>
    <row r="104" spans="1:12" x14ac:dyDescent="0.35">
      <c r="A104" t="str">
        <f t="shared" si="5"/>
        <v>largebaselinevalall0</v>
      </c>
      <c r="B104" t="str">
        <f t="shared" si="4"/>
        <v>largebaselinevalall</v>
      </c>
      <c r="C104" t="s">
        <v>19</v>
      </c>
      <c r="D104" t="s">
        <v>13</v>
      </c>
      <c r="E104" t="s">
        <v>12</v>
      </c>
      <c r="F104" t="s">
        <v>9</v>
      </c>
      <c r="G104">
        <v>0</v>
      </c>
      <c r="J104" s="1">
        <v>9.5269502320891205E-7</v>
      </c>
      <c r="K104" s="1">
        <v>8.2874548002130697E-6</v>
      </c>
      <c r="L104">
        <v>0.96823983126620305</v>
      </c>
    </row>
    <row r="105" spans="1:12" x14ac:dyDescent="0.35">
      <c r="A105" t="str">
        <f t="shared" si="5"/>
        <v>largebaselinevalall5</v>
      </c>
      <c r="B105" t="str">
        <f t="shared" si="4"/>
        <v>largebaselinevalall</v>
      </c>
      <c r="C105" t="s">
        <v>19</v>
      </c>
      <c r="D105" t="s">
        <v>13</v>
      </c>
      <c r="E105" t="s">
        <v>12</v>
      </c>
      <c r="F105" t="s">
        <v>9</v>
      </c>
      <c r="G105">
        <v>5</v>
      </c>
      <c r="J105">
        <v>8.5973059212052297E-3</v>
      </c>
      <c r="K105">
        <v>4.6099948146582699E-2</v>
      </c>
      <c r="L105">
        <v>0.97805381604060304</v>
      </c>
    </row>
    <row r="106" spans="1:12" x14ac:dyDescent="0.35">
      <c r="A106" t="str">
        <f t="shared" si="5"/>
        <v>largebaselinevalall10</v>
      </c>
      <c r="B106" t="str">
        <f t="shared" si="4"/>
        <v>largebaselinevalall</v>
      </c>
      <c r="C106" t="s">
        <v>19</v>
      </c>
      <c r="D106" t="s">
        <v>13</v>
      </c>
      <c r="E106" t="s">
        <v>12</v>
      </c>
      <c r="F106" t="s">
        <v>9</v>
      </c>
      <c r="G106">
        <v>10</v>
      </c>
      <c r="J106">
        <v>1.0492047920246E-2</v>
      </c>
      <c r="K106">
        <v>5.1206079610805803E-2</v>
      </c>
      <c r="L106">
        <v>0.98769840542732301</v>
      </c>
    </row>
    <row r="107" spans="1:12" x14ac:dyDescent="0.35">
      <c r="A107" t="str">
        <f t="shared" si="5"/>
        <v>largebaselinevalall100</v>
      </c>
      <c r="B107" t="str">
        <f t="shared" si="4"/>
        <v>largebaselinevalall</v>
      </c>
      <c r="C107" t="s">
        <v>19</v>
      </c>
      <c r="D107" t="s">
        <v>13</v>
      </c>
      <c r="E107" t="s">
        <v>12</v>
      </c>
      <c r="F107" t="s">
        <v>9</v>
      </c>
      <c r="G107">
        <v>100</v>
      </c>
      <c r="J107">
        <v>1.9284272527152001E-2</v>
      </c>
      <c r="K107">
        <v>7.1856582534451E-2</v>
      </c>
      <c r="L107">
        <v>1.08942290085398</v>
      </c>
    </row>
    <row r="108" spans="1:12" x14ac:dyDescent="0.35">
      <c r="A108" t="str">
        <f t="shared" si="5"/>
        <v>largebaselinevalall1000</v>
      </c>
      <c r="B108" t="str">
        <f t="shared" si="4"/>
        <v>largebaselinevalall</v>
      </c>
      <c r="C108" t="s">
        <v>19</v>
      </c>
      <c r="D108" t="s">
        <v>13</v>
      </c>
      <c r="E108" t="s">
        <v>12</v>
      </c>
      <c r="F108" t="s">
        <v>9</v>
      </c>
      <c r="G108">
        <v>1000</v>
      </c>
      <c r="J108">
        <v>2.4477050882587802E-2</v>
      </c>
      <c r="K108">
        <v>9.1886750681378498E-2</v>
      </c>
      <c r="L108">
        <v>1.4928306755360601</v>
      </c>
    </row>
    <row r="109" spans="1:12" x14ac:dyDescent="0.35">
      <c r="A109" t="str">
        <f t="shared" si="5"/>
        <v>largebaselinevalall10000</v>
      </c>
      <c r="B109" t="str">
        <f t="shared" si="4"/>
        <v>largebaselinevalall</v>
      </c>
      <c r="C109" t="s">
        <v>19</v>
      </c>
      <c r="D109" t="s">
        <v>13</v>
      </c>
      <c r="E109" t="s">
        <v>12</v>
      </c>
      <c r="F109" t="s">
        <v>9</v>
      </c>
      <c r="G109">
        <v>10000</v>
      </c>
      <c r="J109">
        <v>2.7689676710714799E-2</v>
      </c>
      <c r="K109">
        <v>0.102900825554818</v>
      </c>
      <c r="L109">
        <v>2.4062067934670401</v>
      </c>
    </row>
    <row r="110" spans="1:12" x14ac:dyDescent="0.35">
      <c r="A110" t="str">
        <f t="shared" si="5"/>
        <v>largebaselinevalall100000</v>
      </c>
      <c r="B110" t="str">
        <f t="shared" si="4"/>
        <v>largebaselinevalall</v>
      </c>
      <c r="C110" t="s">
        <v>19</v>
      </c>
      <c r="D110" t="s">
        <v>13</v>
      </c>
      <c r="E110" t="s">
        <v>12</v>
      </c>
      <c r="F110" t="s">
        <v>9</v>
      </c>
      <c r="G110">
        <v>100000</v>
      </c>
      <c r="J110">
        <v>2.8423332476521498E-2</v>
      </c>
      <c r="K110">
        <v>0.105372122691597</v>
      </c>
      <c r="L110">
        <v>3.2972473258482902</v>
      </c>
    </row>
    <row r="111" spans="1:12" x14ac:dyDescent="0.35">
      <c r="A111" t="str">
        <f t="shared" si="5"/>
        <v>largebaselinevalall1000000</v>
      </c>
      <c r="B111" t="str">
        <f t="shared" si="4"/>
        <v>largebaselinevalall</v>
      </c>
      <c r="C111" t="s">
        <v>19</v>
      </c>
      <c r="D111" t="s">
        <v>13</v>
      </c>
      <c r="E111" t="s">
        <v>12</v>
      </c>
      <c r="F111" t="s">
        <v>9</v>
      </c>
      <c r="G111">
        <v>1000000</v>
      </c>
      <c r="J111">
        <v>2.9013403691509999E-2</v>
      </c>
      <c r="K111">
        <v>0.106288210726783</v>
      </c>
      <c r="L111">
        <v>3.5867117580086898</v>
      </c>
    </row>
    <row r="112" spans="1:12" x14ac:dyDescent="0.35">
      <c r="A112" t="str">
        <f t="shared" si="5"/>
        <v>largebaselinetest mapfour1000000</v>
      </c>
      <c r="B112" t="str">
        <f>C112&amp;D112&amp;E112&amp;F112</f>
        <v>largebaselinetest mapfour</v>
      </c>
      <c r="C112" t="s">
        <v>19</v>
      </c>
      <c r="D112" t="s">
        <v>13</v>
      </c>
      <c r="E112" t="s">
        <v>16</v>
      </c>
      <c r="F112" t="s">
        <v>10</v>
      </c>
      <c r="G112">
        <v>1000000</v>
      </c>
      <c r="J112">
        <v>3.3025914268235201E-2</v>
      </c>
      <c r="K112">
        <v>0.1102695832772</v>
      </c>
      <c r="L112">
        <v>4.3266014647267204</v>
      </c>
    </row>
    <row r="113" spans="1:12" x14ac:dyDescent="0.35">
      <c r="A113" t="str">
        <f t="shared" si="5"/>
        <v>largebaselinetest ndcgfour1000000</v>
      </c>
      <c r="B113" t="str">
        <f t="shared" ref="B113:B117" si="6">C113&amp;D113&amp;E113&amp;F113</f>
        <v>largebaselinetest ndcgfour</v>
      </c>
      <c r="C113" t="s">
        <v>19</v>
      </c>
      <c r="D113" t="s">
        <v>13</v>
      </c>
      <c r="E113" t="s">
        <v>17</v>
      </c>
      <c r="F113" t="s">
        <v>10</v>
      </c>
      <c r="G113">
        <v>1000000</v>
      </c>
      <c r="J113">
        <v>3.3025914268235201E-2</v>
      </c>
      <c r="K113">
        <v>0.1102695832772</v>
      </c>
      <c r="L113">
        <v>4.3266014647267204</v>
      </c>
    </row>
    <row r="114" spans="1:12" x14ac:dyDescent="0.35">
      <c r="A114" t="str">
        <f t="shared" si="5"/>
        <v>largebaselinetest rmsefour0</v>
      </c>
      <c r="B114" t="str">
        <f t="shared" si="6"/>
        <v>largebaselinetest rmsefour</v>
      </c>
      <c r="C114" t="s">
        <v>19</v>
      </c>
      <c r="D114" t="s">
        <v>13</v>
      </c>
      <c r="E114" t="s">
        <v>18</v>
      </c>
      <c r="F114" t="s">
        <v>10</v>
      </c>
      <c r="G114">
        <v>0</v>
      </c>
      <c r="J114" s="1">
        <v>5.2650922400392502E-6</v>
      </c>
      <c r="K114" s="1">
        <v>1.05866574129184E-5</v>
      </c>
      <c r="L114">
        <v>0.88205521965225897</v>
      </c>
    </row>
    <row r="115" spans="1:12" x14ac:dyDescent="0.35">
      <c r="A115" t="str">
        <f t="shared" si="5"/>
        <v>largebaselinetest mapall1000000</v>
      </c>
      <c r="B115" t="str">
        <f t="shared" si="6"/>
        <v>largebaselinetest mapall</v>
      </c>
      <c r="C115" t="s">
        <v>19</v>
      </c>
      <c r="D115" t="s">
        <v>13</v>
      </c>
      <c r="E115" t="s">
        <v>16</v>
      </c>
      <c r="F115" t="s">
        <v>9</v>
      </c>
      <c r="G115">
        <v>1000000</v>
      </c>
      <c r="J115">
        <v>2.9305461320271699E-2</v>
      </c>
      <c r="K115">
        <v>0.107023908608955</v>
      </c>
      <c r="L115">
        <v>3.5908129050323399</v>
      </c>
    </row>
    <row r="116" spans="1:12" x14ac:dyDescent="0.35">
      <c r="A116" t="str">
        <f t="shared" si="5"/>
        <v>largebaselinetest ndcgall1000000</v>
      </c>
      <c r="B116" t="str">
        <f t="shared" si="6"/>
        <v>largebaselinetest ndcgall</v>
      </c>
      <c r="C116" t="s">
        <v>19</v>
      </c>
      <c r="D116" t="s">
        <v>13</v>
      </c>
      <c r="E116" t="s">
        <v>17</v>
      </c>
      <c r="F116" t="s">
        <v>9</v>
      </c>
      <c r="G116">
        <v>1000000</v>
      </c>
      <c r="J116">
        <v>2.9305461320271699E-2</v>
      </c>
      <c r="K116">
        <v>0.107023908608955</v>
      </c>
      <c r="L116">
        <v>3.5908129050323399</v>
      </c>
    </row>
    <row r="117" spans="1:12" x14ac:dyDescent="0.35">
      <c r="A117" t="str">
        <f t="shared" si="5"/>
        <v>largebaselinetest rmseall0</v>
      </c>
      <c r="B117" t="str">
        <f t="shared" si="6"/>
        <v>largebaselinetest rmseall</v>
      </c>
      <c r="C117" t="s">
        <v>19</v>
      </c>
      <c r="D117" t="s">
        <v>13</v>
      </c>
      <c r="E117" t="s">
        <v>18</v>
      </c>
      <c r="F117" t="s">
        <v>9</v>
      </c>
      <c r="G117">
        <v>0</v>
      </c>
      <c r="J117" s="1">
        <v>2.7862502446922301E-7</v>
      </c>
      <c r="K117" s="1">
        <v>5.2360610140139498E-6</v>
      </c>
      <c r="L117">
        <v>0.96183377715410101</v>
      </c>
    </row>
  </sheetData>
  <autoFilter ref="A1:L117" xr:uid="{36007D77-D2C5-4D06-B48E-EDD2740C01E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baseline</vt:lpstr>
      <vt:lpstr>long</vt:lpstr>
      <vt:lpstr>alternative</vt:lpstr>
      <vt:lpstr>scann</vt:lpstr>
      <vt:lpstr>Data&gt;&gt;</vt:lpstr>
      <vt:lpstr>5-8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Keenan</dc:creator>
  <cp:lastModifiedBy>mkeen</cp:lastModifiedBy>
  <cp:lastPrinted>2022-05-08T19:17:24Z</cp:lastPrinted>
  <dcterms:created xsi:type="dcterms:W3CDTF">2015-06-05T18:17:20Z</dcterms:created>
  <dcterms:modified xsi:type="dcterms:W3CDTF">2022-05-16T23:22:58Z</dcterms:modified>
</cp:coreProperties>
</file>