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Raw Data Table" sheetId="2" r:id="rId2"/>
  </sheets>
  <definedNames>
    <definedName name="_xlnm._FilterDatabase" localSheetId="0" hidden="1">Sheet1!$B$14:$T$114</definedName>
  </definedNames>
  <calcPr calcId="152511"/>
</workbook>
</file>

<file path=xl/calcChain.xml><?xml version="1.0" encoding="utf-8"?>
<calcChain xmlns="http://schemas.openxmlformats.org/spreadsheetml/2006/main">
  <c r="F113" i="1" l="1"/>
  <c r="J113" i="1" s="1"/>
  <c r="L113" i="1" s="1"/>
  <c r="F35" i="1"/>
  <c r="J35" i="1" s="1"/>
  <c r="L35" i="1" s="1"/>
  <c r="F99" i="1"/>
  <c r="J99" i="1" s="1"/>
  <c r="L99" i="1" s="1"/>
  <c r="F97" i="1"/>
  <c r="J97" i="1" s="1"/>
  <c r="L97" i="1" s="1"/>
  <c r="F102" i="1"/>
  <c r="K102" i="1" s="1"/>
  <c r="F103" i="1"/>
  <c r="K103" i="1" s="1"/>
  <c r="F46" i="1"/>
  <c r="K46" i="1" s="1"/>
  <c r="F104" i="1"/>
  <c r="K104" i="1" s="1"/>
  <c r="F98" i="1"/>
  <c r="J98" i="1" s="1"/>
  <c r="L98" i="1" s="1"/>
  <c r="F108" i="1"/>
  <c r="J108" i="1" s="1"/>
  <c r="L108" i="1" s="1"/>
  <c r="F92" i="1"/>
  <c r="J92" i="1" s="1"/>
  <c r="L92" i="1" s="1"/>
  <c r="F82" i="1"/>
  <c r="J82" i="1" s="1"/>
  <c r="L82" i="1" s="1"/>
  <c r="F83" i="1"/>
  <c r="K83" i="1" s="1"/>
  <c r="F84" i="1"/>
  <c r="K84" i="1" s="1"/>
  <c r="F93" i="1"/>
  <c r="K93" i="1" s="1"/>
  <c r="F109" i="1"/>
  <c r="K109" i="1" s="1"/>
  <c r="F77" i="1"/>
  <c r="J77" i="1" s="1"/>
  <c r="L77" i="1" s="1"/>
  <c r="F78" i="1"/>
  <c r="J78" i="1" s="1"/>
  <c r="L78" i="1" s="1"/>
  <c r="F79" i="1"/>
  <c r="J79" i="1" s="1"/>
  <c r="L79" i="1" s="1"/>
  <c r="F110" i="1"/>
  <c r="J110" i="1" s="1"/>
  <c r="L110" i="1" s="1"/>
  <c r="F67" i="1"/>
  <c r="K67" i="1" s="1"/>
  <c r="F60" i="1"/>
  <c r="K60" i="1" s="1"/>
  <c r="F55" i="1"/>
  <c r="K55" i="1" s="1"/>
  <c r="F56" i="1"/>
  <c r="K56" i="1" s="1"/>
  <c r="F111" i="1"/>
  <c r="J111" i="1" s="1"/>
  <c r="L111" i="1" s="1"/>
  <c r="F100" i="1"/>
  <c r="J100" i="1" s="1"/>
  <c r="L100" i="1" s="1"/>
  <c r="F61" i="1"/>
  <c r="J61" i="1" s="1"/>
  <c r="L61" i="1" s="1"/>
  <c r="F57" i="1"/>
  <c r="J57" i="1" s="1"/>
  <c r="L57" i="1" s="1"/>
  <c r="F101" i="1"/>
  <c r="K101" i="1" s="1"/>
  <c r="F51" i="1"/>
  <c r="K51" i="1" s="1"/>
  <c r="F112" i="1"/>
  <c r="K112" i="1" s="1"/>
  <c r="F45" i="1"/>
  <c r="K45" i="1" s="1"/>
  <c r="F80" i="1"/>
  <c r="J80" i="1" s="1"/>
  <c r="L80" i="1" s="1"/>
  <c r="F25" i="1"/>
  <c r="J25" i="1" s="1"/>
  <c r="L25" i="1" s="1"/>
  <c r="F63" i="1"/>
  <c r="J63" i="1" s="1"/>
  <c r="L63" i="1" s="1"/>
  <c r="F26" i="1"/>
  <c r="J26" i="1" s="1"/>
  <c r="L26" i="1" s="1"/>
  <c r="F70" i="1"/>
  <c r="K70" i="1" s="1"/>
  <c r="F66" i="1"/>
  <c r="K66" i="1" s="1"/>
  <c r="F65" i="1"/>
  <c r="K65" i="1" s="1"/>
  <c r="F73" i="1"/>
  <c r="K73" i="1" s="1"/>
  <c r="F20" i="1"/>
  <c r="J20" i="1" s="1"/>
  <c r="L20" i="1" s="1"/>
  <c r="F23" i="1"/>
  <c r="J23" i="1" s="1"/>
  <c r="L23" i="1" s="1"/>
  <c r="F50" i="1"/>
  <c r="J50" i="1" s="1"/>
  <c r="L50" i="1" s="1"/>
  <c r="F37" i="1"/>
  <c r="J37" i="1" s="1"/>
  <c r="L37" i="1" s="1"/>
  <c r="F39" i="1"/>
  <c r="K39" i="1" s="1"/>
  <c r="F18" i="1"/>
  <c r="K18" i="1" s="1"/>
  <c r="F58" i="1"/>
  <c r="K58" i="1" s="1"/>
  <c r="F49" i="1"/>
  <c r="K49" i="1" s="1"/>
  <c r="F24" i="1"/>
  <c r="J24" i="1" s="1"/>
  <c r="L24" i="1" s="1"/>
  <c r="F52" i="1"/>
  <c r="J52" i="1" s="1"/>
  <c r="L52" i="1" s="1"/>
  <c r="F68" i="1"/>
  <c r="J68" i="1" s="1"/>
  <c r="L68" i="1" s="1"/>
  <c r="F114" i="1"/>
  <c r="J114" i="1" s="1"/>
  <c r="L114" i="1" s="1"/>
  <c r="F81" i="1"/>
  <c r="K81" i="1" s="1"/>
  <c r="F105" i="1"/>
  <c r="K105" i="1" s="1"/>
  <c r="F106" i="1"/>
  <c r="K106" i="1" s="1"/>
  <c r="F107" i="1"/>
  <c r="K107" i="1" s="1"/>
  <c r="F28" i="1"/>
  <c r="J28" i="1" s="1"/>
  <c r="L28" i="1" s="1"/>
  <c r="F41" i="1"/>
  <c r="J41" i="1" s="1"/>
  <c r="L41" i="1" s="1"/>
  <c r="F30" i="1"/>
  <c r="J30" i="1" s="1"/>
  <c r="L30" i="1" s="1"/>
  <c r="F94" i="1"/>
  <c r="J94" i="1" s="1"/>
  <c r="L94" i="1" s="1"/>
  <c r="F95" i="1"/>
  <c r="K95" i="1" s="1"/>
  <c r="F75" i="1"/>
  <c r="K75" i="1" s="1"/>
  <c r="F64" i="1"/>
  <c r="K64" i="1" s="1"/>
  <c r="F27" i="1"/>
  <c r="J27" i="1" s="1"/>
  <c r="L27" i="1" s="1"/>
  <c r="F72" i="1"/>
  <c r="J72" i="1" s="1"/>
  <c r="L72" i="1" s="1"/>
  <c r="F54" i="1"/>
  <c r="J54" i="1" s="1"/>
  <c r="L54" i="1" s="1"/>
  <c r="F22" i="1"/>
  <c r="J22" i="1" s="1"/>
  <c r="L22" i="1" s="1"/>
  <c r="F38" i="1"/>
  <c r="J38" i="1" s="1"/>
  <c r="L38" i="1" s="1"/>
  <c r="F21" i="1"/>
  <c r="K21" i="1" s="1"/>
  <c r="F40" i="1"/>
  <c r="K40" i="1" s="1"/>
  <c r="F42" i="1"/>
  <c r="K42" i="1" s="1"/>
  <c r="F47" i="1"/>
  <c r="J47" i="1" s="1"/>
  <c r="L47" i="1" s="1"/>
  <c r="F34" i="1"/>
  <c r="J34" i="1" s="1"/>
  <c r="L34" i="1" s="1"/>
  <c r="F59" i="1"/>
  <c r="J59" i="1" s="1"/>
  <c r="L59" i="1" s="1"/>
  <c r="F43" i="1"/>
  <c r="J43" i="1" s="1"/>
  <c r="L43" i="1" s="1"/>
  <c r="F62" i="1"/>
  <c r="J62" i="1" s="1"/>
  <c r="L62" i="1" s="1"/>
  <c r="F29" i="1"/>
  <c r="K29" i="1" s="1"/>
  <c r="F89" i="1"/>
  <c r="K89" i="1" s="1"/>
  <c r="F90" i="1"/>
  <c r="K90" i="1" s="1"/>
  <c r="F91" i="1"/>
  <c r="J91" i="1" s="1"/>
  <c r="L91" i="1" s="1"/>
  <c r="F15" i="1"/>
  <c r="J15" i="1" s="1"/>
  <c r="L15" i="1" s="1"/>
  <c r="F71" i="1"/>
  <c r="J71" i="1" s="1"/>
  <c r="L71" i="1" s="1"/>
  <c r="F74" i="1"/>
  <c r="J74" i="1" s="1"/>
  <c r="L74" i="1" s="1"/>
  <c r="F32" i="1"/>
  <c r="J32" i="1" s="1"/>
  <c r="L32" i="1" s="1"/>
  <c r="F48" i="1"/>
  <c r="K48" i="1" s="1"/>
  <c r="F31" i="1"/>
  <c r="K31" i="1" s="1"/>
  <c r="F17" i="1"/>
  <c r="K17" i="1" s="1"/>
  <c r="F53" i="1"/>
  <c r="K53" i="1" s="1"/>
  <c r="F16" i="1"/>
  <c r="J16" i="1" s="1"/>
  <c r="L16" i="1" s="1"/>
  <c r="F36" i="1"/>
  <c r="J36" i="1" s="1"/>
  <c r="L36" i="1" s="1"/>
  <c r="F44" i="1"/>
  <c r="J44" i="1" s="1"/>
  <c r="L44" i="1" s="1"/>
  <c r="F69" i="1"/>
  <c r="J69" i="1" s="1"/>
  <c r="L69" i="1" s="1"/>
  <c r="F76" i="1"/>
  <c r="K76" i="1" s="1"/>
  <c r="F19" i="1"/>
  <c r="K19" i="1" s="1"/>
  <c r="F85" i="1"/>
  <c r="K85" i="1" s="1"/>
  <c r="F86" i="1"/>
  <c r="K86" i="1" s="1"/>
  <c r="F87" i="1"/>
  <c r="J87" i="1" s="1"/>
  <c r="L87" i="1" s="1"/>
  <c r="F88" i="1"/>
  <c r="J88" i="1" s="1"/>
  <c r="L88" i="1" s="1"/>
  <c r="F33" i="1"/>
  <c r="J33" i="1" s="1"/>
  <c r="L33" i="1" s="1"/>
  <c r="F96" i="1"/>
  <c r="J96" i="1" s="1"/>
  <c r="L96" i="1" s="1"/>
  <c r="K94" i="1" l="1"/>
  <c r="K114" i="1"/>
  <c r="K37" i="1"/>
  <c r="K96" i="1"/>
  <c r="K26" i="1"/>
  <c r="K69" i="1"/>
  <c r="K57" i="1"/>
  <c r="K32" i="1"/>
  <c r="K110" i="1"/>
  <c r="K62" i="1"/>
  <c r="K82" i="1"/>
  <c r="K38" i="1"/>
  <c r="K97" i="1"/>
  <c r="J53" i="1"/>
  <c r="L53" i="1" s="1"/>
  <c r="J107" i="1"/>
  <c r="L107" i="1" s="1"/>
  <c r="J49" i="1"/>
  <c r="L49" i="1" s="1"/>
  <c r="J73" i="1"/>
  <c r="L73" i="1" s="1"/>
  <c r="J104" i="1"/>
  <c r="L104" i="1" s="1"/>
  <c r="K33" i="1"/>
  <c r="K44" i="1"/>
  <c r="K74" i="1"/>
  <c r="K43" i="1"/>
  <c r="K22" i="1"/>
  <c r="K30" i="1"/>
  <c r="K68" i="1"/>
  <c r="K50" i="1"/>
  <c r="K63" i="1"/>
  <c r="K61" i="1"/>
  <c r="K79" i="1"/>
  <c r="K92" i="1"/>
  <c r="K99" i="1"/>
  <c r="J85" i="1"/>
  <c r="L85" i="1" s="1"/>
  <c r="J17" i="1"/>
  <c r="L17" i="1" s="1"/>
  <c r="J90" i="1"/>
  <c r="L90" i="1" s="1"/>
  <c r="J42" i="1"/>
  <c r="L42" i="1" s="1"/>
  <c r="J64" i="1"/>
  <c r="L64" i="1" s="1"/>
  <c r="J106" i="1"/>
  <c r="L106" i="1" s="1"/>
  <c r="J58" i="1"/>
  <c r="L58" i="1" s="1"/>
  <c r="J65" i="1"/>
  <c r="L65" i="1" s="1"/>
  <c r="J112" i="1"/>
  <c r="L112" i="1" s="1"/>
  <c r="J55" i="1"/>
  <c r="L55" i="1" s="1"/>
  <c r="J93" i="1"/>
  <c r="L93" i="1" s="1"/>
  <c r="J46" i="1"/>
  <c r="L46" i="1" s="1"/>
  <c r="J56" i="1"/>
  <c r="L56" i="1" s="1"/>
  <c r="K88" i="1"/>
  <c r="K36" i="1"/>
  <c r="K71" i="1"/>
  <c r="K59" i="1"/>
  <c r="K54" i="1"/>
  <c r="K41" i="1"/>
  <c r="K52" i="1"/>
  <c r="K23" i="1"/>
  <c r="K25" i="1"/>
  <c r="K100" i="1"/>
  <c r="K78" i="1"/>
  <c r="K108" i="1"/>
  <c r="K35" i="1"/>
  <c r="J19" i="1"/>
  <c r="L19" i="1" s="1"/>
  <c r="J31" i="1"/>
  <c r="L31" i="1" s="1"/>
  <c r="J89" i="1"/>
  <c r="L89" i="1" s="1"/>
  <c r="J40" i="1"/>
  <c r="L40" i="1" s="1"/>
  <c r="J75" i="1"/>
  <c r="L75" i="1" s="1"/>
  <c r="J105" i="1"/>
  <c r="L105" i="1" s="1"/>
  <c r="J18" i="1"/>
  <c r="L18" i="1" s="1"/>
  <c r="J66" i="1"/>
  <c r="L66" i="1" s="1"/>
  <c r="J51" i="1"/>
  <c r="L51" i="1" s="1"/>
  <c r="J60" i="1"/>
  <c r="L60" i="1" s="1"/>
  <c r="J84" i="1"/>
  <c r="L84" i="1" s="1"/>
  <c r="J103" i="1"/>
  <c r="L103" i="1" s="1"/>
  <c r="J109" i="1"/>
  <c r="L109" i="1" s="1"/>
  <c r="K87" i="1"/>
  <c r="K16" i="1"/>
  <c r="K15" i="1"/>
  <c r="K34" i="1"/>
  <c r="K72" i="1"/>
  <c r="K28" i="1"/>
  <c r="K24" i="1"/>
  <c r="K20" i="1"/>
  <c r="K80" i="1"/>
  <c r="K111" i="1"/>
  <c r="K77" i="1"/>
  <c r="K98" i="1"/>
  <c r="K113" i="1"/>
  <c r="J76" i="1"/>
  <c r="L76" i="1" s="1"/>
  <c r="J48" i="1"/>
  <c r="L48" i="1" s="1"/>
  <c r="J29" i="1"/>
  <c r="L29" i="1" s="1"/>
  <c r="J21" i="1"/>
  <c r="L21" i="1" s="1"/>
  <c r="J95" i="1"/>
  <c r="L95" i="1" s="1"/>
  <c r="J81" i="1"/>
  <c r="L81" i="1" s="1"/>
  <c r="J39" i="1"/>
  <c r="L39" i="1" s="1"/>
  <c r="J70" i="1"/>
  <c r="L70" i="1" s="1"/>
  <c r="J101" i="1"/>
  <c r="L101" i="1" s="1"/>
  <c r="J67" i="1"/>
  <c r="L67" i="1" s="1"/>
  <c r="J83" i="1"/>
  <c r="L83" i="1" s="1"/>
  <c r="J102" i="1"/>
  <c r="L102" i="1" s="1"/>
  <c r="J86" i="1"/>
  <c r="L86" i="1" s="1"/>
  <c r="J45" i="1"/>
  <c r="L45" i="1" s="1"/>
  <c r="K91" i="1"/>
  <c r="K47" i="1"/>
  <c r="K27" i="1"/>
</calcChain>
</file>

<file path=xl/sharedStrings.xml><?xml version="1.0" encoding="utf-8"?>
<sst xmlns="http://schemas.openxmlformats.org/spreadsheetml/2006/main" count="2342" uniqueCount="568">
  <si>
    <t xml:space="preserve">Notes: </t>
  </si>
  <si>
    <t>To simplifiy things, we will limit our battery supply to a single source - Digikey.</t>
  </si>
  <si>
    <t>Link: http://www.digikey.com/products/en/battery-products/batteries-rechargeable-secondary/91?FV=fff40006%2Cfff804e4%2C6700033%2C6700034%2C6700035%2C6700041%2C670004a%2C1f140000%2Cffe0005b&amp;mnonly=0&amp;newproducts=0&amp;ColumnSort=1000011&amp;page=1&amp;stock=1&amp;pbfree=0&amp;rohs=0&amp;k=battery&amp;quantity=2&amp;ptm=0&amp;fid=0&amp;pageSize=100&amp;pkeyword=battery</t>
  </si>
  <si>
    <t>Datasheets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</si>
  <si>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</si>
  <si>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</si>
  <si>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</si>
  <si>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</si>
  <si>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</si>
  <si>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</si>
  <si>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</si>
  <si>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</si>
  <si>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</si>
  <si>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</si>
  <si>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Series</t>
  </si>
  <si>
    <t>Part Status</t>
  </si>
  <si>
    <t>Battery Chemistry</t>
  </si>
  <si>
    <t>Battery Cell Size</t>
  </si>
  <si>
    <t>Voltage - Rated</t>
  </si>
  <si>
    <t>Capacity</t>
  </si>
  <si>
    <t>Size / Dimension</t>
  </si>
  <si>
    <t>Termination Style</t>
  </si>
  <si>
    <t>http://na.industrial.panasonic.com/sites/default/pidsa/files/mlseries_datasheets_merged.pdf</t>
  </si>
  <si>
    <t>//media.digikey.com/Photos/Panasonic%20Photos/ML-621S%5EZTN.JPG</t>
  </si>
  <si>
    <t>P007-ND</t>
  </si>
  <si>
    <t>ML-621S/ZTN</t>
  </si>
  <si>
    <t>Panasonic - BSG</t>
  </si>
  <si>
    <t>BATTERY LITH 3V 5MAH COIN 6.8MM</t>
  </si>
  <si>
    <t>ML621</t>
  </si>
  <si>
    <t>Active</t>
  </si>
  <si>
    <t>Lithium</t>
  </si>
  <si>
    <t>Coin, 6.8mm</t>
  </si>
  <si>
    <t>3V</t>
  </si>
  <si>
    <t>5mAh</t>
  </si>
  <si>
    <t>0.27" Dia x 0.09" H (6.8mm x 2.2mm)</t>
  </si>
  <si>
    <t>Requires Holder</t>
  </si>
  <si>
    <t>http://www.sii.co.jp/en/me/files/2016/02/English_Micro-Battery-2016.pdf</t>
  </si>
  <si>
    <t>//media.digikey.com/Photos/Seiko%20Instr%20Photos/MS621FE-FL11E,%20MS518SE-FL35E,%20%20MS412FE-FL26E.JPG</t>
  </si>
  <si>
    <t>728-1053-ND</t>
  </si>
  <si>
    <t>MS412FE-FL26E</t>
  </si>
  <si>
    <t>Seiko Instruments</t>
  </si>
  <si>
    <t>BATTERY LITH 3V 1MAH COIN 4.8MM</t>
  </si>
  <si>
    <t>MS412FE</t>
  </si>
  <si>
    <t>Coin, 4.8mm</t>
  </si>
  <si>
    <t>1mAh</t>
  </si>
  <si>
    <t>0.19" Dia x 0.05" H (4.8mm x 1.2mm)</t>
  </si>
  <si>
    <t>SMD (SMT) Tab</t>
  </si>
  <si>
    <t>//media.digikey.com/pdf/Data%20Sheets/Sanyo%20Energy/N-700AAC.pdf</t>
  </si>
  <si>
    <t>//media.digikey.com/photos/Sanyo%20Photos/N-700AAC.jpg</t>
  </si>
  <si>
    <t>SY114-ND</t>
  </si>
  <si>
    <t>N-700AAC</t>
  </si>
  <si>
    <t>BATTERY NICAD 1.2V 700MAH AA</t>
  </si>
  <si>
    <t>Cadnica</t>
  </si>
  <si>
    <t>Nickel Cadmium</t>
  </si>
  <si>
    <t>AA</t>
  </si>
  <si>
    <t>1.2V</t>
  </si>
  <si>
    <t>700mAh</t>
  </si>
  <si>
    <t>0.55" Dia x 1.96" H (14.0mm x 49.8mm)</t>
  </si>
  <si>
    <t>Button Top, Wide (Extending)</t>
  </si>
  <si>
    <t>//media.digikey.com/photos/Panasonic%20Photos/ML621S^F9DE.jpg</t>
  </si>
  <si>
    <t>P044-ND</t>
  </si>
  <si>
    <t>ML-621S/DN</t>
  </si>
  <si>
    <t>728-1057-ND</t>
  </si>
  <si>
    <t>MS621FE-FL11E</t>
  </si>
  <si>
    <t>BATT LITH 3V 5.5MAH COIN 6.8MM</t>
  </si>
  <si>
    <t>MS621FE</t>
  </si>
  <si>
    <t>5.5mAh</t>
  </si>
  <si>
    <t>0.27" Dia x 0.08" H (6.8mm x 2.1mm)</t>
  </si>
  <si>
    <t>//media.digikey.com/photos/Panasonic%20Photos/ML-614S^F9FE.jpg</t>
  </si>
  <si>
    <t>P297-ND</t>
  </si>
  <si>
    <t>ML-614S/FN</t>
  </si>
  <si>
    <t>BATT LITH 3V 3.4MAH COIN 6.8MM</t>
  </si>
  <si>
    <t>ML614</t>
  </si>
  <si>
    <t>3.4mAh</t>
  </si>
  <si>
    <t>0.27" Dia x 0.06" H (6.8mm x 1.5mm)</t>
  </si>
  <si>
    <t>//media.digikey.com/Photos/Seiko%20Instr%20Photos/MS518SE-FL35E.JPG</t>
  </si>
  <si>
    <t>728-1054-ND</t>
  </si>
  <si>
    <t>MS518SE-FL35E</t>
  </si>
  <si>
    <t>BATT LITH 3V 3.4MAH COIN 5.8MM</t>
  </si>
  <si>
    <t>MS518SE</t>
  </si>
  <si>
    <t>Coin, 5.8mm</t>
  </si>
  <si>
    <t>0.23" Dia x 0.07" H (5.8mm x 1.8mm)</t>
  </si>
  <si>
    <t>http://industrial.panasonic.com/cdbs/www-data/pdf2/ACC4000/ACC4000CE29.pdf</t>
  </si>
  <si>
    <t>//media.digikey.com/photos/Sanyo%20Photos/N-700AACL.jpg</t>
  </si>
  <si>
    <t>SY115-ND</t>
  </si>
  <si>
    <t>N-700AACL</t>
  </si>
  <si>
    <t>0.55" Dia x 1.91" H (14.0mm x 48.5mm)</t>
  </si>
  <si>
    <t>728-1055-ND</t>
  </si>
  <si>
    <t>MS614SE-FL28E</t>
  </si>
  <si>
    <t>MS614SE</t>
  </si>
  <si>
    <t>0.27" Dia x 0.06" H (6.8mm x 1.4mm)</t>
  </si>
  <si>
    <t>//media.digikey.com/pdf/Data%20Sheets/FDK/ML621.PDF</t>
  </si>
  <si>
    <t>//media.digikey.com/Photos/FDK%20America/ML621-TZ1.JPG</t>
  </si>
  <si>
    <t>SY103-ND</t>
  </si>
  <si>
    <t>ML621-TZ1</t>
  </si>
  <si>
    <t>FDK America, Inc., a member of Fujitsu Group</t>
  </si>
  <si>
    <t>BATT LITH 3V 5.8MAH COIN 6.8MM</t>
  </si>
  <si>
    <t>5.8mAh</t>
  </si>
  <si>
    <t>//media.digikey.com/PDF/Data%20Sheets/Sanyo%20Energy/ML614-TZ2.pdf</t>
  </si>
  <si>
    <t>//media.digikey.com/Photos/FDK%20America/ML614-TZ21.jpg</t>
  </si>
  <si>
    <t>SY152-ND</t>
  </si>
  <si>
    <t>ML614-TZ21</t>
  </si>
  <si>
    <t>//media.digikey.com/photos/Panasonic%20Photos/ML-920S^F9DE.jpg</t>
  </si>
  <si>
    <t>P296-ND</t>
  </si>
  <si>
    <t>ML-920S/DN</t>
  </si>
  <si>
    <t>BATTERY LITH 3V 11MAH COIN 9.5MM</t>
  </si>
  <si>
    <t>ML920</t>
  </si>
  <si>
    <t>Coin, 9.5mm</t>
  </si>
  <si>
    <t>11mAh</t>
  </si>
  <si>
    <t>0.37" Dia x 0.08" H (9.5mm x 2.1mm)</t>
  </si>
  <si>
    <t>//media.digikey.com/Photos/Panasonic%20Photos/ML-1220%5EF1AN.jpg</t>
  </si>
  <si>
    <t>P295-ND</t>
  </si>
  <si>
    <t>ML-1220/F1AN</t>
  </si>
  <si>
    <t>BATT LITH 3V 17MAH COIN 12.5MM</t>
  </si>
  <si>
    <t>ML1220</t>
  </si>
  <si>
    <t>Coin, 12.5mm</t>
  </si>
  <si>
    <t>17mAh</t>
  </si>
  <si>
    <t>0.49" Dia x 0.08" H (12.5mm x 2.0mm)</t>
  </si>
  <si>
    <t>//media.digikey.com/photos/Panasonic%20Photos/ML-1220^V1AE.jpg</t>
  </si>
  <si>
    <t>P294-ND</t>
  </si>
  <si>
    <t>ML-1220/V1AN</t>
  </si>
  <si>
    <t>PC Pin (Vertical Mount)</t>
  </si>
  <si>
    <t>//media.digikey.com/Photos/Panasonic%20Photos/ML-1220%5EF1BN.JPG</t>
  </si>
  <si>
    <t>P663-ND</t>
  </si>
  <si>
    <t>ML-1220/F1BN</t>
  </si>
  <si>
    <t>//media.digikey.com/pdf/Data%20Sheets/Seiko%20Instruments%20PDFs/MS_Series.pdf</t>
  </si>
  <si>
    <t>//media.digikey.com/photos/Seiko%20Instr%20Photos/MS920SE-FL27E.JPG</t>
  </si>
  <si>
    <t>728-1058-ND</t>
  </si>
  <si>
    <t>MS920SE-FL27E</t>
  </si>
  <si>
    <t>MS920SE</t>
  </si>
  <si>
    <t>//media.digikey.com/Photos/Seiko%20Instr%20Photos/MS621T-(top).jpg</t>
  </si>
  <si>
    <t>728-1078-ND</t>
  </si>
  <si>
    <t>MS621T</t>
  </si>
  <si>
    <t>BATTERY LITH 3V 3MAH COIN 6.8MM</t>
  </si>
  <si>
    <t>3mAh</t>
  </si>
  <si>
    <t>//media.digikey.com/photos/Panasonic%20Photos/ML2020^H1C.jpg</t>
  </si>
  <si>
    <t>P047-ND</t>
  </si>
  <si>
    <t>ML-2020/H1CN</t>
  </si>
  <si>
    <t>BATT LITH 3V 45MAH COIN 20.0MM</t>
  </si>
  <si>
    <t>ML2020</t>
  </si>
  <si>
    <t>Coin, 20.0mm</t>
  </si>
  <si>
    <t>45mAh</t>
  </si>
  <si>
    <t>0.79" Dia x 0.08" H (20.0mm x 2.0mm)</t>
  </si>
  <si>
    <t>PC Pin (Horizontal Mount)</t>
  </si>
  <si>
    <t>//media.digikey.com/photos/Panasonic%20Photos/ML2020^V1A.jpg</t>
  </si>
  <si>
    <t>P045-ND</t>
  </si>
  <si>
    <t>ML-2020/V1AN</t>
  </si>
  <si>
    <t>//media.digikey.com/photos/Panasonic%20Photos/ML2020^G1A.jpg</t>
  </si>
  <si>
    <t>P046-ND</t>
  </si>
  <si>
    <t>ML-2020/G1AN</t>
  </si>
  <si>
    <t>//media.digikey.com/Photos/Cree%20Photos/MFG_MS621T.jpg</t>
  </si>
  <si>
    <t>728-1080-ND</t>
  </si>
  <si>
    <t>MS621T-FL11E</t>
  </si>
  <si>
    <t>https://na.industrial.panasonic.com/sites/default/pidsa/files/panasonic_nimh_hhr60aaah.pdf</t>
  </si>
  <si>
    <t>//media.digikey.com/Photos/Panasonic%20Photos/HHR-60AAAHA2.jpg</t>
  </si>
  <si>
    <t>P634-ND</t>
  </si>
  <si>
    <t>HHR-60AAAHB2</t>
  </si>
  <si>
    <t>BATTERY NIMH 1.2V 500MAH AAA</t>
  </si>
  <si>
    <t>HHR</t>
  </si>
  <si>
    <t>Nickel Metal Hydride</t>
  </si>
  <si>
    <t>AAA</t>
  </si>
  <si>
    <t>500mAh</t>
  </si>
  <si>
    <t>0.41" Dia x 1.75" H (10.5mm x 44.5mm)</t>
  </si>
  <si>
    <t>Flat Top (Non-Extending)</t>
  </si>
  <si>
    <t>//media.digikey.com/pdf/Data%20Sheets/FDK/HR-AAAU.pdf</t>
  </si>
  <si>
    <t>//media.digikey.com/photos/Sanyo%20Photos/HR-AAAU.jpg</t>
  </si>
  <si>
    <t>SY143-ND</t>
  </si>
  <si>
    <t>HR-AAAU</t>
  </si>
  <si>
    <t>BATTERY NIMH 1.2V 650MAH AAA</t>
  </si>
  <si>
    <t>TWICELL</t>
  </si>
  <si>
    <t>650mAh</t>
  </si>
  <si>
    <t>//media.digikey.com/photos/Sanyo%20Photos/N-700AACT.JPG</t>
  </si>
  <si>
    <t>SY114T-ND</t>
  </si>
  <si>
    <t>N-700AACT</t>
  </si>
  <si>
    <t>-</t>
  </si>
  <si>
    <t>Solder Tab</t>
  </si>
  <si>
    <t>https://na.industrial.panasonic.com/sites/default/pidsa/files/panasonic_nimh_hhr75aaab.pdf</t>
  </si>
  <si>
    <t>//media.digikey.com/photos/Panasonic%20Photos/HHR-75AAA^B5B.jpg</t>
  </si>
  <si>
    <t>P008-ND</t>
  </si>
  <si>
    <t>HHR-75AAA/B</t>
  </si>
  <si>
    <t>BATTERY NIMH 1.2V 700MAH AAA</t>
  </si>
  <si>
    <t>Button Top (Extending)</t>
  </si>
  <si>
    <t>http://www.sii.co.jp/en/me/files/2014/12/BAC3012EJ-01C1410_forWeb_SEIZAIKEN.pdf</t>
  </si>
  <si>
    <t>//media.digikey.com/Photos/Cree%20Photos/MFG_TS920E.jpg</t>
  </si>
  <si>
    <t>728-1081-ND</t>
  </si>
  <si>
    <t>TS920E</t>
  </si>
  <si>
    <t>BATT LITH 1.5V 5.5MAH COIN 9.5MM</t>
  </si>
  <si>
    <t>1.5V</t>
  </si>
  <si>
    <t>//media.digikey.com/Photos/Cree%20Photos/MFG_MS920T.jpg</t>
  </si>
  <si>
    <t>728-1079-ND</t>
  </si>
  <si>
    <t>MS920T</t>
  </si>
  <si>
    <t>BATT LITH 3V 6.5MAH COIN 9.5MM</t>
  </si>
  <si>
    <t>6.5mAh</t>
  </si>
  <si>
    <t>//media.digikey.com/photos/Sanyo%20Photos/N-700AACLT.JPG</t>
  </si>
  <si>
    <t>SY115T-ND</t>
  </si>
  <si>
    <t>N-700AACLT</t>
  </si>
  <si>
    <t>http://industrial.panasonic.com/cdbs/www-data/pdf2/ACG4000/ACG4000CE264.pdf</t>
  </si>
  <si>
    <t>//media.digikey.com/Photos/Panasonic%20Photos/BK-80AAAB9B.JPG</t>
  </si>
  <si>
    <t>P689-ND</t>
  </si>
  <si>
    <t>BK-80AAAB9B</t>
  </si>
  <si>
    <t>BATTERY NIMH 1.2V 750MAH AAA</t>
  </si>
  <si>
    <t>750mAh</t>
  </si>
  <si>
    <t>//media.digikey.com/Photos/Seiko%20Instr%20Photos/MS920T-FL27E.jpg</t>
  </si>
  <si>
    <t>728-1077-ND</t>
  </si>
  <si>
    <t>MS920T-FL27E</t>
  </si>
  <si>
    <t>http://www.fdk.com/battery/nimh_e/tech_info/HR-4U.pdf</t>
  </si>
  <si>
    <t>//media.digikey.com/photos/FDK%20America/HR-4U.JPG</t>
  </si>
  <si>
    <t>SY153-ND</t>
  </si>
  <si>
    <t>HR-4U</t>
  </si>
  <si>
    <t>BATTERY NIMH 1.2V 930MAH AAA</t>
  </si>
  <si>
    <t>930mAh</t>
  </si>
  <si>
    <t>728-1082-ND</t>
  </si>
  <si>
    <t>TS920E-FL27E</t>
  </si>
  <si>
    <t>https://na.industrial.panasonic.com/sites/default/pidsa/files/panasonic_nimh_hhr120aa.pdf</t>
  </si>
  <si>
    <t>//media.digikey.com/Photos/Panasonic%20Photos/HHR-120AAB23.jpg</t>
  </si>
  <si>
    <t>P013-ND</t>
  </si>
  <si>
    <t>HHR-120AAB23</t>
  </si>
  <si>
    <t>BATTERY NIMH 1.2V 1.15AH 4/5 AA</t>
  </si>
  <si>
    <t>4/5 AA</t>
  </si>
  <si>
    <t>1.15Ah</t>
  </si>
  <si>
    <t>0.57" Dia x 1.69" H (14.5mm x 43.0mm)</t>
  </si>
  <si>
    <t>//media.digikey.com/Photos/Panasonic%20Photos/ML-2020%5EF1AN.JPG</t>
  </si>
  <si>
    <t>P664-ND</t>
  </si>
  <si>
    <t>ML-2020/F1AN</t>
  </si>
  <si>
    <t>http://www.fdk.com/battery/nimh_e/tech_info/HR-AAU.pdf</t>
  </si>
  <si>
    <t>//media.digikey.com/photos/Sanyo%20Photos/HR-AAU.jpg</t>
  </si>
  <si>
    <t>SY144-ND</t>
  </si>
  <si>
    <t>HR-AAU</t>
  </si>
  <si>
    <t>BATTERY NIMH 1.2V 1.5AH AA</t>
  </si>
  <si>
    <t>1.5Ah</t>
  </si>
  <si>
    <t>0.56" Dia x 1.97" H (14.2mm x 50.0mm)</t>
  </si>
  <si>
    <t>http://eu.industrial.panasonic.com/sites/default/pidseu/files/downloads/files/id_ni-mh_1104_e.pdf</t>
  </si>
  <si>
    <t>//media.digikey.com/photos/Panasonic%20Photos/P213T.jpg</t>
  </si>
  <si>
    <t>P213T-ND</t>
  </si>
  <si>
    <t>HHR70AAAB8T</t>
  </si>
  <si>
    <t>https://na.industrial.panasonic.com/sites/default/pidsa/files/panasonic_nimh_hhr150aa.pdf</t>
  </si>
  <si>
    <t>//media.digikey.com/photos/Panasonic%20Photos/HHR-150AAC8.jpg</t>
  </si>
  <si>
    <t>P015-ND</t>
  </si>
  <si>
    <t>HHR-150AAC8</t>
  </si>
  <si>
    <t>0.57" Dia x 1.99" H (14.5mm x 50.5mm)</t>
  </si>
  <si>
    <t>//media.digikey.com/photos/Panasonic%20Photos/hhr-60aaaht.JPG</t>
  </si>
  <si>
    <t>P634T-ND</t>
  </si>
  <si>
    <t>HHR-60AAAHT</t>
  </si>
  <si>
    <t>//media.digikey.com/photos/Sanyo%20Photos/HR-AAAUT.JPG</t>
  </si>
  <si>
    <t>SY143T-ND</t>
  </si>
  <si>
    <t>HR-AAAUT</t>
  </si>
  <si>
    <t>//media.digikey.com/photos/Panasonic%20Photos/P008T.jpg</t>
  </si>
  <si>
    <t>P008T-ND</t>
  </si>
  <si>
    <t>HHR-75AAA/B5BT</t>
  </si>
  <si>
    <t>//media.digikey.com/pdf/Data%20Sheets/FDK/ML2430.PDF</t>
  </si>
  <si>
    <t>//media.digikey.com/Photos/FDK%20America/ML2430-HS1.JPG</t>
  </si>
  <si>
    <t>SY616-ND</t>
  </si>
  <si>
    <t>ML2430-HS1</t>
  </si>
  <si>
    <t>BATT LITH 3V 100MAH COIN 24.5MM</t>
  </si>
  <si>
    <t>ML2430</t>
  </si>
  <si>
    <t>Coin, 24.5mm</t>
  </si>
  <si>
    <t>100mAh</t>
  </si>
  <si>
    <t>0.96" Dia x 0.12" H (24.5mm x 3.0mm)</t>
  </si>
  <si>
    <t>https://na.industrial.panasonic.com/sites/default/pidsa/files/panasonic_nimh_hhr210aa-b.pdf</t>
  </si>
  <si>
    <t>//media.digikey.com/photos/Panasonic%20Photos/HHR-210AA^B2B.jpg</t>
  </si>
  <si>
    <t>P220-ND</t>
  </si>
  <si>
    <t>HHR-210AAC4B</t>
  </si>
  <si>
    <t>BATTERY NIMH 1.2V 2AH AA</t>
  </si>
  <si>
    <t>2Ah</t>
  </si>
  <si>
    <t>//media.digikey.com/pdf/Data%20Sheets/Sanyo%20Energy/KR-1800SCE.pdf</t>
  </si>
  <si>
    <t>//media.digikey.com/photos/Sanyo%20Photos/KR1800SCE.JPG</t>
  </si>
  <si>
    <t>SY156-ND</t>
  </si>
  <si>
    <t>KR1800SCE</t>
  </si>
  <si>
    <t>BATTERY NICAD 1.2V 1.8AH SC</t>
  </si>
  <si>
    <t>SC</t>
  </si>
  <si>
    <t>1.8Ah</t>
  </si>
  <si>
    <t>0.87" Dia x 1.67" H (22.2mm x 42.3mm)</t>
  </si>
  <si>
    <t>//media.digikey.com/photos/Panasonic%20Photos/P013T.jpg</t>
  </si>
  <si>
    <t>P013T-ND</t>
  </si>
  <si>
    <t>HHR-120AAB23T</t>
  </si>
  <si>
    <t>//media.digikey.com/photos/Sanyo%20Photos/HR-AAUT.JPG</t>
  </si>
  <si>
    <t>SY144T-ND</t>
  </si>
  <si>
    <t>HR-AAUT</t>
  </si>
  <si>
    <t>//media.digikey.com/Photos/Panasonic%20Photos/HHR-150AAC8T.jpg</t>
  </si>
  <si>
    <t>P015T-ND</t>
  </si>
  <si>
    <t>HHR-150AAC8T</t>
  </si>
  <si>
    <t>http://data.energizer.com/PDFs/nh15-2300.pdf</t>
  </si>
  <si>
    <t>//media.digikey.com/photos/Energizer%20Photos/NH15VP.JPG</t>
  </si>
  <si>
    <t>N703-ND</t>
  </si>
  <si>
    <t>NH15VP</t>
  </si>
  <si>
    <t>Energizer Battery Company</t>
  </si>
  <si>
    <t>BATTERY NIMH 1.2V 2.3AH AA</t>
  </si>
  <si>
    <t>NH15</t>
  </si>
  <si>
    <t>2.3Ah</t>
  </si>
  <si>
    <t>http://www.fdk.co.jp/battery/nimh_e/tech_info/HR-AAUC.pdf</t>
  </si>
  <si>
    <t>//media.digikey.com/Photos/FDK%20America/HR-AAC.jpg</t>
  </si>
  <si>
    <t>SY612-ND</t>
  </si>
  <si>
    <t>HR-AAUC</t>
  </si>
  <si>
    <t>BATTERY NIMH 1.2V 950MAH AA</t>
  </si>
  <si>
    <t>950mAh</t>
  </si>
  <si>
    <t>//media.digikey.com/pdf/Data%20Sheets/Sanyo%20Energy/N-1300SCR.pdf</t>
  </si>
  <si>
    <t>//media.digikey.com/photos/Sanyo%20Photos/N-1300SCR.jpg</t>
  </si>
  <si>
    <t>SY120-ND</t>
  </si>
  <si>
    <t>N-1300SCR</t>
  </si>
  <si>
    <t>BATTERY NICAD 1.2V 1.3AH SC</t>
  </si>
  <si>
    <t>1.3Ah</t>
  </si>
  <si>
    <t>0.88" Dia x 1.67" H (22.3mm x 42.3mm)</t>
  </si>
  <si>
    <t>http://industrial.panasonic.com/cdbs/www-data/pdf2/ACG4000/ACG4000CE266.pdf</t>
  </si>
  <si>
    <t>//media.digikey.com/Photos/Panasonic%20Photos/BK-200AAB9B.jpg</t>
  </si>
  <si>
    <t>P688-ND</t>
  </si>
  <si>
    <t>BK-200AAB9B</t>
  </si>
  <si>
    <t>BATTERY NIMH 1.2V 1.9AH AA</t>
  </si>
  <si>
    <t>1.9Ah</t>
  </si>
  <si>
    <t>//media.digikey.com/pdf/Data%20Sheets/Sanyo%20Energy/N-1250SCRL.pdf</t>
  </si>
  <si>
    <t>//media.digikey.com/photos/Sanyo%20Photos/N-1250SCRL.jpg</t>
  </si>
  <si>
    <t>SY118-ND</t>
  </si>
  <si>
    <t>N-1250SCRL</t>
  </si>
  <si>
    <t>BATTERY NICAD 1.2V 1.2AH 4/5 SC</t>
  </si>
  <si>
    <t>4/5 SC</t>
  </si>
  <si>
    <t>1.2Ah</t>
  </si>
  <si>
    <t>0.88" Dia x 1.31" H (22.3mm x 33.3mm)</t>
  </si>
  <si>
    <t>//media.digikey.com/pdf/Data%20Sheets/FDK/HR-5-4AAAU.pdf</t>
  </si>
  <si>
    <t>//media.digikey.com/photos/Sanyo%20Photos/HR-5^4AAAUT.JPG</t>
  </si>
  <si>
    <t>SY142T-ND</t>
  </si>
  <si>
    <t>HR-5/4AAAUT</t>
  </si>
  <si>
    <t>BATTERY NIMH 1.2V 760MAH 5/4 AAA</t>
  </si>
  <si>
    <t>5/4 AAA</t>
  </si>
  <si>
    <t>760mAh</t>
  </si>
  <si>
    <t>http://na.industrial.panasonic.com/sites/default/pidsa/files/vlseries_datasheets_merged.pdf</t>
  </si>
  <si>
    <t>//media.digikey.com/photos/Panasonic%20Photos/VL621-F9D.jpg</t>
  </si>
  <si>
    <t>P048-ND</t>
  </si>
  <si>
    <t>VL-621/DN</t>
  </si>
  <si>
    <t>BATT LITH 3V 1.5MAH COIN 6.8MM</t>
  </si>
  <si>
    <t>VL621</t>
  </si>
  <si>
    <t>1.5mAh</t>
  </si>
  <si>
    <t>http://cdn.sparkfun.com/datasheets/Prototyping/SPE-00-301120-40mah-en-1.0ver.pdf</t>
  </si>
  <si>
    <t>//media.digikey.com/Photos/Sparkfun%20Elec%20%20Photos/MFG_PRT-13852.jpg</t>
  </si>
  <si>
    <t>1568-1496-ND</t>
  </si>
  <si>
    <t>PRT-13852</t>
  </si>
  <si>
    <t>SparkFun Electronics</t>
  </si>
  <si>
    <t>BATTERY LITHIUM 3.7V 40MAH</t>
  </si>
  <si>
    <t>PRT</t>
  </si>
  <si>
    <t>Lithium-Ion</t>
  </si>
  <si>
    <t>3.7V</t>
  </si>
  <si>
    <t>40mAh</t>
  </si>
  <si>
    <t>0.79" L x 0.43" W x 0.12" H (20.0mm x 11.0mm x 3.0mm)</t>
  </si>
  <si>
    <t>Wire Leads with Connector</t>
  </si>
  <si>
    <t>//media.digikey.com/Photos/Panasonic%20Photos/VL-1220%5EVCN.jpg</t>
  </si>
  <si>
    <t>P080-ND</t>
  </si>
  <si>
    <t>VL-1220/VCN</t>
  </si>
  <si>
    <t>BATTERY LITH 3V 7MAH COIN 12.5MM</t>
  </si>
  <si>
    <t>VL1220</t>
  </si>
  <si>
    <t>7mAh</t>
  </si>
  <si>
    <t>//media.digikey.com/photos/Panasonic%20Photos/VL-1220^HFN.JPG</t>
  </si>
  <si>
    <t>P079-ND</t>
  </si>
  <si>
    <t>VL-1220/HFN</t>
  </si>
  <si>
    <t>//media.digikey.com/Photos/Panasonic%20Photos/VL-1220%5EFCN.jpg</t>
  </si>
  <si>
    <t>P665-ND</t>
  </si>
  <si>
    <t>VL-1220/FCN</t>
  </si>
  <si>
    <t>//media.digikey.com/photos/Panasonic%20Photos/P220T.jpg</t>
  </si>
  <si>
    <t>P220T-ND</t>
  </si>
  <si>
    <t>//media.digikey.com/pdf/Data%20Sheets/Sanyo%20Energy/N-1700SCR.pdf</t>
  </si>
  <si>
    <t>//media.digikey.com/photos/Sanyo%20Photos/N-1700SCR.jpg</t>
  </si>
  <si>
    <t>SY121-ND</t>
  </si>
  <si>
    <t>N-1700SCR</t>
  </si>
  <si>
    <t>BATTERY NICAD 1.2V 1.7AH SC</t>
  </si>
  <si>
    <t>1.7Ah</t>
  </si>
  <si>
    <t>http://www.fdk.co.jp/battery/nimh_e/tech_info/HR-3UTG.pdf</t>
  </si>
  <si>
    <t>//media.digikey.com/Photos/FDK%20America/HR-3UTG.jpg</t>
  </si>
  <si>
    <t>SY610-ND</t>
  </si>
  <si>
    <t>HR-3UTG</t>
  </si>
  <si>
    <t>0.56" Dia x 1.98" H (14.2mm x 50.4mm)</t>
  </si>
  <si>
    <t>//media.digikey.com/photos/Panasonic%20Photos/VL2020-1HF.jpg</t>
  </si>
  <si>
    <t>P081-ND</t>
  </si>
  <si>
    <t>VL-2020/HFN</t>
  </si>
  <si>
    <t>BATT LITH 3V 20MAH COIN 20.0MM</t>
  </si>
  <si>
    <t>VL2020</t>
  </si>
  <si>
    <t>20mAh</t>
  </si>
  <si>
    <t>//media.digikey.com/Photos/Panasonic%20Photos/VL-2020%5EVCN.jpg</t>
  </si>
  <si>
    <t>P082-ND</t>
  </si>
  <si>
    <t>VL-2020/VCN</t>
  </si>
  <si>
    <t>//media.digikey.com/pdf/Data%20Sheets/FDK/ML2430-CNx_Dwg.pdf</t>
  </si>
  <si>
    <t>//media.digikey.com/Photos/FDK%20America/ML2430-CJ1.JPG</t>
  </si>
  <si>
    <t>SY615-ND</t>
  </si>
  <si>
    <t>ML2430-CJ1</t>
  </si>
  <si>
    <t>SY612T-ND</t>
  </si>
  <si>
    <t>HR-AACT</t>
  </si>
  <si>
    <t>https://na.industrial.panasonic.com/sites/default/pidsa/files/panasonic_nimh_hhr210a.pdf</t>
  </si>
  <si>
    <t>//media.digikey.com/photos/Panasonic%20Photos/hhr-210a.JPG</t>
  </si>
  <si>
    <t>P017-ND</t>
  </si>
  <si>
    <t>HHR-210AB18</t>
  </si>
  <si>
    <t>BATTERY NIMH 1.2V 2.1AH A</t>
  </si>
  <si>
    <t>A</t>
  </si>
  <si>
    <t>2.1Ah</t>
  </si>
  <si>
    <t>0.67" Dia x 1.97" H (17.0mm x 50.0mm)</t>
  </si>
  <si>
    <t>http://cdn.sparkfun.com/datasheets/Prototyping/spe-00-DTP401525-110mah-en-1.0ver.pdf</t>
  </si>
  <si>
    <t>//media.digikey.com/Photos/Sparkfun%20Elec%20%20Photos/MFG_PRT-13853.jpg</t>
  </si>
  <si>
    <t>1568-1491-ND</t>
  </si>
  <si>
    <t>PRT-13853</t>
  </si>
  <si>
    <t>BATTERY LITHIUM 3.7V 110MAH</t>
  </si>
  <si>
    <t>110mAh</t>
  </si>
  <si>
    <t>0.98" L x 0.59" W x 0.16" H (25.0mm x 15.0mm x 4.0mm)</t>
  </si>
  <si>
    <t>https://cdn.sparkfun.com/datasheets/Prototyping/spe-00-502535-400mah-en-1.0ver.pdf</t>
  </si>
  <si>
    <t>//media.digikey.com/Photos/Sparkfun%20Elec%20%20Photos/MFG_PRT-13851.jpg</t>
  </si>
  <si>
    <t>1568-1493-ND</t>
  </si>
  <si>
    <t>PRT-13851</t>
  </si>
  <si>
    <t>BATTERY LITHIUM 3.7V 400MAH</t>
  </si>
  <si>
    <t>400mAh</t>
  </si>
  <si>
    <t>1.04" L x 1.45" W x 0.20" H (26.5mm x 36.9mm x 5.0mm)</t>
  </si>
  <si>
    <t>//media.digikey.com/photos/Energizer%20Photos/N703T.JPG</t>
  </si>
  <si>
    <t>N703T-ND</t>
  </si>
  <si>
    <t>P688T-ND</t>
  </si>
  <si>
    <t>BK-200AAB9BT</t>
  </si>
  <si>
    <t>http://industrial.panasonic.com/cdbs/www-data/pdf2/ACG4000/ACG4000CE298.pdf</t>
  </si>
  <si>
    <t>//media.digikey.com/Photos/Panasonic%20Photos/BK-250AB01.jpg</t>
  </si>
  <si>
    <t>P690-ND</t>
  </si>
  <si>
    <t>BK-250AB01</t>
  </si>
  <si>
    <t>BATTERY NIMH 1.2V 2.45AH A</t>
  </si>
  <si>
    <t>2.45Ah</t>
  </si>
  <si>
    <t>http://www.fdk.com/battery/nimh_e/tech_info/HR-45AU.pdf</t>
  </si>
  <si>
    <t>//media.digikey.com/photos/Sanyo%20Photos/HR4^5AU.jpg</t>
  </si>
  <si>
    <t>SY139-ND</t>
  </si>
  <si>
    <t>HR-4/5AU</t>
  </si>
  <si>
    <t>BATTERY NIMH 1.2V 1.95AH 4/5 A</t>
  </si>
  <si>
    <t>4/5 A</t>
  </si>
  <si>
    <t>1.95Ah</t>
  </si>
  <si>
    <t>0.67" Dia x 1.69" H (17.0mm x 43.0mm)</t>
  </si>
  <si>
    <t>SY610T-ND</t>
  </si>
  <si>
    <t>HR-3UTGT</t>
  </si>
  <si>
    <t>//media.digikey.com/Photos/Sanyo%20Photos/KR1800SCET.jpg</t>
  </si>
  <si>
    <t>SY156T-ND</t>
  </si>
  <si>
    <t>KR1800SCET</t>
  </si>
  <si>
    <t>//media.digikey.com/photos/Panasonic%20Photos/hhr-210ab18t.JPG</t>
  </si>
  <si>
    <t>P017T-ND</t>
  </si>
  <si>
    <t>HHR-210AB18T</t>
  </si>
  <si>
    <t>//media.digikey.com/photos/Sanyo%20Photos/N-1300SCRT.JPG</t>
  </si>
  <si>
    <t>SY120T-ND</t>
  </si>
  <si>
    <t>N-1300SCRT</t>
  </si>
  <si>
    <t>https://na.industrial.panasonic.com/sites/default/pidsa/files/panasonic_nimh_hhr200a.pdf</t>
  </si>
  <si>
    <t>//media.digikey.com/photos/Panasonic%20Photos/P010T.jpg</t>
  </si>
  <si>
    <t>P010T-ND</t>
  </si>
  <si>
    <t>HHR-200AB20T</t>
  </si>
  <si>
    <t>BATTERY NIMH 1.2V 2AH 4/5 A</t>
  </si>
  <si>
    <t>//media.digikey.com/photos/Sanyo%20Photos/N-1250SCRLT.JPG</t>
  </si>
  <si>
    <t>SY118T-ND</t>
  </si>
  <si>
    <t>N-1250SCRLT</t>
  </si>
  <si>
    <t>http://www.fdk.com/battery/nimh_e/tech_info/HR-AU.pdf</t>
  </si>
  <si>
    <t>//media.digikey.com/photos/Sanyo%20Photos/HR-AU.jpg</t>
  </si>
  <si>
    <t>SY146-ND</t>
  </si>
  <si>
    <t>HR-AU</t>
  </si>
  <si>
    <t>//media.digikey.com/Photos/Panasonic%20Photos/VL-2320%5EHFN.jpg</t>
  </si>
  <si>
    <t>P083-ND</t>
  </si>
  <si>
    <t>VL-2320/HFN</t>
  </si>
  <si>
    <t>BATT LITH 3V 30MAH COIN 23.0MM</t>
  </si>
  <si>
    <t>VL2320</t>
  </si>
  <si>
    <t>Coin, 23.0mm</t>
  </si>
  <si>
    <t>30mAh</t>
  </si>
  <si>
    <t>0.91" Dia x 0.08" H (23.0mm x 2.0mm)</t>
  </si>
  <si>
    <t>//media.digikey.com/Photos/Panasonic%20Photos/VL-2320%5EVCN.jpg</t>
  </si>
  <si>
    <t>P084-ND</t>
  </si>
  <si>
    <t>VL-2320/VCN</t>
  </si>
  <si>
    <t>//media.digikey.com/photos/Panasonic%20Photos/VL2320-1F2.jpg</t>
  </si>
  <si>
    <t>P221-ND</t>
  </si>
  <si>
    <t>VL-2320/F2N</t>
  </si>
  <si>
    <t>https://cdn.sparkfun.com/datasheets/Prototyping/ICR18650%202600mAH%20datasheet.pdf</t>
  </si>
  <si>
    <t>//media.digikey.com/Photos/Sparkfun%20Elec%20%20Photos/MFG_PRT-12895.jpg</t>
  </si>
  <si>
    <t>1568-1488-ND</t>
  </si>
  <si>
    <t>PRT-12895</t>
  </si>
  <si>
    <t>BATTERY LITHIUM 3.7V 2.6AH</t>
  </si>
  <si>
    <t>2.6Ah</t>
  </si>
  <si>
    <t>0.72" Dia x 2.56" H (18.2mm x 65.0mm)</t>
  </si>
  <si>
    <t>https://cdn-shop.adafruit.com/product-files/1317/C1515_-_Li-Polymer_402025_150mAh_3.7V_with_PCM.pdf</t>
  </si>
  <si>
    <t>//media.digikey.com/Photos/Adafruit%20Industries%20LLC/MFG_1317.jpg</t>
  </si>
  <si>
    <t>1528-1839-ND</t>
  </si>
  <si>
    <t>Adafruit Industries LLC</t>
  </si>
  <si>
    <t>BATTERY LITHIUM 3.7V 150MAH</t>
  </si>
  <si>
    <t>150mAh</t>
  </si>
  <si>
    <t>0.78" L x 1.02" W x 0.15" H (19.8mm x 26.0mm x 3.8mm)</t>
  </si>
  <si>
    <t>https://cdn-shop.adafruit.com/product-files/1570/1570datasheet.pdf</t>
  </si>
  <si>
    <t>//media.digikey.com/Photos/Adafruit%20Industries%20LLC/MFG_1570.jpg</t>
  </si>
  <si>
    <t>1528-1837-ND</t>
  </si>
  <si>
    <t>BATTERY LITHIUM 3.7V 100MAH</t>
  </si>
  <si>
    <t>0.45" L x 1.22" W x 0.15" H (11.5mm x 31.0mm x 3.8mm)</t>
  </si>
  <si>
    <t>http://www.fdk.com/battery/nimh_e/tech_info/HR-3U(2500).pdf</t>
  </si>
  <si>
    <t>//media.digikey.com/photos/Sanyo%20Photos/HR-3U-2500.jpg</t>
  </si>
  <si>
    <t>SY134-ND</t>
  </si>
  <si>
    <t>HR-3U-2500</t>
  </si>
  <si>
    <t>0.57" Dia x 1.98" H (14.4mm x 50.4mm)</t>
  </si>
  <si>
    <t>//media.digikey.com/Photos/FDK%20America/HR-4%5E5AUT.jpg</t>
  </si>
  <si>
    <t>SY139T-ND</t>
  </si>
  <si>
    <t>HR-4/5AUT</t>
  </si>
  <si>
    <t>//media.digikey.com/pdf/Data%20Sheets/FDK/HR-3UWX_Spec.pdf</t>
  </si>
  <si>
    <t>SY635-ND</t>
  </si>
  <si>
    <t>HR-3UWX</t>
  </si>
  <si>
    <t>BATTERY NIMH 1.2V 2.4AH AA</t>
  </si>
  <si>
    <t>2.4Ah</t>
  </si>
  <si>
    <t>https://na.industrial.panasonic.com/sites/default/pidsa/files/panasonic_nimh_hhr380a.pdf</t>
  </si>
  <si>
    <t>//media.digikey.com/Photos/Panasonic%20Photos/HHR-380A.JPG</t>
  </si>
  <si>
    <t>P018-ND</t>
  </si>
  <si>
    <t>HHR-380A</t>
  </si>
  <si>
    <t>BATTERY NIMH 1.2V 3.7AH L-A</t>
  </si>
  <si>
    <t>L-A</t>
  </si>
  <si>
    <t>3.7Ah</t>
  </si>
  <si>
    <t>0.67" Dia x 2.64" H (17.0mm x 67.0mm)</t>
  </si>
  <si>
    <t>//media.digikey.com/photos/Sanyo%20Photos/N-1700SCRT.JPG</t>
  </si>
  <si>
    <t>SY121T-ND</t>
  </si>
  <si>
    <t>N-1700SCRT</t>
  </si>
  <si>
    <t>//media.digikey.com/Photos/Sparkfun%20Elec%20%20Photos/MFG_PRT-13189.jpg</t>
  </si>
  <si>
    <t>1568-1490-ND</t>
  </si>
  <si>
    <t>PRT-13189</t>
  </si>
  <si>
    <t>//media.digikey.com/photos/Sanyo%20Photos/HR-AUT.JPG</t>
  </si>
  <si>
    <t>SY146T-ND</t>
  </si>
  <si>
    <t>HR-AUT</t>
  </si>
  <si>
    <t>//media.digikey.com/photos/Sanyo%20Photos/HR-3U-2500T.JPG</t>
  </si>
  <si>
    <t>SY134T-ND</t>
  </si>
  <si>
    <t>HR-3U-2500T</t>
  </si>
  <si>
    <t>https://cdn-shop.adafruit.com/product-files/2750/LP552035_350MAH_3.7V_20150906.pdf</t>
  </si>
  <si>
    <t>//media.digikey.com/Photos/Adafruit%20Industries%20LLC/MFG_2750.jpg</t>
  </si>
  <si>
    <t>1528-1858-ND</t>
  </si>
  <si>
    <t>BATTERY LITHIUM 3.7V 350MAH</t>
  </si>
  <si>
    <t>350mAh</t>
  </si>
  <si>
    <t>1.42" L x 0.79" W x 0.22" H (36.0mm x 20.0mm x 5.6mm)</t>
  </si>
  <si>
    <t>https://cdn.sparkfun.com/datasheets/Prototyping/r5480-e.pdf</t>
  </si>
  <si>
    <t>//media.digikey.com/Photos/Sparkfun%20Elec%20%20Photos/MFG_PRT-13112.jpg</t>
  </si>
  <si>
    <t>1568-1489-ND</t>
  </si>
  <si>
    <t>PRT-13112</t>
  </si>
  <si>
    <t>1.10" L x 0.47" W x 0.22" H (28.0mm x 12.0mm x 5.7mm)</t>
  </si>
  <si>
    <t>//media.digikey.com/photos/Panasonic%20Photos/HHR-380AB27T.JPG</t>
  </si>
  <si>
    <t>P018T-ND</t>
  </si>
  <si>
    <t>HHR-380AB27T</t>
  </si>
  <si>
    <t>//media.digikey.com/photos/Panasonic%20Photos/VL2330-1F3.jpg</t>
  </si>
  <si>
    <t>P002-ND</t>
  </si>
  <si>
    <t>VL-2330/F3N</t>
  </si>
  <si>
    <t>BATT LITH 3V 50MAH COIN 23.0MM</t>
  </si>
  <si>
    <t>VL2330</t>
  </si>
  <si>
    <t>50mAh</t>
  </si>
  <si>
    <t>0.91" Dia x 0.12" H (23.0mm x 3.0mm)</t>
  </si>
  <si>
    <t>//media.digikey.com/photos/Panasonic%20Photos/VL2330-1HF.jpg</t>
  </si>
  <si>
    <t>P085-ND</t>
  </si>
  <si>
    <t>VL-2330/HFN</t>
  </si>
  <si>
    <t>//media.digikey.com/Photos/Panasonic%20Photos/VL-2330%5EVCN.jpg</t>
  </si>
  <si>
    <t>P086-ND</t>
  </si>
  <si>
    <t>VL-2330/VCN</t>
  </si>
  <si>
    <t>VL-2330/G1CN-ND</t>
  </si>
  <si>
    <t>VL-2330/G1CN</t>
  </si>
  <si>
    <t>//media.digikey.com/pdf/Data%20Sheets/Sanyo%20Energy/N-3000CR.pdf</t>
  </si>
  <si>
    <t>//media.digikey.com/photos/Sanyo%20Photos/N-3000CR.jpg</t>
  </si>
  <si>
    <t>SY123-ND</t>
  </si>
  <si>
    <t>N-3000CR</t>
  </si>
  <si>
    <t>BATTERY NICAD 1.2V 3AH C</t>
  </si>
  <si>
    <t>C</t>
  </si>
  <si>
    <t>3Ah</t>
  </si>
  <si>
    <t>1.00" Dia x 1.94" H (25.3mm x 49.3mm)</t>
  </si>
  <si>
    <t>Search filters: NON lead-acid, in stock, active DK part, qty2 (prevent bulk pricing)</t>
  </si>
  <si>
    <t>DK PN</t>
  </si>
  <si>
    <t>Steps:</t>
  </si>
  <si>
    <t>1) Remove non-relevant data</t>
  </si>
  <si>
    <t>2) Convert capacity to same unit for all items</t>
  </si>
  <si>
    <t>mAh</t>
  </si>
  <si>
    <t>Ah</t>
  </si>
  <si>
    <t>m</t>
  </si>
  <si>
    <t>Identifier</t>
  </si>
  <si>
    <t>mixed unit</t>
  </si>
  <si>
    <t>#</t>
  </si>
  <si>
    <t>Capacity standardized</t>
  </si>
  <si>
    <t>3) Create mAh/$ unit</t>
  </si>
  <si>
    <t>mAh/USD</t>
  </si>
  <si>
    <t>Watt hours (Wh)</t>
  </si>
  <si>
    <t>V (num)</t>
  </si>
  <si>
    <t>Wh/USD</t>
  </si>
  <si>
    <t>4) Create Wh &amp; Wh/$</t>
  </si>
  <si>
    <t>Qty Avail</t>
  </si>
  <si>
    <t>5) Sort by Wh/$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</si>
</sst>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">
    <xf numFmtId="0" fontId="0" fillId="0" borderId="0" xfId="0"/>
    <xf numFmtId="0" fontId="2" fillId="2" borderId="1" xfId="1"/>
    <xf numFmtId="0" fontId="0" fillId="3" borderId="2" xfId="2" applyFont="1" applyAlignment="1">
      <alignment horizontal="center"/>
    </xf>
    <xf numFmtId="0" fontId="0" fillId="3" borderId="2" xfId="2" applyFont="1"/>
    <xf numFmtId="0" fontId="0" fillId="3" borderId="3" xfId="2" applyFont="1" applyBorder="1"/>
    <xf numFmtId="0" fontId="0" fillId="0" borderId="0" xfId="2" applyFont="1" applyFill="1" applyBorder="1"/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"/>
  <sheetViews>
    <sheetView tabSelected="1" workbookViewId="0">
      <selection activeCell="A13" sqref="A13"/>
    </sheetView>
  </sheetViews>
  <sheetFormatPr defaultRowHeight="15" x14ac:dyDescent="0.25"/>
  <cols>
    <col min="1" max="1" width="10.85546875" customWidth="1"/>
    <col min="2" max="2" width="17.28515625" bestFit="1" customWidth="1"/>
    <col min="3" max="3" width="17.28515625" customWidth="1"/>
    <col min="4" max="4" width="5" bestFit="1" customWidth="1"/>
    <col min="5" max="5" width="10.5703125" bestFit="1" customWidth="1"/>
    <col min="6" max="6" width="7.140625" customWidth="1"/>
    <col min="7" max="7" width="15.140625" bestFit="1" customWidth="1"/>
    <col min="8" max="8" width="14.7109375" bestFit="1" customWidth="1"/>
    <col min="9" max="9" width="8.140625" bestFit="1" customWidth="1"/>
    <col min="10" max="10" width="15.7109375" bestFit="1" customWidth="1"/>
    <col min="11" max="11" width="15.140625" customWidth="1"/>
    <col min="12" max="12" width="15.7109375" customWidth="1"/>
    <col min="13" max="13" width="34.42578125" bestFit="1" customWidth="1"/>
    <col min="14" max="14" width="9" bestFit="1" customWidth="1"/>
    <col min="15" max="15" width="19.85546875" bestFit="1" customWidth="1"/>
    <col min="16" max="16" width="15.42578125" bestFit="1" customWidth="1"/>
    <col min="18" max="18" width="50.140625" bestFit="1" customWidth="1"/>
  </cols>
  <sheetData>
    <row r="1" spans="1:19" x14ac:dyDescent="0.25">
      <c r="A1" t="s">
        <v>0</v>
      </c>
    </row>
    <row r="2" spans="1:19" x14ac:dyDescent="0.25">
      <c r="A2" t="s">
        <v>1</v>
      </c>
    </row>
    <row r="3" spans="1:19" x14ac:dyDescent="0.25">
      <c r="A3" t="s">
        <v>548</v>
      </c>
    </row>
    <row r="4" spans="1:19" x14ac:dyDescent="0.25">
      <c r="A4" t="s">
        <v>2</v>
      </c>
    </row>
    <row r="6" spans="1:19" x14ac:dyDescent="0.25">
      <c r="A6" t="s">
        <v>550</v>
      </c>
    </row>
    <row r="7" spans="1:19" x14ac:dyDescent="0.25">
      <c r="A7" t="s">
        <v>551</v>
      </c>
    </row>
    <row r="8" spans="1:19" x14ac:dyDescent="0.25">
      <c r="A8" t="s">
        <v>552</v>
      </c>
    </row>
    <row r="9" spans="1:19" x14ac:dyDescent="0.25">
      <c r="A9" t="s">
        <v>556</v>
      </c>
      <c r="B9" t="s">
        <v>555</v>
      </c>
    </row>
    <row r="10" spans="1:19" x14ac:dyDescent="0.25">
      <c r="A10" t="s">
        <v>560</v>
      </c>
    </row>
    <row r="11" spans="1:19" x14ac:dyDescent="0.25">
      <c r="A11" t="s">
        <v>565</v>
      </c>
    </row>
    <row r="12" spans="1:19" x14ac:dyDescent="0.25">
      <c r="A12" t="s">
        <v>567</v>
      </c>
    </row>
    <row r="13" spans="1:19" x14ac:dyDescent="0.25">
      <c r="D13" s="2" t="s">
        <v>559</v>
      </c>
      <c r="E13" s="2"/>
      <c r="F13" s="2"/>
    </row>
    <row r="14" spans="1:19" x14ac:dyDescent="0.25">
      <c r="B14" t="s">
        <v>549</v>
      </c>
      <c r="C14" t="s">
        <v>19</v>
      </c>
      <c r="D14" s="3" t="s">
        <v>558</v>
      </c>
      <c r="E14" s="3" t="s">
        <v>557</v>
      </c>
      <c r="F14" s="3" t="s">
        <v>553</v>
      </c>
      <c r="G14" t="s">
        <v>11</v>
      </c>
      <c r="H14" t="s">
        <v>18</v>
      </c>
      <c r="I14" s="4" t="s">
        <v>563</v>
      </c>
      <c r="J14" s="3" t="s">
        <v>562</v>
      </c>
      <c r="K14" s="1" t="s">
        <v>561</v>
      </c>
      <c r="L14" s="1" t="s">
        <v>564</v>
      </c>
      <c r="M14" t="s">
        <v>8</v>
      </c>
      <c r="N14" t="s">
        <v>566</v>
      </c>
      <c r="O14" t="s">
        <v>16</v>
      </c>
      <c r="P14" t="s">
        <v>17</v>
      </c>
      <c r="R14" t="s">
        <v>20</v>
      </c>
      <c r="S14" t="s">
        <v>21</v>
      </c>
    </row>
    <row r="15" spans="1:19" x14ac:dyDescent="0.25">
      <c r="B15" t="s">
        <v>461</v>
      </c>
      <c r="C15" t="s">
        <v>464</v>
      </c>
      <c r="D15">
        <v>2.6</v>
      </c>
      <c r="E15" t="s">
        <v>554</v>
      </c>
      <c r="F15">
        <f>IF(ISNUMBER(SEARCH($B$9,E15)),D15,D15*1000)</f>
        <v>2600</v>
      </c>
      <c r="G15">
        <v>5.95</v>
      </c>
      <c r="H15" t="s">
        <v>338</v>
      </c>
      <c r="I15">
        <v>3.7</v>
      </c>
      <c r="J15">
        <f>F15*I15/1000</f>
        <v>9.6199999999999992</v>
      </c>
      <c r="K15">
        <f>ROUND(F15/G15,3)</f>
        <v>436.97500000000002</v>
      </c>
      <c r="L15">
        <f>ROUND(J15/G15,5)</f>
        <v>1.6168100000000001</v>
      </c>
      <c r="M15" t="s">
        <v>463</v>
      </c>
      <c r="N15">
        <v>64</v>
      </c>
      <c r="O15" t="s">
        <v>337</v>
      </c>
      <c r="P15">
        <v>18650</v>
      </c>
      <c r="R15" t="s">
        <v>465</v>
      </c>
      <c r="S15" t="s">
        <v>163</v>
      </c>
    </row>
    <row r="16" spans="1:19" x14ac:dyDescent="0.25">
      <c r="B16" t="s">
        <v>503</v>
      </c>
      <c r="C16" t="s">
        <v>464</v>
      </c>
      <c r="D16">
        <v>2.6</v>
      </c>
      <c r="E16" t="s">
        <v>554</v>
      </c>
      <c r="F16">
        <f>IF(ISNUMBER(SEARCH($B$9,E16)),D16,D16*1000)</f>
        <v>2600</v>
      </c>
      <c r="G16">
        <v>6.5</v>
      </c>
      <c r="H16" t="s">
        <v>338</v>
      </c>
      <c r="I16">
        <v>3.7</v>
      </c>
      <c r="J16">
        <f>F16*I16/1000</f>
        <v>9.6199999999999992</v>
      </c>
      <c r="K16">
        <f>ROUND(F16/G16,3)</f>
        <v>400</v>
      </c>
      <c r="L16">
        <f>ROUND(J16/G16,5)</f>
        <v>1.48</v>
      </c>
      <c r="M16" t="s">
        <v>463</v>
      </c>
      <c r="N16">
        <v>34</v>
      </c>
      <c r="O16" t="s">
        <v>337</v>
      </c>
      <c r="P16">
        <v>18650</v>
      </c>
      <c r="R16" t="s">
        <v>465</v>
      </c>
      <c r="S16" t="s">
        <v>175</v>
      </c>
    </row>
    <row r="17" spans="2:19" x14ac:dyDescent="0.25">
      <c r="B17" t="s">
        <v>493</v>
      </c>
      <c r="C17" t="s">
        <v>497</v>
      </c>
      <c r="D17">
        <v>3.7</v>
      </c>
      <c r="E17" t="s">
        <v>554</v>
      </c>
      <c r="F17">
        <f>IF(ISNUMBER(SEARCH($B$9,E17)),D17,D17*1000)</f>
        <v>3700</v>
      </c>
      <c r="G17">
        <v>6.3</v>
      </c>
      <c r="H17" t="s">
        <v>55</v>
      </c>
      <c r="I17">
        <v>1.2</v>
      </c>
      <c r="J17">
        <f>F17*I17/1000</f>
        <v>4.4400000000000004</v>
      </c>
      <c r="K17">
        <f>ROUND(F17/G17,3)</f>
        <v>587.30200000000002</v>
      </c>
      <c r="L17">
        <f>ROUND(J17/G17,5)</f>
        <v>0.70476000000000005</v>
      </c>
      <c r="M17" t="s">
        <v>495</v>
      </c>
      <c r="N17">
        <v>412</v>
      </c>
      <c r="O17" t="s">
        <v>159</v>
      </c>
      <c r="P17" t="s">
        <v>496</v>
      </c>
      <c r="R17" t="s">
        <v>498</v>
      </c>
      <c r="S17" t="s">
        <v>163</v>
      </c>
    </row>
    <row r="18" spans="2:19" x14ac:dyDescent="0.25">
      <c r="B18" t="s">
        <v>283</v>
      </c>
      <c r="C18" t="s">
        <v>288</v>
      </c>
      <c r="D18">
        <v>2.2999999999999998</v>
      </c>
      <c r="E18" t="s">
        <v>554</v>
      </c>
      <c r="F18">
        <f>IF(ISNUMBER(SEARCH($B$9,E18)),D18,D18*1000)</f>
        <v>2300</v>
      </c>
      <c r="G18">
        <v>4.2</v>
      </c>
      <c r="H18" t="s">
        <v>55</v>
      </c>
      <c r="I18">
        <v>1.2</v>
      </c>
      <c r="J18">
        <f>F18*I18/1000</f>
        <v>2.76</v>
      </c>
      <c r="K18">
        <f>ROUND(F18/G18,3)</f>
        <v>547.61900000000003</v>
      </c>
      <c r="L18">
        <f>ROUND(J18/G18,5)</f>
        <v>0.65713999999999995</v>
      </c>
      <c r="M18" t="s">
        <v>286</v>
      </c>
      <c r="N18">
        <v>2646</v>
      </c>
      <c r="O18" t="s">
        <v>159</v>
      </c>
      <c r="P18" t="s">
        <v>54</v>
      </c>
      <c r="R18" t="s">
        <v>239</v>
      </c>
      <c r="S18" t="s">
        <v>181</v>
      </c>
    </row>
    <row r="19" spans="2:19" x14ac:dyDescent="0.25">
      <c r="B19" t="s">
        <v>523</v>
      </c>
      <c r="C19" t="s">
        <v>497</v>
      </c>
      <c r="D19">
        <v>3.7</v>
      </c>
      <c r="E19" t="s">
        <v>554</v>
      </c>
      <c r="F19">
        <f>IF(ISNUMBER(SEARCH($B$9,E19)),D19,D19*1000)</f>
        <v>3700</v>
      </c>
      <c r="G19">
        <v>6.97</v>
      </c>
      <c r="H19" t="s">
        <v>55</v>
      </c>
      <c r="I19">
        <v>1.2</v>
      </c>
      <c r="J19">
        <f>F19*I19/1000</f>
        <v>4.4400000000000004</v>
      </c>
      <c r="K19">
        <f>ROUND(F19/G19,3)</f>
        <v>530.846</v>
      </c>
      <c r="L19">
        <f>ROUND(J19/G19,5)</f>
        <v>0.63702000000000003</v>
      </c>
      <c r="M19" t="s">
        <v>495</v>
      </c>
      <c r="N19">
        <v>0</v>
      </c>
      <c r="O19" t="s">
        <v>159</v>
      </c>
      <c r="P19" t="s">
        <v>496</v>
      </c>
      <c r="R19" t="s">
        <v>174</v>
      </c>
      <c r="S19" t="s">
        <v>175</v>
      </c>
    </row>
    <row r="20" spans="2:19" x14ac:dyDescent="0.25">
      <c r="B20" t="s">
        <v>260</v>
      </c>
      <c r="C20" t="s">
        <v>263</v>
      </c>
      <c r="D20">
        <v>2</v>
      </c>
      <c r="E20" t="s">
        <v>554</v>
      </c>
      <c r="F20">
        <f>IF(ISNUMBER(SEARCH($B$9,E20)),D20,D20*1000)</f>
        <v>2000</v>
      </c>
      <c r="G20">
        <v>3.98</v>
      </c>
      <c r="H20" t="s">
        <v>55</v>
      </c>
      <c r="I20">
        <v>1.2</v>
      </c>
      <c r="J20">
        <f>F20*I20/1000</f>
        <v>2.4</v>
      </c>
      <c r="K20">
        <f>ROUND(F20/G20,3)</f>
        <v>502.51299999999998</v>
      </c>
      <c r="L20">
        <f>ROUND(J20/G20,5)</f>
        <v>0.60302</v>
      </c>
      <c r="M20" t="s">
        <v>262</v>
      </c>
      <c r="N20">
        <v>19004</v>
      </c>
      <c r="O20" t="s">
        <v>159</v>
      </c>
      <c r="P20" t="s">
        <v>54</v>
      </c>
      <c r="R20" t="s">
        <v>239</v>
      </c>
      <c r="S20" t="s">
        <v>181</v>
      </c>
    </row>
    <row r="21" spans="2:19" x14ac:dyDescent="0.25">
      <c r="B21" t="s">
        <v>410</v>
      </c>
      <c r="C21" t="s">
        <v>413</v>
      </c>
      <c r="D21">
        <v>2.4500000000000002</v>
      </c>
      <c r="E21" t="s">
        <v>554</v>
      </c>
      <c r="F21">
        <f>IF(ISNUMBER(SEARCH($B$9,E21)),D21,D21*1000)</f>
        <v>2450</v>
      </c>
      <c r="G21">
        <v>5.25</v>
      </c>
      <c r="H21" t="s">
        <v>55</v>
      </c>
      <c r="I21">
        <v>1.2</v>
      </c>
      <c r="J21">
        <f>F21*I21/1000</f>
        <v>2.94</v>
      </c>
      <c r="K21">
        <f>ROUND(F21/G21,3)</f>
        <v>466.66699999999997</v>
      </c>
      <c r="L21">
        <f>ROUND(J21/G21,5)</f>
        <v>0.56000000000000005</v>
      </c>
      <c r="M21" t="s">
        <v>412</v>
      </c>
      <c r="N21">
        <v>677</v>
      </c>
      <c r="O21" t="s">
        <v>159</v>
      </c>
      <c r="P21" t="s">
        <v>387</v>
      </c>
      <c r="R21" t="s">
        <v>389</v>
      </c>
      <c r="S21" t="s">
        <v>163</v>
      </c>
    </row>
    <row r="22" spans="2:19" x14ac:dyDescent="0.25">
      <c r="B22" t="s">
        <v>405</v>
      </c>
      <c r="C22" t="s">
        <v>288</v>
      </c>
      <c r="D22">
        <v>2.2999999999999998</v>
      </c>
      <c r="E22" t="s">
        <v>554</v>
      </c>
      <c r="F22">
        <f>IF(ISNUMBER(SEARCH($B$9,E22)),D22,D22*1000)</f>
        <v>2300</v>
      </c>
      <c r="G22">
        <v>5.07</v>
      </c>
      <c r="H22" t="s">
        <v>55</v>
      </c>
      <c r="I22">
        <v>1.2</v>
      </c>
      <c r="J22">
        <f>F22*I22/1000</f>
        <v>2.76</v>
      </c>
      <c r="K22">
        <f>ROUND(F22/G22,3)</f>
        <v>453.649</v>
      </c>
      <c r="L22">
        <f>ROUND(J22/G22,5)</f>
        <v>0.54437999999999998</v>
      </c>
      <c r="M22" t="s">
        <v>286</v>
      </c>
      <c r="N22">
        <v>0</v>
      </c>
      <c r="O22" t="s">
        <v>159</v>
      </c>
      <c r="P22" t="s">
        <v>54</v>
      </c>
      <c r="R22" t="s">
        <v>174</v>
      </c>
      <c r="S22" t="s">
        <v>175</v>
      </c>
    </row>
    <row r="23" spans="2:19" x14ac:dyDescent="0.25">
      <c r="B23" t="s">
        <v>266</v>
      </c>
      <c r="C23" t="s">
        <v>270</v>
      </c>
      <c r="D23">
        <v>1.8</v>
      </c>
      <c r="E23" t="s">
        <v>554</v>
      </c>
      <c r="F23">
        <f>IF(ISNUMBER(SEARCH($B$9,E23)),D23,D23*1000)</f>
        <v>1800</v>
      </c>
      <c r="G23">
        <v>3.98</v>
      </c>
      <c r="H23" t="s">
        <v>55</v>
      </c>
      <c r="I23">
        <v>1.2</v>
      </c>
      <c r="J23">
        <f>F23*I23/1000</f>
        <v>2.16</v>
      </c>
      <c r="K23">
        <f>ROUND(F23/G23,3)</f>
        <v>452.26100000000002</v>
      </c>
      <c r="L23">
        <f>ROUND(J23/G23,5)</f>
        <v>0.54271000000000003</v>
      </c>
      <c r="M23" t="s">
        <v>268</v>
      </c>
      <c r="N23">
        <v>3170</v>
      </c>
      <c r="O23" t="s">
        <v>53</v>
      </c>
      <c r="P23" t="s">
        <v>269</v>
      </c>
      <c r="R23" t="s">
        <v>271</v>
      </c>
      <c r="S23" t="s">
        <v>181</v>
      </c>
    </row>
    <row r="24" spans="2:19" x14ac:dyDescent="0.25">
      <c r="B24" t="s">
        <v>304</v>
      </c>
      <c r="C24" t="s">
        <v>307</v>
      </c>
      <c r="D24">
        <v>1.9</v>
      </c>
      <c r="E24" t="s">
        <v>554</v>
      </c>
      <c r="F24">
        <f>IF(ISNUMBER(SEARCH($B$9,E24)),D24,D24*1000)</f>
        <v>1900</v>
      </c>
      <c r="G24">
        <v>4.25</v>
      </c>
      <c r="H24" t="s">
        <v>55</v>
      </c>
      <c r="I24">
        <v>1.2</v>
      </c>
      <c r="J24">
        <f>F24*I24/1000</f>
        <v>2.2799999999999998</v>
      </c>
      <c r="K24">
        <f>ROUND(F24/G24,3)</f>
        <v>447.05900000000003</v>
      </c>
      <c r="L24">
        <f>ROUND(J24/G24,5)</f>
        <v>0.53647</v>
      </c>
      <c r="M24" t="s">
        <v>306</v>
      </c>
      <c r="N24">
        <v>1022</v>
      </c>
      <c r="O24" t="s">
        <v>159</v>
      </c>
      <c r="P24" t="s">
        <v>54</v>
      </c>
      <c r="R24" t="s">
        <v>239</v>
      </c>
      <c r="S24" t="s">
        <v>181</v>
      </c>
    </row>
    <row r="25" spans="2:19" x14ac:dyDescent="0.25">
      <c r="B25" t="s">
        <v>226</v>
      </c>
      <c r="C25" t="s">
        <v>229</v>
      </c>
      <c r="D25">
        <v>1.5</v>
      </c>
      <c r="E25" t="s">
        <v>554</v>
      </c>
      <c r="F25">
        <f>IF(ISNUMBER(SEARCH($B$9,E25)),D25,D25*1000)</f>
        <v>1500</v>
      </c>
      <c r="G25">
        <v>3.4</v>
      </c>
      <c r="H25" t="s">
        <v>55</v>
      </c>
      <c r="I25">
        <v>1.2</v>
      </c>
      <c r="J25">
        <f>F25*I25/1000</f>
        <v>1.8</v>
      </c>
      <c r="K25">
        <f>ROUND(F25/G25,3)</f>
        <v>441.17599999999999</v>
      </c>
      <c r="L25">
        <f>ROUND(J25/G25,5)</f>
        <v>0.52941000000000005</v>
      </c>
      <c r="M25" t="s">
        <v>228</v>
      </c>
      <c r="N25">
        <v>2748</v>
      </c>
      <c r="O25" t="s">
        <v>159</v>
      </c>
      <c r="P25" t="s">
        <v>54</v>
      </c>
      <c r="R25" t="s">
        <v>230</v>
      </c>
      <c r="S25" t="s">
        <v>163</v>
      </c>
    </row>
    <row r="26" spans="2:19" x14ac:dyDescent="0.25">
      <c r="B26" t="s">
        <v>237</v>
      </c>
      <c r="C26" t="s">
        <v>229</v>
      </c>
      <c r="D26">
        <v>1.5</v>
      </c>
      <c r="E26" t="s">
        <v>554</v>
      </c>
      <c r="F26">
        <f>IF(ISNUMBER(SEARCH($B$9,E26)),D26,D26*1000)</f>
        <v>1500</v>
      </c>
      <c r="G26">
        <v>3.43</v>
      </c>
      <c r="H26" t="s">
        <v>55</v>
      </c>
      <c r="I26">
        <v>1.2</v>
      </c>
      <c r="J26">
        <f>F26*I26/1000</f>
        <v>1.8</v>
      </c>
      <c r="K26">
        <f>ROUND(F26/G26,3)</f>
        <v>437.31799999999998</v>
      </c>
      <c r="L26">
        <f>ROUND(J26/G26,5)</f>
        <v>0.52478000000000002</v>
      </c>
      <c r="M26" t="s">
        <v>228</v>
      </c>
      <c r="N26">
        <v>11170</v>
      </c>
      <c r="O26" t="s">
        <v>159</v>
      </c>
      <c r="P26" t="s">
        <v>54</v>
      </c>
      <c r="R26" t="s">
        <v>239</v>
      </c>
      <c r="S26" t="s">
        <v>163</v>
      </c>
    </row>
    <row r="27" spans="2:19" x14ac:dyDescent="0.25">
      <c r="B27" t="s">
        <v>384</v>
      </c>
      <c r="C27" t="s">
        <v>388</v>
      </c>
      <c r="D27">
        <v>2.1</v>
      </c>
      <c r="E27" t="s">
        <v>554</v>
      </c>
      <c r="F27">
        <f>IF(ISNUMBER(SEARCH($B$9,E27)),D27,D27*1000)</f>
        <v>2100</v>
      </c>
      <c r="G27">
        <v>4.88</v>
      </c>
      <c r="H27" t="s">
        <v>55</v>
      </c>
      <c r="I27">
        <v>1.2</v>
      </c>
      <c r="J27">
        <f>F27*I27/1000</f>
        <v>2.52</v>
      </c>
      <c r="K27">
        <f>ROUND(F27/G27,3)</f>
        <v>430.32799999999997</v>
      </c>
      <c r="L27">
        <f>ROUND(J27/G27,5)</f>
        <v>0.51639000000000002</v>
      </c>
      <c r="M27" t="s">
        <v>386</v>
      </c>
      <c r="N27">
        <v>2536</v>
      </c>
      <c r="O27" t="s">
        <v>159</v>
      </c>
      <c r="P27" t="s">
        <v>387</v>
      </c>
      <c r="R27" t="s">
        <v>389</v>
      </c>
      <c r="S27" t="s">
        <v>163</v>
      </c>
    </row>
    <row r="28" spans="2:19" x14ac:dyDescent="0.25">
      <c r="B28" t="s">
        <v>355</v>
      </c>
      <c r="C28" t="s">
        <v>263</v>
      </c>
      <c r="D28">
        <v>2</v>
      </c>
      <c r="E28" t="s">
        <v>554</v>
      </c>
      <c r="F28">
        <f>IF(ISNUMBER(SEARCH($B$9,E28)),D28,D28*1000)</f>
        <v>2000</v>
      </c>
      <c r="G28">
        <v>4.6500000000000004</v>
      </c>
      <c r="H28" t="s">
        <v>55</v>
      </c>
      <c r="I28">
        <v>1.2</v>
      </c>
      <c r="J28">
        <f>F28*I28/1000</f>
        <v>2.4</v>
      </c>
      <c r="K28">
        <f>ROUND(F28/G28,3)</f>
        <v>430.108</v>
      </c>
      <c r="L28">
        <f>ROUND(J28/G28,5)</f>
        <v>0.51612999999999998</v>
      </c>
      <c r="M28" t="s">
        <v>262</v>
      </c>
      <c r="N28">
        <v>7</v>
      </c>
      <c r="O28" t="s">
        <v>159</v>
      </c>
      <c r="P28" t="s">
        <v>54</v>
      </c>
      <c r="R28" t="s">
        <v>239</v>
      </c>
      <c r="S28" t="s">
        <v>175</v>
      </c>
    </row>
    <row r="29" spans="2:19" x14ac:dyDescent="0.25">
      <c r="B29" t="s">
        <v>443</v>
      </c>
      <c r="C29" t="s">
        <v>413</v>
      </c>
      <c r="D29">
        <v>2.4500000000000002</v>
      </c>
      <c r="E29" t="s">
        <v>554</v>
      </c>
      <c r="F29">
        <f>IF(ISNUMBER(SEARCH($B$9,E29)),D29,D29*1000)</f>
        <v>2450</v>
      </c>
      <c r="G29">
        <v>5.93</v>
      </c>
      <c r="H29" t="s">
        <v>55</v>
      </c>
      <c r="I29">
        <v>1.2</v>
      </c>
      <c r="J29">
        <f>F29*I29/1000</f>
        <v>2.94</v>
      </c>
      <c r="K29">
        <f>ROUND(F29/G29,3)</f>
        <v>413.15300000000002</v>
      </c>
      <c r="L29">
        <f>ROUND(J29/G29,5)</f>
        <v>0.49578</v>
      </c>
      <c r="M29" t="s">
        <v>412</v>
      </c>
      <c r="N29">
        <v>3333</v>
      </c>
      <c r="O29" t="s">
        <v>159</v>
      </c>
      <c r="P29" t="s">
        <v>387</v>
      </c>
      <c r="R29" t="s">
        <v>389</v>
      </c>
      <c r="S29" t="s">
        <v>163</v>
      </c>
    </row>
    <row r="30" spans="2:19" x14ac:dyDescent="0.25">
      <c r="B30" t="s">
        <v>364</v>
      </c>
      <c r="C30" t="s">
        <v>307</v>
      </c>
      <c r="D30">
        <v>1.9</v>
      </c>
      <c r="E30" t="s">
        <v>554</v>
      </c>
      <c r="F30">
        <f>IF(ISNUMBER(SEARCH($B$9,E30)),D30,D30*1000)</f>
        <v>1900</v>
      </c>
      <c r="G30">
        <v>4.75</v>
      </c>
      <c r="H30" t="s">
        <v>55</v>
      </c>
      <c r="I30">
        <v>1.2</v>
      </c>
      <c r="J30">
        <f>F30*I30/1000</f>
        <v>2.2799999999999998</v>
      </c>
      <c r="K30">
        <f>ROUND(F30/G30,3)</f>
        <v>400</v>
      </c>
      <c r="L30">
        <f>ROUND(J30/G30,5)</f>
        <v>0.48</v>
      </c>
      <c r="M30" t="s">
        <v>306</v>
      </c>
      <c r="N30">
        <v>553</v>
      </c>
      <c r="O30" t="s">
        <v>159</v>
      </c>
      <c r="P30" t="s">
        <v>54</v>
      </c>
      <c r="R30" t="s">
        <v>366</v>
      </c>
      <c r="S30" t="s">
        <v>181</v>
      </c>
    </row>
    <row r="31" spans="2:19" x14ac:dyDescent="0.25">
      <c r="B31" t="s">
        <v>487</v>
      </c>
      <c r="C31" t="s">
        <v>490</v>
      </c>
      <c r="D31">
        <v>2.4</v>
      </c>
      <c r="E31" t="s">
        <v>554</v>
      </c>
      <c r="F31">
        <f>IF(ISNUMBER(SEARCH($B$9,E31)),D31,D31*1000)</f>
        <v>2400</v>
      </c>
      <c r="G31">
        <v>6.13</v>
      </c>
      <c r="H31" t="s">
        <v>55</v>
      </c>
      <c r="I31">
        <v>1.2</v>
      </c>
      <c r="J31">
        <f>F31*I31/1000</f>
        <v>2.88</v>
      </c>
      <c r="K31">
        <f>ROUND(F31/G31,3)</f>
        <v>391.517</v>
      </c>
      <c r="L31">
        <f>ROUND(J31/G31,5)</f>
        <v>0.46982000000000002</v>
      </c>
      <c r="M31" t="s">
        <v>489</v>
      </c>
      <c r="N31">
        <v>1394</v>
      </c>
      <c r="O31" t="s">
        <v>159</v>
      </c>
      <c r="P31" t="s">
        <v>54</v>
      </c>
      <c r="R31" t="s">
        <v>366</v>
      </c>
      <c r="S31" t="s">
        <v>181</v>
      </c>
    </row>
    <row r="32" spans="2:19" x14ac:dyDescent="0.25">
      <c r="B32" t="s">
        <v>480</v>
      </c>
      <c r="C32" t="s">
        <v>288</v>
      </c>
      <c r="D32">
        <v>2.2999999999999998</v>
      </c>
      <c r="E32" t="s">
        <v>554</v>
      </c>
      <c r="F32">
        <f>IF(ISNUMBER(SEARCH($B$9,E32)),D32,D32*1000)</f>
        <v>2300</v>
      </c>
      <c r="G32">
        <v>6</v>
      </c>
      <c r="H32" t="s">
        <v>55</v>
      </c>
      <c r="I32">
        <v>1.2</v>
      </c>
      <c r="J32">
        <f>F32*I32/1000</f>
        <v>2.76</v>
      </c>
      <c r="K32">
        <f>ROUND(F32/G32,3)</f>
        <v>383.33300000000003</v>
      </c>
      <c r="L32">
        <f>ROUND(J32/G32,5)</f>
        <v>0.46</v>
      </c>
      <c r="M32" t="s">
        <v>286</v>
      </c>
      <c r="N32">
        <v>2282</v>
      </c>
      <c r="O32" t="s">
        <v>159</v>
      </c>
      <c r="P32" t="s">
        <v>54</v>
      </c>
      <c r="R32" t="s">
        <v>482</v>
      </c>
      <c r="S32" t="s">
        <v>181</v>
      </c>
    </row>
    <row r="33" spans="2:19" x14ac:dyDescent="0.25">
      <c r="B33" t="s">
        <v>542</v>
      </c>
      <c r="C33" t="s">
        <v>546</v>
      </c>
      <c r="D33">
        <v>3</v>
      </c>
      <c r="E33" t="s">
        <v>554</v>
      </c>
      <c r="F33">
        <f>IF(ISNUMBER(SEARCH($B$9,E33)),D33,D33*1000)</f>
        <v>3000</v>
      </c>
      <c r="G33">
        <v>7.85</v>
      </c>
      <c r="H33" t="s">
        <v>55</v>
      </c>
      <c r="I33">
        <v>1.2</v>
      </c>
      <c r="J33">
        <f>F33*I33/1000</f>
        <v>3.6</v>
      </c>
      <c r="K33">
        <f>ROUND(F33/G33,3)</f>
        <v>382.166</v>
      </c>
      <c r="L33">
        <f>ROUND(J33/G33,5)</f>
        <v>0.45860000000000001</v>
      </c>
      <c r="M33" t="s">
        <v>544</v>
      </c>
      <c r="N33">
        <v>1112</v>
      </c>
      <c r="O33" t="s">
        <v>53</v>
      </c>
      <c r="P33" t="s">
        <v>545</v>
      </c>
      <c r="R33" t="s">
        <v>547</v>
      </c>
      <c r="S33" t="s">
        <v>181</v>
      </c>
    </row>
    <row r="34" spans="2:19" x14ac:dyDescent="0.25">
      <c r="B34" t="s">
        <v>428</v>
      </c>
      <c r="C34" t="s">
        <v>388</v>
      </c>
      <c r="D34">
        <v>2.1</v>
      </c>
      <c r="E34" t="s">
        <v>554</v>
      </c>
      <c r="F34">
        <f>IF(ISNUMBER(SEARCH($B$9,E34)),D34,D34*1000)</f>
        <v>2100</v>
      </c>
      <c r="G34">
        <v>5.55</v>
      </c>
      <c r="H34" t="s">
        <v>55</v>
      </c>
      <c r="I34">
        <v>1.2</v>
      </c>
      <c r="J34">
        <f>F34*I34/1000</f>
        <v>2.52</v>
      </c>
      <c r="K34">
        <f>ROUND(F34/G34,3)</f>
        <v>378.37799999999999</v>
      </c>
      <c r="L34">
        <f>ROUND(J34/G34,5)</f>
        <v>0.45405000000000001</v>
      </c>
      <c r="M34" t="s">
        <v>386</v>
      </c>
      <c r="N34">
        <v>15</v>
      </c>
      <c r="O34" t="s">
        <v>159</v>
      </c>
      <c r="P34" t="s">
        <v>387</v>
      </c>
      <c r="R34" t="s">
        <v>174</v>
      </c>
      <c r="S34" t="s">
        <v>175</v>
      </c>
    </row>
    <row r="35" spans="2:19" x14ac:dyDescent="0.25">
      <c r="B35" t="s">
        <v>49</v>
      </c>
      <c r="C35" t="s">
        <v>56</v>
      </c>
      <c r="D35">
        <v>700</v>
      </c>
      <c r="E35" t="s">
        <v>553</v>
      </c>
      <c r="F35">
        <f>IF(ISNUMBER(SEARCH($B$9,E35)),D35,D35*1000)</f>
        <v>700</v>
      </c>
      <c r="G35">
        <v>1.88</v>
      </c>
      <c r="H35" t="s">
        <v>55</v>
      </c>
      <c r="I35" s="5">
        <v>1.2</v>
      </c>
      <c r="J35">
        <f>F35*I35/1000</f>
        <v>0.84</v>
      </c>
      <c r="K35">
        <f>ROUND(F35/G35,3)</f>
        <v>372.34</v>
      </c>
      <c r="L35">
        <f>ROUND(J35/G35,5)</f>
        <v>0.44680999999999998</v>
      </c>
      <c r="M35" t="s">
        <v>51</v>
      </c>
      <c r="N35">
        <v>23516</v>
      </c>
      <c r="O35" t="s">
        <v>53</v>
      </c>
      <c r="P35" t="s">
        <v>54</v>
      </c>
      <c r="R35" t="s">
        <v>57</v>
      </c>
      <c r="S35" t="s">
        <v>58</v>
      </c>
    </row>
    <row r="36" spans="2:19" x14ac:dyDescent="0.25">
      <c r="B36" t="s">
        <v>506</v>
      </c>
      <c r="C36" t="s">
        <v>413</v>
      </c>
      <c r="D36">
        <v>2.4500000000000002</v>
      </c>
      <c r="E36" t="s">
        <v>554</v>
      </c>
      <c r="F36">
        <f>IF(ISNUMBER(SEARCH($B$9,E36)),D36,D36*1000)</f>
        <v>2450</v>
      </c>
      <c r="G36">
        <v>6.6</v>
      </c>
      <c r="H36" t="s">
        <v>55</v>
      </c>
      <c r="I36">
        <v>1.2</v>
      </c>
      <c r="J36">
        <f>F36*I36/1000</f>
        <v>2.94</v>
      </c>
      <c r="K36">
        <f>ROUND(F36/G36,3)</f>
        <v>371.21199999999999</v>
      </c>
      <c r="L36">
        <f>ROUND(J36/G36,5)</f>
        <v>0.44545000000000001</v>
      </c>
      <c r="M36" t="s">
        <v>412</v>
      </c>
      <c r="N36">
        <v>0</v>
      </c>
      <c r="O36" t="s">
        <v>159</v>
      </c>
      <c r="P36" t="s">
        <v>387</v>
      </c>
      <c r="R36" t="s">
        <v>174</v>
      </c>
      <c r="S36" t="s">
        <v>175</v>
      </c>
    </row>
    <row r="37" spans="2:19" x14ac:dyDescent="0.25">
      <c r="B37" t="s">
        <v>276</v>
      </c>
      <c r="C37" t="s">
        <v>229</v>
      </c>
      <c r="D37">
        <v>1.5</v>
      </c>
      <c r="E37" t="s">
        <v>554</v>
      </c>
      <c r="F37">
        <f>IF(ISNUMBER(SEARCH($B$9,E37)),D37,D37*1000)</f>
        <v>1500</v>
      </c>
      <c r="G37">
        <v>4.07</v>
      </c>
      <c r="H37" t="s">
        <v>55</v>
      </c>
      <c r="I37">
        <v>1.2</v>
      </c>
      <c r="J37">
        <f>F37*I37/1000</f>
        <v>1.8</v>
      </c>
      <c r="K37">
        <f>ROUND(F37/G37,3)</f>
        <v>368.55</v>
      </c>
      <c r="L37">
        <f>ROUND(J37/G37,5)</f>
        <v>0.44225999999999999</v>
      </c>
      <c r="M37" t="s">
        <v>228</v>
      </c>
      <c r="N37">
        <v>3</v>
      </c>
      <c r="O37" t="s">
        <v>159</v>
      </c>
      <c r="P37" t="s">
        <v>54</v>
      </c>
      <c r="R37" t="s">
        <v>174</v>
      </c>
      <c r="S37" t="s">
        <v>175</v>
      </c>
    </row>
    <row r="38" spans="2:19" x14ac:dyDescent="0.25">
      <c r="B38" t="s">
        <v>406</v>
      </c>
      <c r="C38" t="s">
        <v>307</v>
      </c>
      <c r="D38">
        <v>1.9</v>
      </c>
      <c r="E38" t="s">
        <v>554</v>
      </c>
      <c r="F38">
        <f>IF(ISNUMBER(SEARCH($B$9,E38)),D38,D38*1000)</f>
        <v>1900</v>
      </c>
      <c r="G38">
        <v>5.17</v>
      </c>
      <c r="H38" t="s">
        <v>55</v>
      </c>
      <c r="I38">
        <v>1.2</v>
      </c>
      <c r="J38">
        <f>F38*I38/1000</f>
        <v>2.2799999999999998</v>
      </c>
      <c r="K38">
        <f>ROUND(F38/G38,3)</f>
        <v>367.505</v>
      </c>
      <c r="L38">
        <f>ROUND(J38/G38,5)</f>
        <v>0.44101000000000001</v>
      </c>
      <c r="M38" t="s">
        <v>306</v>
      </c>
      <c r="N38">
        <v>0</v>
      </c>
      <c r="O38" t="s">
        <v>159</v>
      </c>
      <c r="P38" t="s">
        <v>54</v>
      </c>
      <c r="R38" t="s">
        <v>174</v>
      </c>
      <c r="S38" t="s">
        <v>175</v>
      </c>
    </row>
    <row r="39" spans="2:19" x14ac:dyDescent="0.25">
      <c r="B39" t="s">
        <v>279</v>
      </c>
      <c r="C39" t="s">
        <v>229</v>
      </c>
      <c r="D39">
        <v>1.5</v>
      </c>
      <c r="E39" t="s">
        <v>554</v>
      </c>
      <c r="F39">
        <f>IF(ISNUMBER(SEARCH($B$9,E39)),D39,D39*1000)</f>
        <v>1500</v>
      </c>
      <c r="G39">
        <v>4.0999999999999996</v>
      </c>
      <c r="H39" t="s">
        <v>55</v>
      </c>
      <c r="I39">
        <v>1.2</v>
      </c>
      <c r="J39">
        <f>F39*I39/1000</f>
        <v>1.8</v>
      </c>
      <c r="K39">
        <f>ROUND(F39/G39,3)</f>
        <v>365.85399999999998</v>
      </c>
      <c r="L39">
        <f>ROUND(J39/G39,5)</f>
        <v>0.43902000000000002</v>
      </c>
      <c r="M39" t="s">
        <v>228</v>
      </c>
      <c r="N39">
        <v>36</v>
      </c>
      <c r="O39" t="s">
        <v>159</v>
      </c>
      <c r="P39" t="s">
        <v>54</v>
      </c>
      <c r="R39" t="s">
        <v>174</v>
      </c>
      <c r="S39" t="s">
        <v>175</v>
      </c>
    </row>
    <row r="40" spans="2:19" x14ac:dyDescent="0.25">
      <c r="B40" t="s">
        <v>416</v>
      </c>
      <c r="C40" t="s">
        <v>420</v>
      </c>
      <c r="D40">
        <v>1.95</v>
      </c>
      <c r="E40" t="s">
        <v>554</v>
      </c>
      <c r="F40">
        <f>IF(ISNUMBER(SEARCH($B$9,E40)),D40,D40*1000)</f>
        <v>1950</v>
      </c>
      <c r="G40">
        <v>5.35</v>
      </c>
      <c r="H40" t="s">
        <v>55</v>
      </c>
      <c r="I40">
        <v>1.2</v>
      </c>
      <c r="J40">
        <f>F40*I40/1000</f>
        <v>2.34</v>
      </c>
      <c r="K40">
        <f>ROUND(F40/G40,3)</f>
        <v>364.48599999999999</v>
      </c>
      <c r="L40">
        <f>ROUND(J40/G40,5)</f>
        <v>0.43737999999999999</v>
      </c>
      <c r="M40" t="s">
        <v>418</v>
      </c>
      <c r="N40">
        <v>813</v>
      </c>
      <c r="O40" t="s">
        <v>159</v>
      </c>
      <c r="P40" t="s">
        <v>419</v>
      </c>
      <c r="R40" t="s">
        <v>421</v>
      </c>
      <c r="S40" t="s">
        <v>163</v>
      </c>
    </row>
    <row r="41" spans="2:19" x14ac:dyDescent="0.25">
      <c r="B41" t="s">
        <v>358</v>
      </c>
      <c r="C41" t="s">
        <v>361</v>
      </c>
      <c r="D41">
        <v>1.7</v>
      </c>
      <c r="E41" t="s">
        <v>554</v>
      </c>
      <c r="F41">
        <f>IF(ISNUMBER(SEARCH($B$9,E41)),D41,D41*1000)</f>
        <v>1700</v>
      </c>
      <c r="G41">
        <v>4.75</v>
      </c>
      <c r="H41" t="s">
        <v>55</v>
      </c>
      <c r="I41">
        <v>1.2</v>
      </c>
      <c r="J41">
        <f>F41*I41/1000</f>
        <v>2.04</v>
      </c>
      <c r="K41">
        <f>ROUND(F41/G41,3)</f>
        <v>357.89499999999998</v>
      </c>
      <c r="L41">
        <f>ROUND(J41/G41,5)</f>
        <v>0.42947000000000002</v>
      </c>
      <c r="M41" t="s">
        <v>360</v>
      </c>
      <c r="N41">
        <v>2215</v>
      </c>
      <c r="O41" t="s">
        <v>53</v>
      </c>
      <c r="P41" t="s">
        <v>269</v>
      </c>
      <c r="R41" t="s">
        <v>301</v>
      </c>
      <c r="S41" t="s">
        <v>181</v>
      </c>
    </row>
    <row r="42" spans="2:19" x14ac:dyDescent="0.25">
      <c r="B42" t="s">
        <v>422</v>
      </c>
      <c r="C42" t="s">
        <v>307</v>
      </c>
      <c r="D42">
        <v>1.9</v>
      </c>
      <c r="E42" t="s">
        <v>554</v>
      </c>
      <c r="F42">
        <f>IF(ISNUMBER(SEARCH($B$9,E42)),D42,D42*1000)</f>
        <v>1900</v>
      </c>
      <c r="G42">
        <v>5.42</v>
      </c>
      <c r="H42" t="s">
        <v>55</v>
      </c>
      <c r="I42">
        <v>1.2</v>
      </c>
      <c r="J42">
        <f>F42*I42/1000</f>
        <v>2.2799999999999998</v>
      </c>
      <c r="K42">
        <f>ROUND(F42/G42,3)</f>
        <v>350.55399999999997</v>
      </c>
      <c r="L42">
        <f>ROUND(J42/G42,5)</f>
        <v>0.42065999999999998</v>
      </c>
      <c r="M42" t="s">
        <v>306</v>
      </c>
      <c r="N42">
        <v>0</v>
      </c>
      <c r="O42" t="s">
        <v>159</v>
      </c>
      <c r="P42" t="s">
        <v>54</v>
      </c>
      <c r="R42" t="s">
        <v>174</v>
      </c>
      <c r="S42" t="s">
        <v>175</v>
      </c>
    </row>
    <row r="43" spans="2:19" x14ac:dyDescent="0.25">
      <c r="B43" t="s">
        <v>435</v>
      </c>
      <c r="C43" t="s">
        <v>263</v>
      </c>
      <c r="D43">
        <v>2</v>
      </c>
      <c r="E43" t="s">
        <v>554</v>
      </c>
      <c r="F43">
        <f>IF(ISNUMBER(SEARCH($B$9,E43)),D43,D43*1000)</f>
        <v>2000</v>
      </c>
      <c r="G43">
        <v>5.77</v>
      </c>
      <c r="H43" t="s">
        <v>55</v>
      </c>
      <c r="I43">
        <v>1.2</v>
      </c>
      <c r="J43">
        <f>F43*I43/1000</f>
        <v>2.4</v>
      </c>
      <c r="K43">
        <f>ROUND(F43/G43,3)</f>
        <v>346.62</v>
      </c>
      <c r="L43">
        <f>ROUND(J43/G43,5)</f>
        <v>0.41593999999999998</v>
      </c>
      <c r="M43" t="s">
        <v>437</v>
      </c>
      <c r="N43">
        <v>13</v>
      </c>
      <c r="O43" t="s">
        <v>159</v>
      </c>
      <c r="P43" t="s">
        <v>419</v>
      </c>
      <c r="R43" t="s">
        <v>174</v>
      </c>
      <c r="S43" t="s">
        <v>175</v>
      </c>
    </row>
    <row r="44" spans="2:19" x14ac:dyDescent="0.25">
      <c r="B44" t="s">
        <v>509</v>
      </c>
      <c r="C44" t="s">
        <v>288</v>
      </c>
      <c r="D44">
        <v>2.2999999999999998</v>
      </c>
      <c r="E44" t="s">
        <v>554</v>
      </c>
      <c r="F44">
        <f>IF(ISNUMBER(SEARCH($B$9,E44)),D44,D44*1000)</f>
        <v>2300</v>
      </c>
      <c r="G44">
        <v>6.67</v>
      </c>
      <c r="H44" t="s">
        <v>55</v>
      </c>
      <c r="I44">
        <v>1.2</v>
      </c>
      <c r="J44">
        <f>F44*I44/1000</f>
        <v>2.76</v>
      </c>
      <c r="K44">
        <f>ROUND(F44/G44,3)</f>
        <v>344.82799999999997</v>
      </c>
      <c r="L44">
        <f>ROUND(J44/G44,5)</f>
        <v>0.41378999999999999</v>
      </c>
      <c r="M44" t="s">
        <v>286</v>
      </c>
      <c r="N44">
        <v>20</v>
      </c>
      <c r="O44" t="s">
        <v>159</v>
      </c>
      <c r="P44" t="s">
        <v>54</v>
      </c>
      <c r="R44" t="s">
        <v>174</v>
      </c>
      <c r="S44" t="s">
        <v>175</v>
      </c>
    </row>
    <row r="45" spans="2:19" x14ac:dyDescent="0.25">
      <c r="B45" t="s">
        <v>215</v>
      </c>
      <c r="C45" t="s">
        <v>219</v>
      </c>
      <c r="D45">
        <v>1.1499999999999999</v>
      </c>
      <c r="E45" t="s">
        <v>554</v>
      </c>
      <c r="F45">
        <f>IF(ISNUMBER(SEARCH($B$9,E45)),D45,D45*1000)</f>
        <v>1150</v>
      </c>
      <c r="G45">
        <v>3.35</v>
      </c>
      <c r="H45" t="s">
        <v>55</v>
      </c>
      <c r="I45">
        <v>1.2</v>
      </c>
      <c r="J45">
        <f>F45*I45/1000</f>
        <v>1.38</v>
      </c>
      <c r="K45">
        <f>ROUND(F45/G45,3)</f>
        <v>343.28399999999999</v>
      </c>
      <c r="L45">
        <f>ROUND(J45/G45,5)</f>
        <v>0.41193999999999997</v>
      </c>
      <c r="M45" t="s">
        <v>217</v>
      </c>
      <c r="N45">
        <v>978</v>
      </c>
      <c r="O45" t="s">
        <v>159</v>
      </c>
      <c r="P45" t="s">
        <v>218</v>
      </c>
      <c r="R45" t="s">
        <v>220</v>
      </c>
      <c r="S45" t="s">
        <v>163</v>
      </c>
    </row>
    <row r="46" spans="2:19" x14ac:dyDescent="0.25">
      <c r="B46" t="s">
        <v>84</v>
      </c>
      <c r="C46" t="s">
        <v>56</v>
      </c>
      <c r="D46">
        <v>700</v>
      </c>
      <c r="E46" t="s">
        <v>553</v>
      </c>
      <c r="F46">
        <f>IF(ISNUMBER(SEARCH($B$9,E46)),D46,D46*1000)</f>
        <v>700</v>
      </c>
      <c r="G46">
        <v>2.0499999999999998</v>
      </c>
      <c r="H46" t="s">
        <v>55</v>
      </c>
      <c r="I46" s="5">
        <v>1.2</v>
      </c>
      <c r="J46">
        <f>F46*I46/1000</f>
        <v>0.84</v>
      </c>
      <c r="K46">
        <f>ROUND(F46/G46,3)</f>
        <v>341.46300000000002</v>
      </c>
      <c r="L46">
        <f>ROUND(J46/G46,5)</f>
        <v>0.40976000000000001</v>
      </c>
      <c r="M46" t="s">
        <v>51</v>
      </c>
      <c r="N46">
        <v>2208</v>
      </c>
      <c r="O46" t="s">
        <v>53</v>
      </c>
      <c r="P46" t="s">
        <v>54</v>
      </c>
      <c r="R46" t="s">
        <v>86</v>
      </c>
      <c r="S46" t="s">
        <v>58</v>
      </c>
    </row>
    <row r="47" spans="2:19" x14ac:dyDescent="0.25">
      <c r="B47" t="s">
        <v>425</v>
      </c>
      <c r="C47" t="s">
        <v>270</v>
      </c>
      <c r="D47">
        <v>1.8</v>
      </c>
      <c r="E47" t="s">
        <v>554</v>
      </c>
      <c r="F47">
        <f>IF(ISNUMBER(SEARCH($B$9,E47)),D47,D47*1000)</f>
        <v>1800</v>
      </c>
      <c r="G47">
        <v>5.45</v>
      </c>
      <c r="H47" t="s">
        <v>55</v>
      </c>
      <c r="I47">
        <v>1.2</v>
      </c>
      <c r="J47">
        <f>F47*I47/1000</f>
        <v>2.16</v>
      </c>
      <c r="K47">
        <f>ROUND(F47/G47,3)</f>
        <v>330.27499999999998</v>
      </c>
      <c r="L47">
        <f>ROUND(J47/G47,5)</f>
        <v>0.39633000000000002</v>
      </c>
      <c r="M47" t="s">
        <v>268</v>
      </c>
      <c r="N47">
        <v>12</v>
      </c>
      <c r="O47" t="s">
        <v>53</v>
      </c>
      <c r="P47" t="s">
        <v>269</v>
      </c>
      <c r="R47" t="s">
        <v>174</v>
      </c>
      <c r="S47" t="s">
        <v>175</v>
      </c>
    </row>
    <row r="48" spans="2:19" x14ac:dyDescent="0.25">
      <c r="B48" t="s">
        <v>484</v>
      </c>
      <c r="C48" t="s">
        <v>420</v>
      </c>
      <c r="D48">
        <v>1.95</v>
      </c>
      <c r="E48" t="s">
        <v>554</v>
      </c>
      <c r="F48">
        <f>IF(ISNUMBER(SEARCH($B$9,E48)),D48,D48*1000)</f>
        <v>1950</v>
      </c>
      <c r="G48">
        <v>6.02</v>
      </c>
      <c r="H48" t="s">
        <v>55</v>
      </c>
      <c r="I48">
        <v>1.2</v>
      </c>
      <c r="J48">
        <f>F48*I48/1000</f>
        <v>2.34</v>
      </c>
      <c r="K48">
        <f>ROUND(F48/G48,3)</f>
        <v>323.92</v>
      </c>
      <c r="L48">
        <f>ROUND(J48/G48,5)</f>
        <v>0.38869999999999999</v>
      </c>
      <c r="M48" t="s">
        <v>418</v>
      </c>
      <c r="N48">
        <v>414</v>
      </c>
      <c r="O48" t="s">
        <v>159</v>
      </c>
      <c r="P48" t="s">
        <v>419</v>
      </c>
      <c r="R48" t="s">
        <v>174</v>
      </c>
      <c r="S48" t="s">
        <v>175</v>
      </c>
    </row>
    <row r="49" spans="2:19" x14ac:dyDescent="0.25">
      <c r="B49" t="s">
        <v>297</v>
      </c>
      <c r="C49" t="s">
        <v>300</v>
      </c>
      <c r="D49">
        <v>1.3</v>
      </c>
      <c r="E49" t="s">
        <v>554</v>
      </c>
      <c r="F49">
        <f>IF(ISNUMBER(SEARCH($B$9,E49)),D49,D49*1000)</f>
        <v>1300</v>
      </c>
      <c r="G49">
        <v>4.2300000000000004</v>
      </c>
      <c r="H49" t="s">
        <v>55</v>
      </c>
      <c r="I49">
        <v>1.2</v>
      </c>
      <c r="J49">
        <f>F49*I49/1000</f>
        <v>1.56</v>
      </c>
      <c r="K49">
        <f>ROUND(F49/G49,3)</f>
        <v>307.32900000000001</v>
      </c>
      <c r="L49">
        <f>ROUND(J49/G49,5)</f>
        <v>0.36879000000000001</v>
      </c>
      <c r="M49" t="s">
        <v>299</v>
      </c>
      <c r="N49">
        <v>217</v>
      </c>
      <c r="O49" t="s">
        <v>53</v>
      </c>
      <c r="P49" t="s">
        <v>269</v>
      </c>
      <c r="R49" t="s">
        <v>301</v>
      </c>
      <c r="S49" t="s">
        <v>181</v>
      </c>
    </row>
    <row r="50" spans="2:19" x14ac:dyDescent="0.25">
      <c r="B50" t="s">
        <v>273</v>
      </c>
      <c r="C50" t="s">
        <v>219</v>
      </c>
      <c r="D50">
        <v>1.1499999999999999</v>
      </c>
      <c r="E50" t="s">
        <v>554</v>
      </c>
      <c r="F50">
        <f>IF(ISNUMBER(SEARCH($B$9,E50)),D50,D50*1000)</f>
        <v>1150</v>
      </c>
      <c r="G50">
        <v>4.0199999999999996</v>
      </c>
      <c r="H50" t="s">
        <v>55</v>
      </c>
      <c r="I50">
        <v>1.2</v>
      </c>
      <c r="J50">
        <f>F50*I50/1000</f>
        <v>1.38</v>
      </c>
      <c r="K50">
        <f>ROUND(F50/G50,3)</f>
        <v>286.07</v>
      </c>
      <c r="L50">
        <f>ROUND(J50/G50,5)</f>
        <v>0.34327999999999997</v>
      </c>
      <c r="M50" t="s">
        <v>217</v>
      </c>
      <c r="N50">
        <v>26</v>
      </c>
      <c r="O50" t="s">
        <v>159</v>
      </c>
      <c r="P50" t="s">
        <v>218</v>
      </c>
      <c r="R50" t="s">
        <v>174</v>
      </c>
      <c r="S50" t="s">
        <v>175</v>
      </c>
    </row>
    <row r="51" spans="2:19" x14ac:dyDescent="0.25">
      <c r="B51" t="s">
        <v>207</v>
      </c>
      <c r="C51" t="s">
        <v>210</v>
      </c>
      <c r="D51">
        <v>930</v>
      </c>
      <c r="E51" t="s">
        <v>553</v>
      </c>
      <c r="F51">
        <f>IF(ISNUMBER(SEARCH($B$9,E51)),D51,D51*1000)</f>
        <v>930</v>
      </c>
      <c r="G51">
        <v>3.28</v>
      </c>
      <c r="H51" t="s">
        <v>55</v>
      </c>
      <c r="I51" s="5">
        <v>1.2</v>
      </c>
      <c r="J51">
        <f>F51*I51/1000</f>
        <v>1.1160000000000001</v>
      </c>
      <c r="K51">
        <f>ROUND(F51/G51,3)</f>
        <v>283.53699999999998</v>
      </c>
      <c r="L51">
        <f>ROUND(J51/G51,5)</f>
        <v>0.34023999999999999</v>
      </c>
      <c r="M51" t="s">
        <v>209</v>
      </c>
      <c r="N51">
        <v>8572</v>
      </c>
      <c r="O51" t="s">
        <v>159</v>
      </c>
      <c r="P51" t="s">
        <v>160</v>
      </c>
      <c r="R51" t="s">
        <v>162</v>
      </c>
      <c r="S51" t="s">
        <v>181</v>
      </c>
    </row>
    <row r="52" spans="2:19" x14ac:dyDescent="0.25">
      <c r="B52" t="s">
        <v>310</v>
      </c>
      <c r="C52" t="s">
        <v>314</v>
      </c>
      <c r="D52">
        <v>1.2</v>
      </c>
      <c r="E52" t="s">
        <v>554</v>
      </c>
      <c r="F52">
        <f>IF(ISNUMBER(SEARCH($B$9,E52)),D52,D52*1000)</f>
        <v>1200</v>
      </c>
      <c r="G52">
        <v>4.25</v>
      </c>
      <c r="H52" t="s">
        <v>55</v>
      </c>
      <c r="I52">
        <v>1.2</v>
      </c>
      <c r="J52">
        <f>F52*I52/1000</f>
        <v>1.44</v>
      </c>
      <c r="K52">
        <f>ROUND(F52/G52,3)</f>
        <v>282.35300000000001</v>
      </c>
      <c r="L52">
        <f>ROUND(J52/G52,5)</f>
        <v>0.33882000000000001</v>
      </c>
      <c r="M52" t="s">
        <v>312</v>
      </c>
      <c r="N52">
        <v>4596</v>
      </c>
      <c r="O52" t="s">
        <v>53</v>
      </c>
      <c r="P52" t="s">
        <v>313</v>
      </c>
      <c r="R52" t="s">
        <v>315</v>
      </c>
      <c r="S52" t="s">
        <v>181</v>
      </c>
    </row>
    <row r="53" spans="2:19" x14ac:dyDescent="0.25">
      <c r="B53" t="s">
        <v>500</v>
      </c>
      <c r="C53" t="s">
        <v>361</v>
      </c>
      <c r="D53">
        <v>1.7</v>
      </c>
      <c r="E53" t="s">
        <v>554</v>
      </c>
      <c r="F53">
        <f>IF(ISNUMBER(SEARCH($B$9,E53)),D53,D53*1000)</f>
        <v>1700</v>
      </c>
      <c r="G53">
        <v>6.38</v>
      </c>
      <c r="H53" t="s">
        <v>55</v>
      </c>
      <c r="I53">
        <v>1.2</v>
      </c>
      <c r="J53">
        <f>F53*I53/1000</f>
        <v>2.04</v>
      </c>
      <c r="K53">
        <f>ROUND(F53/G53,3)</f>
        <v>266.45800000000003</v>
      </c>
      <c r="L53">
        <f>ROUND(J53/G53,5)</f>
        <v>0.31974999999999998</v>
      </c>
      <c r="M53" t="s">
        <v>360</v>
      </c>
      <c r="N53">
        <v>7</v>
      </c>
      <c r="O53" t="s">
        <v>53</v>
      </c>
      <c r="P53" t="s">
        <v>269</v>
      </c>
      <c r="R53" t="s">
        <v>174</v>
      </c>
      <c r="S53" t="s">
        <v>175</v>
      </c>
    </row>
    <row r="54" spans="2:19" x14ac:dyDescent="0.25">
      <c r="B54" t="s">
        <v>399</v>
      </c>
      <c r="C54" t="s">
        <v>402</v>
      </c>
      <c r="D54">
        <v>400</v>
      </c>
      <c r="E54" t="s">
        <v>553</v>
      </c>
      <c r="F54">
        <f>IF(ISNUMBER(SEARCH($B$9,E54)),D54,D54*1000)</f>
        <v>400</v>
      </c>
      <c r="G54">
        <v>4.95</v>
      </c>
      <c r="H54" t="s">
        <v>338</v>
      </c>
      <c r="I54" s="5">
        <v>3.7</v>
      </c>
      <c r="J54">
        <f>F54*I54/1000</f>
        <v>1.48</v>
      </c>
      <c r="K54">
        <f>ROUND(F54/G54,3)</f>
        <v>80.808000000000007</v>
      </c>
      <c r="L54">
        <f>ROUND(J54/G54,5)</f>
        <v>0.29898999999999998</v>
      </c>
      <c r="M54" t="s">
        <v>401</v>
      </c>
      <c r="N54">
        <v>35</v>
      </c>
      <c r="O54" t="s">
        <v>337</v>
      </c>
      <c r="P54" t="s">
        <v>174</v>
      </c>
      <c r="R54" t="s">
        <v>403</v>
      </c>
      <c r="S54" t="s">
        <v>341</v>
      </c>
    </row>
    <row r="55" spans="2:19" x14ac:dyDescent="0.25">
      <c r="B55" t="s">
        <v>172</v>
      </c>
      <c r="C55" t="s">
        <v>56</v>
      </c>
      <c r="D55">
        <v>700</v>
      </c>
      <c r="E55" t="s">
        <v>553</v>
      </c>
      <c r="F55">
        <f>IF(ISNUMBER(SEARCH($B$9,E55)),D55,D55*1000)</f>
        <v>700</v>
      </c>
      <c r="G55">
        <v>2.93</v>
      </c>
      <c r="H55" t="s">
        <v>55</v>
      </c>
      <c r="I55" s="5">
        <v>1.2</v>
      </c>
      <c r="J55">
        <f>F55*I55/1000</f>
        <v>0.84</v>
      </c>
      <c r="K55">
        <f>ROUND(F55/G55,3)</f>
        <v>238.90799999999999</v>
      </c>
      <c r="L55">
        <f>ROUND(J55/G55,5)</f>
        <v>0.28669</v>
      </c>
      <c r="M55" t="s">
        <v>51</v>
      </c>
      <c r="N55">
        <v>0</v>
      </c>
      <c r="O55" t="s">
        <v>53</v>
      </c>
      <c r="P55" t="s">
        <v>54</v>
      </c>
      <c r="R55" t="s">
        <v>174</v>
      </c>
      <c r="S55" t="s">
        <v>175</v>
      </c>
    </row>
    <row r="56" spans="2:19" x14ac:dyDescent="0.25">
      <c r="B56" t="s">
        <v>178</v>
      </c>
      <c r="C56" t="s">
        <v>56</v>
      </c>
      <c r="D56">
        <v>700</v>
      </c>
      <c r="E56" t="s">
        <v>553</v>
      </c>
      <c r="F56">
        <f>IF(ISNUMBER(SEARCH($B$9,E56)),D56,D56*1000)</f>
        <v>700</v>
      </c>
      <c r="G56">
        <v>2.95</v>
      </c>
      <c r="H56" t="s">
        <v>55</v>
      </c>
      <c r="I56" s="5">
        <v>1.2</v>
      </c>
      <c r="J56">
        <f>F56*I56/1000</f>
        <v>0.84</v>
      </c>
      <c r="K56">
        <f>ROUND(F56/G56,3)</f>
        <v>237.28800000000001</v>
      </c>
      <c r="L56">
        <f>ROUND(J56/G56,5)</f>
        <v>0.28475</v>
      </c>
      <c r="M56" t="s">
        <v>180</v>
      </c>
      <c r="N56">
        <v>131026</v>
      </c>
      <c r="O56" t="s">
        <v>159</v>
      </c>
      <c r="P56" t="s">
        <v>160</v>
      </c>
      <c r="R56" t="s">
        <v>162</v>
      </c>
      <c r="S56" t="s">
        <v>181</v>
      </c>
    </row>
    <row r="57" spans="2:19" x14ac:dyDescent="0.25">
      <c r="B57" t="s">
        <v>198</v>
      </c>
      <c r="C57" t="s">
        <v>201</v>
      </c>
      <c r="D57">
        <v>750</v>
      </c>
      <c r="E57" t="s">
        <v>553</v>
      </c>
      <c r="F57">
        <f>IF(ISNUMBER(SEARCH($B$9,E57)),D57,D57*1000)</f>
        <v>750</v>
      </c>
      <c r="G57">
        <v>3.2</v>
      </c>
      <c r="H57" t="s">
        <v>55</v>
      </c>
      <c r="I57" s="5">
        <v>1.2</v>
      </c>
      <c r="J57">
        <f>F57*I57/1000</f>
        <v>0.9</v>
      </c>
      <c r="K57">
        <f>ROUND(F57/G57,3)</f>
        <v>234.375</v>
      </c>
      <c r="L57">
        <f>ROUND(J57/G57,5)</f>
        <v>0.28125</v>
      </c>
      <c r="M57" t="s">
        <v>200</v>
      </c>
      <c r="N57">
        <v>4515</v>
      </c>
      <c r="O57" t="s">
        <v>159</v>
      </c>
      <c r="P57" t="s">
        <v>160</v>
      </c>
      <c r="R57" t="s">
        <v>162</v>
      </c>
      <c r="S57" t="s">
        <v>181</v>
      </c>
    </row>
    <row r="58" spans="2:19" x14ac:dyDescent="0.25">
      <c r="B58" t="s">
        <v>291</v>
      </c>
      <c r="C58" t="s">
        <v>294</v>
      </c>
      <c r="D58">
        <v>950</v>
      </c>
      <c r="E58" t="s">
        <v>553</v>
      </c>
      <c r="F58">
        <f>IF(ISNUMBER(SEARCH($B$9,E58)),D58,D58*1000)</f>
        <v>950</v>
      </c>
      <c r="G58">
        <v>4.2</v>
      </c>
      <c r="H58" t="s">
        <v>55</v>
      </c>
      <c r="I58" s="5">
        <v>1.2</v>
      </c>
      <c r="J58">
        <f>F58*I58/1000</f>
        <v>1.1399999999999999</v>
      </c>
      <c r="K58">
        <f>ROUND(F58/G58,3)</f>
        <v>226.19</v>
      </c>
      <c r="L58">
        <f>ROUND(J58/G58,5)</f>
        <v>0.27143</v>
      </c>
      <c r="M58" t="s">
        <v>293</v>
      </c>
      <c r="N58">
        <v>860</v>
      </c>
      <c r="O58" t="s">
        <v>159</v>
      </c>
      <c r="P58" t="s">
        <v>54</v>
      </c>
      <c r="R58" t="s">
        <v>230</v>
      </c>
      <c r="S58" t="s">
        <v>58</v>
      </c>
    </row>
    <row r="59" spans="2:19" x14ac:dyDescent="0.25">
      <c r="B59" t="s">
        <v>431</v>
      </c>
      <c r="C59" t="s">
        <v>300</v>
      </c>
      <c r="D59">
        <v>1.3</v>
      </c>
      <c r="E59" t="s">
        <v>554</v>
      </c>
      <c r="F59">
        <f>IF(ISNUMBER(SEARCH($B$9,E59)),D59,D59*1000)</f>
        <v>1300</v>
      </c>
      <c r="G59">
        <v>5.75</v>
      </c>
      <c r="H59" t="s">
        <v>55</v>
      </c>
      <c r="I59">
        <v>1.2</v>
      </c>
      <c r="J59">
        <f>F59*I59/1000</f>
        <v>1.56</v>
      </c>
      <c r="K59">
        <f>ROUND(F59/G59,3)</f>
        <v>226.08699999999999</v>
      </c>
      <c r="L59">
        <f>ROUND(J59/G59,5)</f>
        <v>0.27129999999999999</v>
      </c>
      <c r="M59" t="s">
        <v>299</v>
      </c>
      <c r="N59">
        <v>1</v>
      </c>
      <c r="O59" t="s">
        <v>53</v>
      </c>
      <c r="P59" t="s">
        <v>269</v>
      </c>
      <c r="R59" t="s">
        <v>174</v>
      </c>
      <c r="S59" t="s">
        <v>175</v>
      </c>
    </row>
    <row r="60" spans="2:19" x14ac:dyDescent="0.25">
      <c r="B60" t="s">
        <v>166</v>
      </c>
      <c r="C60" t="s">
        <v>170</v>
      </c>
      <c r="D60">
        <v>650</v>
      </c>
      <c r="E60" t="s">
        <v>553</v>
      </c>
      <c r="F60">
        <f>IF(ISNUMBER(SEARCH($B$9,E60)),D60,D60*1000)</f>
        <v>650</v>
      </c>
      <c r="G60">
        <v>2.9</v>
      </c>
      <c r="H60" t="s">
        <v>55</v>
      </c>
      <c r="I60" s="5">
        <v>1.2</v>
      </c>
      <c r="J60">
        <f>F60*I60/1000</f>
        <v>0.78</v>
      </c>
      <c r="K60">
        <f>ROUND(F60/G60,3)</f>
        <v>224.13800000000001</v>
      </c>
      <c r="L60">
        <f>ROUND(J60/G60,5)</f>
        <v>0.26896999999999999</v>
      </c>
      <c r="M60" t="s">
        <v>168</v>
      </c>
      <c r="N60">
        <v>902</v>
      </c>
      <c r="O60" t="s">
        <v>159</v>
      </c>
      <c r="P60" t="s">
        <v>160</v>
      </c>
      <c r="R60" t="s">
        <v>162</v>
      </c>
      <c r="S60" t="s">
        <v>163</v>
      </c>
    </row>
    <row r="61" spans="2:19" x14ac:dyDescent="0.25">
      <c r="B61" t="s">
        <v>194</v>
      </c>
      <c r="C61" t="s">
        <v>56</v>
      </c>
      <c r="D61">
        <v>700</v>
      </c>
      <c r="E61" t="s">
        <v>553</v>
      </c>
      <c r="F61">
        <f>IF(ISNUMBER(SEARCH($B$9,E61)),D61,D61*1000)</f>
        <v>700</v>
      </c>
      <c r="G61">
        <v>3.14</v>
      </c>
      <c r="H61" t="s">
        <v>55</v>
      </c>
      <c r="I61" s="5">
        <v>1.2</v>
      </c>
      <c r="J61">
        <f>F61*I61/1000</f>
        <v>0.84</v>
      </c>
      <c r="K61">
        <f>ROUND(F61/G61,3)</f>
        <v>222.93</v>
      </c>
      <c r="L61">
        <f>ROUND(J61/G61,5)</f>
        <v>0.26751999999999998</v>
      </c>
      <c r="M61" t="s">
        <v>51</v>
      </c>
      <c r="N61">
        <v>34</v>
      </c>
      <c r="O61" t="s">
        <v>53</v>
      </c>
      <c r="P61" t="s">
        <v>54</v>
      </c>
      <c r="R61" t="s">
        <v>174</v>
      </c>
      <c r="S61" t="s">
        <v>175</v>
      </c>
    </row>
    <row r="62" spans="2:19" x14ac:dyDescent="0.25">
      <c r="B62" t="s">
        <v>439</v>
      </c>
      <c r="C62" t="s">
        <v>314</v>
      </c>
      <c r="D62">
        <v>1.2</v>
      </c>
      <c r="E62" t="s">
        <v>554</v>
      </c>
      <c r="F62">
        <f>IF(ISNUMBER(SEARCH($B$9,E62)),D62,D62*1000)</f>
        <v>1200</v>
      </c>
      <c r="G62">
        <v>5.78</v>
      </c>
      <c r="H62" t="s">
        <v>55</v>
      </c>
      <c r="I62">
        <v>1.2</v>
      </c>
      <c r="J62">
        <f>F62*I62/1000</f>
        <v>1.44</v>
      </c>
      <c r="K62">
        <f>ROUND(F62/G62,3)</f>
        <v>207.61199999999999</v>
      </c>
      <c r="L62">
        <f>ROUND(J62/G62,5)</f>
        <v>0.24912999999999999</v>
      </c>
      <c r="M62" t="s">
        <v>312</v>
      </c>
      <c r="N62">
        <v>0</v>
      </c>
      <c r="O62" t="s">
        <v>53</v>
      </c>
      <c r="P62" t="s">
        <v>313</v>
      </c>
      <c r="R62" t="s">
        <v>174</v>
      </c>
      <c r="S62" t="s">
        <v>175</v>
      </c>
    </row>
    <row r="63" spans="2:19" x14ac:dyDescent="0.25">
      <c r="B63" t="s">
        <v>233</v>
      </c>
      <c r="C63" t="s">
        <v>56</v>
      </c>
      <c r="D63">
        <v>700</v>
      </c>
      <c r="E63" t="s">
        <v>553</v>
      </c>
      <c r="F63">
        <f>IF(ISNUMBER(SEARCH($B$9,E63)),D63,D63*1000)</f>
        <v>700</v>
      </c>
      <c r="G63">
        <v>3.42</v>
      </c>
      <c r="H63" t="s">
        <v>55</v>
      </c>
      <c r="I63" s="5">
        <v>1.2</v>
      </c>
      <c r="J63">
        <f>F63*I63/1000</f>
        <v>0.84</v>
      </c>
      <c r="K63">
        <f>ROUND(F63/G63,3)</f>
        <v>204.678</v>
      </c>
      <c r="L63">
        <f>ROUND(J63/G63,5)</f>
        <v>0.24560999999999999</v>
      </c>
      <c r="M63" t="s">
        <v>180</v>
      </c>
      <c r="N63">
        <v>37</v>
      </c>
      <c r="O63" t="s">
        <v>159</v>
      </c>
      <c r="P63" t="s">
        <v>160</v>
      </c>
      <c r="R63" t="s">
        <v>174</v>
      </c>
      <c r="S63" t="s">
        <v>175</v>
      </c>
    </row>
    <row r="64" spans="2:19" x14ac:dyDescent="0.25">
      <c r="B64" t="s">
        <v>380</v>
      </c>
      <c r="C64" t="s">
        <v>294</v>
      </c>
      <c r="D64">
        <v>950</v>
      </c>
      <c r="E64" t="s">
        <v>553</v>
      </c>
      <c r="F64">
        <f>IF(ISNUMBER(SEARCH($B$9,E64)),D64,D64*1000)</f>
        <v>950</v>
      </c>
      <c r="G64">
        <v>4.87</v>
      </c>
      <c r="H64" t="s">
        <v>55</v>
      </c>
      <c r="I64" s="5">
        <v>1.2</v>
      </c>
      <c r="J64">
        <f>F64*I64/1000</f>
        <v>1.1399999999999999</v>
      </c>
      <c r="K64">
        <f>ROUND(F64/G64,3)</f>
        <v>195.072</v>
      </c>
      <c r="L64">
        <f>ROUND(J64/G64,5)</f>
        <v>0.23408999999999999</v>
      </c>
      <c r="M64" t="s">
        <v>293</v>
      </c>
      <c r="N64">
        <v>0</v>
      </c>
      <c r="O64" t="s">
        <v>159</v>
      </c>
      <c r="P64" t="s">
        <v>54</v>
      </c>
      <c r="R64" t="s">
        <v>174</v>
      </c>
      <c r="S64" t="s">
        <v>175</v>
      </c>
    </row>
    <row r="65" spans="2:19" x14ac:dyDescent="0.25">
      <c r="B65" t="s">
        <v>247</v>
      </c>
      <c r="C65" t="s">
        <v>56</v>
      </c>
      <c r="D65">
        <v>700</v>
      </c>
      <c r="E65" t="s">
        <v>553</v>
      </c>
      <c r="F65">
        <f>IF(ISNUMBER(SEARCH($B$9,E65)),D65,D65*1000)</f>
        <v>700</v>
      </c>
      <c r="G65">
        <v>3.62</v>
      </c>
      <c r="H65" t="s">
        <v>55</v>
      </c>
      <c r="I65" s="5">
        <v>1.2</v>
      </c>
      <c r="J65">
        <f>F65*I65/1000</f>
        <v>0.84</v>
      </c>
      <c r="K65">
        <f>ROUND(F65/G65,3)</f>
        <v>193.37</v>
      </c>
      <c r="L65">
        <f>ROUND(J65/G65,5)</f>
        <v>0.23204</v>
      </c>
      <c r="M65" t="s">
        <v>180</v>
      </c>
      <c r="N65">
        <v>61</v>
      </c>
      <c r="O65" t="s">
        <v>159</v>
      </c>
      <c r="P65" t="s">
        <v>160</v>
      </c>
      <c r="R65" t="s">
        <v>174</v>
      </c>
      <c r="S65" t="s">
        <v>175</v>
      </c>
    </row>
    <row r="66" spans="2:19" x14ac:dyDescent="0.25">
      <c r="B66" t="s">
        <v>244</v>
      </c>
      <c r="C66" t="s">
        <v>170</v>
      </c>
      <c r="D66">
        <v>650</v>
      </c>
      <c r="E66" t="s">
        <v>553</v>
      </c>
      <c r="F66">
        <f>IF(ISNUMBER(SEARCH($B$9,E66)),D66,D66*1000)</f>
        <v>650</v>
      </c>
      <c r="G66">
        <v>3.57</v>
      </c>
      <c r="H66" t="s">
        <v>55</v>
      </c>
      <c r="I66" s="5">
        <v>1.2</v>
      </c>
      <c r="J66">
        <f>F66*I66/1000</f>
        <v>0.78</v>
      </c>
      <c r="K66">
        <f>ROUND(F66/G66,3)</f>
        <v>182.07300000000001</v>
      </c>
      <c r="L66">
        <f>ROUND(J66/G66,5)</f>
        <v>0.21848999999999999</v>
      </c>
      <c r="M66" t="s">
        <v>168</v>
      </c>
      <c r="N66">
        <v>30</v>
      </c>
      <c r="O66" t="s">
        <v>159</v>
      </c>
      <c r="P66" t="s">
        <v>160</v>
      </c>
      <c r="R66" t="s">
        <v>174</v>
      </c>
      <c r="S66" t="s">
        <v>175</v>
      </c>
    </row>
    <row r="67" spans="2:19" x14ac:dyDescent="0.25">
      <c r="B67" t="s">
        <v>155</v>
      </c>
      <c r="C67" t="s">
        <v>161</v>
      </c>
      <c r="D67">
        <v>500</v>
      </c>
      <c r="E67" t="s">
        <v>553</v>
      </c>
      <c r="F67">
        <f>IF(ISNUMBER(SEARCH($B$9,E67)),D67,D67*1000)</f>
        <v>500</v>
      </c>
      <c r="G67">
        <v>2.85</v>
      </c>
      <c r="H67" t="s">
        <v>55</v>
      </c>
      <c r="I67" s="5">
        <v>1.2</v>
      </c>
      <c r="J67">
        <f>F67*I67/1000</f>
        <v>0.6</v>
      </c>
      <c r="K67">
        <f>ROUND(F67/G67,3)</f>
        <v>175.43899999999999</v>
      </c>
      <c r="L67">
        <f>ROUND(J67/G67,5)</f>
        <v>0.21052999999999999</v>
      </c>
      <c r="M67" t="s">
        <v>157</v>
      </c>
      <c r="N67">
        <v>5410</v>
      </c>
      <c r="O67" t="s">
        <v>159</v>
      </c>
      <c r="P67" t="s">
        <v>160</v>
      </c>
      <c r="R67" t="s">
        <v>162</v>
      </c>
      <c r="S67" t="s">
        <v>163</v>
      </c>
    </row>
    <row r="68" spans="2:19" x14ac:dyDescent="0.25">
      <c r="B68" t="s">
        <v>318</v>
      </c>
      <c r="C68" t="s">
        <v>322</v>
      </c>
      <c r="D68">
        <v>760</v>
      </c>
      <c r="E68" t="s">
        <v>553</v>
      </c>
      <c r="F68">
        <f>IF(ISNUMBER(SEARCH($B$9,E68)),D68,D68*1000)</f>
        <v>760</v>
      </c>
      <c r="G68">
        <v>4.42</v>
      </c>
      <c r="H68" t="s">
        <v>55</v>
      </c>
      <c r="I68" s="5">
        <v>1.2</v>
      </c>
      <c r="J68">
        <f>F68*I68/1000</f>
        <v>0.91200000000000003</v>
      </c>
      <c r="K68">
        <f>ROUND(F68/G68,3)</f>
        <v>171.946</v>
      </c>
      <c r="L68">
        <f>ROUND(J68/G68,5)</f>
        <v>0.20633000000000001</v>
      </c>
      <c r="M68" t="s">
        <v>320</v>
      </c>
      <c r="N68">
        <v>0</v>
      </c>
      <c r="O68" t="s">
        <v>159</v>
      </c>
      <c r="P68" t="s">
        <v>321</v>
      </c>
      <c r="R68" t="s">
        <v>174</v>
      </c>
      <c r="S68" t="s">
        <v>175</v>
      </c>
    </row>
    <row r="69" spans="2:19" x14ac:dyDescent="0.25">
      <c r="B69" t="s">
        <v>513</v>
      </c>
      <c r="C69" t="s">
        <v>515</v>
      </c>
      <c r="D69">
        <v>350</v>
      </c>
      <c r="E69" t="s">
        <v>553</v>
      </c>
      <c r="F69">
        <f>IF(ISNUMBER(SEARCH($B$9,E69)),D69,D69*1000)</f>
        <v>350</v>
      </c>
      <c r="G69">
        <v>6.95</v>
      </c>
      <c r="H69" t="s">
        <v>338</v>
      </c>
      <c r="I69" s="5">
        <v>3.7</v>
      </c>
      <c r="J69">
        <f>F69*I69/1000</f>
        <v>1.2949999999999999</v>
      </c>
      <c r="K69">
        <f>ROUND(F69/G69,3)</f>
        <v>50.36</v>
      </c>
      <c r="L69">
        <f>ROUND(J69/G69,5)</f>
        <v>0.18633</v>
      </c>
      <c r="M69" t="s">
        <v>514</v>
      </c>
      <c r="N69">
        <v>48</v>
      </c>
      <c r="O69" t="s">
        <v>337</v>
      </c>
      <c r="P69" t="s">
        <v>174</v>
      </c>
      <c r="R69" t="s">
        <v>516</v>
      </c>
      <c r="S69" t="s">
        <v>341</v>
      </c>
    </row>
    <row r="70" spans="2:19" x14ac:dyDescent="0.25">
      <c r="B70" t="s">
        <v>241</v>
      </c>
      <c r="C70" t="s">
        <v>161</v>
      </c>
      <c r="D70">
        <v>500</v>
      </c>
      <c r="E70" t="s">
        <v>553</v>
      </c>
      <c r="F70">
        <f>IF(ISNUMBER(SEARCH($B$9,E70)),D70,D70*1000)</f>
        <v>500</v>
      </c>
      <c r="G70">
        <v>3.52</v>
      </c>
      <c r="H70" t="s">
        <v>55</v>
      </c>
      <c r="I70" s="5">
        <v>1.2</v>
      </c>
      <c r="J70">
        <f>F70*I70/1000</f>
        <v>0.6</v>
      </c>
      <c r="K70">
        <f>ROUND(F70/G70,3)</f>
        <v>142.04499999999999</v>
      </c>
      <c r="L70">
        <f>ROUND(J70/G70,5)</f>
        <v>0.17044999999999999</v>
      </c>
      <c r="M70" t="s">
        <v>157</v>
      </c>
      <c r="N70">
        <v>50</v>
      </c>
      <c r="O70" t="s">
        <v>159</v>
      </c>
      <c r="P70" t="s">
        <v>160</v>
      </c>
      <c r="R70" t="s">
        <v>174</v>
      </c>
      <c r="S70" t="s">
        <v>175</v>
      </c>
    </row>
    <row r="71" spans="2:19" x14ac:dyDescent="0.25">
      <c r="B71" t="s">
        <v>468</v>
      </c>
      <c r="C71" t="s">
        <v>471</v>
      </c>
      <c r="D71">
        <v>150</v>
      </c>
      <c r="E71" t="s">
        <v>553</v>
      </c>
      <c r="F71">
        <f>IF(ISNUMBER(SEARCH($B$9,E71)),D71,D71*1000)</f>
        <v>150</v>
      </c>
      <c r="G71">
        <v>5.95</v>
      </c>
      <c r="H71" t="s">
        <v>338</v>
      </c>
      <c r="I71" s="5">
        <v>3.7</v>
      </c>
      <c r="J71">
        <f>F71*I71/1000</f>
        <v>0.55500000000000005</v>
      </c>
      <c r="K71">
        <f>ROUND(F71/G71,3)</f>
        <v>25.21</v>
      </c>
      <c r="L71">
        <f>ROUND(J71/G71,5)</f>
        <v>9.3280000000000002E-2</v>
      </c>
      <c r="M71" t="s">
        <v>470</v>
      </c>
      <c r="N71">
        <v>44</v>
      </c>
      <c r="O71" t="s">
        <v>337</v>
      </c>
      <c r="P71" t="s">
        <v>174</v>
      </c>
      <c r="R71" t="s">
        <v>472</v>
      </c>
      <c r="S71" t="s">
        <v>341</v>
      </c>
    </row>
    <row r="72" spans="2:19" x14ac:dyDescent="0.25">
      <c r="B72" t="s">
        <v>392</v>
      </c>
      <c r="C72" t="s">
        <v>395</v>
      </c>
      <c r="D72">
        <v>110</v>
      </c>
      <c r="E72" t="s">
        <v>553</v>
      </c>
      <c r="F72">
        <f>IF(ISNUMBER(SEARCH($B$9,E72)),D72,D72*1000)</f>
        <v>110</v>
      </c>
      <c r="G72">
        <v>4.95</v>
      </c>
      <c r="H72" t="s">
        <v>338</v>
      </c>
      <c r="I72" s="5">
        <v>3.7</v>
      </c>
      <c r="J72">
        <f>F72*I72/1000</f>
        <v>0.40699999999999997</v>
      </c>
      <c r="K72">
        <f>ROUND(F72/G72,3)</f>
        <v>22.222000000000001</v>
      </c>
      <c r="L72">
        <f>ROUND(J72/G72,5)</f>
        <v>8.2220000000000001E-2</v>
      </c>
      <c r="M72" t="s">
        <v>394</v>
      </c>
      <c r="N72">
        <v>51</v>
      </c>
      <c r="O72" t="s">
        <v>337</v>
      </c>
      <c r="P72" t="s">
        <v>174</v>
      </c>
      <c r="R72" t="s">
        <v>396</v>
      </c>
      <c r="S72" t="s">
        <v>341</v>
      </c>
    </row>
    <row r="73" spans="2:19" x14ac:dyDescent="0.25">
      <c r="B73" t="s">
        <v>251</v>
      </c>
      <c r="C73" t="s">
        <v>256</v>
      </c>
      <c r="D73">
        <v>100</v>
      </c>
      <c r="E73" t="s">
        <v>553</v>
      </c>
      <c r="F73">
        <f>IF(ISNUMBER(SEARCH($B$9,E73)),D73,D73*1000)</f>
        <v>100</v>
      </c>
      <c r="G73">
        <v>3.82</v>
      </c>
      <c r="H73" t="s">
        <v>32</v>
      </c>
      <c r="I73" s="5">
        <v>3</v>
      </c>
      <c r="J73">
        <f>F73*I73/1000</f>
        <v>0.3</v>
      </c>
      <c r="K73">
        <f>ROUND(F73/G73,3)</f>
        <v>26.178000000000001</v>
      </c>
      <c r="L73">
        <f>ROUND(J73/G73,5)</f>
        <v>7.8530000000000003E-2</v>
      </c>
      <c r="M73" t="s">
        <v>253</v>
      </c>
      <c r="N73">
        <v>9423</v>
      </c>
      <c r="O73" t="s">
        <v>30</v>
      </c>
      <c r="P73" t="s">
        <v>255</v>
      </c>
      <c r="R73" t="s">
        <v>257</v>
      </c>
      <c r="S73" t="s">
        <v>143</v>
      </c>
    </row>
    <row r="74" spans="2:19" x14ac:dyDescent="0.25">
      <c r="B74" t="s">
        <v>475</v>
      </c>
      <c r="C74" t="s">
        <v>256</v>
      </c>
      <c r="D74">
        <v>100</v>
      </c>
      <c r="E74" t="s">
        <v>553</v>
      </c>
      <c r="F74">
        <f>IF(ISNUMBER(SEARCH($B$9,E74)),D74,D74*1000)</f>
        <v>100</v>
      </c>
      <c r="G74">
        <v>5.95</v>
      </c>
      <c r="H74" t="s">
        <v>338</v>
      </c>
      <c r="I74" s="5">
        <v>3.7</v>
      </c>
      <c r="J74">
        <f>F74*I74/1000</f>
        <v>0.37</v>
      </c>
      <c r="K74">
        <f>ROUND(F74/G74,3)</f>
        <v>16.806999999999999</v>
      </c>
      <c r="L74">
        <f>ROUND(J74/G74,5)</f>
        <v>6.2179999999999999E-2</v>
      </c>
      <c r="M74" t="s">
        <v>476</v>
      </c>
      <c r="N74">
        <v>41</v>
      </c>
      <c r="O74" t="s">
        <v>337</v>
      </c>
      <c r="P74" t="s">
        <v>174</v>
      </c>
      <c r="R74" t="s">
        <v>477</v>
      </c>
      <c r="S74" t="s">
        <v>341</v>
      </c>
    </row>
    <row r="75" spans="2:19" x14ac:dyDescent="0.25">
      <c r="B75" t="s">
        <v>378</v>
      </c>
      <c r="C75" t="s">
        <v>256</v>
      </c>
      <c r="D75">
        <v>100</v>
      </c>
      <c r="E75" t="s">
        <v>553</v>
      </c>
      <c r="F75">
        <f>IF(ISNUMBER(SEARCH($B$9,E75)),D75,D75*1000)</f>
        <v>100</v>
      </c>
      <c r="G75">
        <v>4.83</v>
      </c>
      <c r="H75" t="s">
        <v>32</v>
      </c>
      <c r="I75" s="5">
        <v>3</v>
      </c>
      <c r="J75">
        <f>F75*I75/1000</f>
        <v>0.3</v>
      </c>
      <c r="K75">
        <f>ROUND(F75/G75,3)</f>
        <v>20.704000000000001</v>
      </c>
      <c r="L75">
        <f>ROUND(J75/G75,5)</f>
        <v>6.2109999999999999E-2</v>
      </c>
      <c r="M75" t="s">
        <v>253</v>
      </c>
      <c r="N75">
        <v>4980</v>
      </c>
      <c r="O75" t="s">
        <v>30</v>
      </c>
      <c r="P75" t="s">
        <v>255</v>
      </c>
      <c r="R75" t="s">
        <v>257</v>
      </c>
      <c r="S75" t="s">
        <v>341</v>
      </c>
    </row>
    <row r="76" spans="2:19" x14ac:dyDescent="0.25">
      <c r="B76" t="s">
        <v>519</v>
      </c>
      <c r="C76" t="s">
        <v>395</v>
      </c>
      <c r="D76">
        <v>110</v>
      </c>
      <c r="E76" t="s">
        <v>553</v>
      </c>
      <c r="F76">
        <f>IF(ISNUMBER(SEARCH($B$9,E76)),D76,D76*1000)</f>
        <v>110</v>
      </c>
      <c r="G76">
        <v>6.95</v>
      </c>
      <c r="H76" t="s">
        <v>338</v>
      </c>
      <c r="I76" s="5">
        <v>3.7</v>
      </c>
      <c r="J76">
        <f>F76*I76/1000</f>
        <v>0.40699999999999997</v>
      </c>
      <c r="K76">
        <f>ROUND(F76/G76,3)</f>
        <v>15.827</v>
      </c>
      <c r="L76">
        <f>ROUND(J76/G76,5)</f>
        <v>5.8560000000000001E-2</v>
      </c>
      <c r="M76" t="s">
        <v>394</v>
      </c>
      <c r="N76">
        <v>22</v>
      </c>
      <c r="O76" t="s">
        <v>337</v>
      </c>
      <c r="P76" t="s">
        <v>174</v>
      </c>
      <c r="R76" t="s">
        <v>521</v>
      </c>
      <c r="S76" t="s">
        <v>341</v>
      </c>
    </row>
    <row r="77" spans="2:19" x14ac:dyDescent="0.25">
      <c r="B77" t="s">
        <v>136</v>
      </c>
      <c r="C77" t="s">
        <v>141</v>
      </c>
      <c r="D77">
        <v>45</v>
      </c>
      <c r="E77" t="s">
        <v>553</v>
      </c>
      <c r="F77">
        <f>IF(ISNUMBER(SEARCH($B$9,E77)),D77,D77*1000)</f>
        <v>45</v>
      </c>
      <c r="G77">
        <v>2.71</v>
      </c>
      <c r="H77" t="s">
        <v>32</v>
      </c>
      <c r="I77" s="5">
        <v>3</v>
      </c>
      <c r="J77">
        <f>F77*I77/1000</f>
        <v>0.13500000000000001</v>
      </c>
      <c r="K77">
        <f>ROUND(F77/G77,3)</f>
        <v>16.605</v>
      </c>
      <c r="L77">
        <f>ROUND(J77/G77,5)</f>
        <v>4.9820000000000003E-2</v>
      </c>
      <c r="M77" t="s">
        <v>138</v>
      </c>
      <c r="N77">
        <v>53864</v>
      </c>
      <c r="O77" t="s">
        <v>30</v>
      </c>
      <c r="P77" t="s">
        <v>140</v>
      </c>
      <c r="R77" t="s">
        <v>142</v>
      </c>
      <c r="S77" t="s">
        <v>143</v>
      </c>
    </row>
    <row r="78" spans="2:19" x14ac:dyDescent="0.25">
      <c r="B78" t="s">
        <v>145</v>
      </c>
      <c r="C78" t="s">
        <v>141</v>
      </c>
      <c r="D78">
        <v>45</v>
      </c>
      <c r="E78" t="s">
        <v>553</v>
      </c>
      <c r="F78">
        <f>IF(ISNUMBER(SEARCH($B$9,E78)),D78,D78*1000)</f>
        <v>45</v>
      </c>
      <c r="G78">
        <v>2.71</v>
      </c>
      <c r="H78" t="s">
        <v>32</v>
      </c>
      <c r="I78" s="5">
        <v>3</v>
      </c>
      <c r="J78">
        <f>F78*I78/1000</f>
        <v>0.13500000000000001</v>
      </c>
      <c r="K78">
        <f>ROUND(F78/G78,3)</f>
        <v>16.605</v>
      </c>
      <c r="L78">
        <f>ROUND(J78/G78,5)</f>
        <v>4.9820000000000003E-2</v>
      </c>
      <c r="M78" t="s">
        <v>138</v>
      </c>
      <c r="N78">
        <v>4151</v>
      </c>
      <c r="O78" t="s">
        <v>30</v>
      </c>
      <c r="P78" t="s">
        <v>140</v>
      </c>
      <c r="R78" t="s">
        <v>142</v>
      </c>
      <c r="S78" t="s">
        <v>121</v>
      </c>
    </row>
    <row r="79" spans="2:19" x14ac:dyDescent="0.25">
      <c r="B79" t="s">
        <v>148</v>
      </c>
      <c r="C79" t="s">
        <v>141</v>
      </c>
      <c r="D79">
        <v>45</v>
      </c>
      <c r="E79" t="s">
        <v>553</v>
      </c>
      <c r="F79">
        <f>IF(ISNUMBER(SEARCH($B$9,E79)),D79,D79*1000)</f>
        <v>45</v>
      </c>
      <c r="G79">
        <v>2.71</v>
      </c>
      <c r="H79" t="s">
        <v>32</v>
      </c>
      <c r="I79" s="5">
        <v>3</v>
      </c>
      <c r="J79">
        <f>F79*I79/1000</f>
        <v>0.13500000000000001</v>
      </c>
      <c r="K79">
        <f>ROUND(F79/G79,3)</f>
        <v>16.605</v>
      </c>
      <c r="L79">
        <f>ROUND(J79/G79,5)</f>
        <v>4.9820000000000003E-2</v>
      </c>
      <c r="M79" t="s">
        <v>138</v>
      </c>
      <c r="N79">
        <v>1292</v>
      </c>
      <c r="O79" t="s">
        <v>30</v>
      </c>
      <c r="P79" t="s">
        <v>140</v>
      </c>
      <c r="R79" t="s">
        <v>142</v>
      </c>
      <c r="S79" t="s">
        <v>121</v>
      </c>
    </row>
    <row r="80" spans="2:19" x14ac:dyDescent="0.25">
      <c r="B80" t="s">
        <v>222</v>
      </c>
      <c r="C80" t="s">
        <v>141</v>
      </c>
      <c r="D80">
        <v>45</v>
      </c>
      <c r="E80" t="s">
        <v>553</v>
      </c>
      <c r="F80">
        <f>IF(ISNUMBER(SEARCH($B$9,E80)),D80,D80*1000)</f>
        <v>45</v>
      </c>
      <c r="G80">
        <v>3.39</v>
      </c>
      <c r="H80" t="s">
        <v>32</v>
      </c>
      <c r="I80" s="5">
        <v>3</v>
      </c>
      <c r="J80">
        <f>F80*I80/1000</f>
        <v>0.13500000000000001</v>
      </c>
      <c r="K80">
        <f>ROUND(F80/G80,3)</f>
        <v>13.273999999999999</v>
      </c>
      <c r="L80">
        <f>ROUND(J80/G80,5)</f>
        <v>3.9820000000000001E-2</v>
      </c>
      <c r="M80" t="s">
        <v>138</v>
      </c>
      <c r="N80">
        <v>26971</v>
      </c>
      <c r="O80" t="s">
        <v>30</v>
      </c>
      <c r="P80" t="s">
        <v>140</v>
      </c>
      <c r="R80" t="s">
        <v>142</v>
      </c>
      <c r="S80" t="s">
        <v>46</v>
      </c>
    </row>
    <row r="81" spans="2:19" x14ac:dyDescent="0.25">
      <c r="B81" t="s">
        <v>332</v>
      </c>
      <c r="C81" t="s">
        <v>339</v>
      </c>
      <c r="D81">
        <v>40</v>
      </c>
      <c r="E81" t="s">
        <v>553</v>
      </c>
      <c r="F81">
        <f>IF(ISNUMBER(SEARCH($B$9,E81)),D81,D81*1000)</f>
        <v>40</v>
      </c>
      <c r="G81">
        <v>4.5</v>
      </c>
      <c r="H81" t="s">
        <v>338</v>
      </c>
      <c r="I81" s="5">
        <v>3.7</v>
      </c>
      <c r="J81">
        <f>F81*I81/1000</f>
        <v>0.14799999999999999</v>
      </c>
      <c r="K81">
        <f>ROUND(F81/G81,3)</f>
        <v>8.8889999999999993</v>
      </c>
      <c r="L81">
        <f>ROUND(J81/G81,5)</f>
        <v>3.2890000000000003E-2</v>
      </c>
      <c r="M81" t="s">
        <v>335</v>
      </c>
      <c r="N81">
        <v>41</v>
      </c>
      <c r="O81" t="s">
        <v>337</v>
      </c>
      <c r="P81" t="s">
        <v>174</v>
      </c>
      <c r="R81" t="s">
        <v>340</v>
      </c>
      <c r="S81" t="s">
        <v>341</v>
      </c>
    </row>
    <row r="82" spans="2:19" x14ac:dyDescent="0.25">
      <c r="B82" t="s">
        <v>111</v>
      </c>
      <c r="C82" t="s">
        <v>116</v>
      </c>
      <c r="D82">
        <v>17</v>
      </c>
      <c r="E82" t="s">
        <v>553</v>
      </c>
      <c r="F82">
        <f>IF(ISNUMBER(SEARCH($B$9,E82)),D82,D82*1000)</f>
        <v>17</v>
      </c>
      <c r="G82">
        <v>2.39</v>
      </c>
      <c r="H82" t="s">
        <v>32</v>
      </c>
      <c r="I82" s="5">
        <v>3</v>
      </c>
      <c r="J82">
        <f>F82*I82/1000</f>
        <v>5.0999999999999997E-2</v>
      </c>
      <c r="K82">
        <f>ROUND(F82/G82,3)</f>
        <v>7.1130000000000004</v>
      </c>
      <c r="L82">
        <f>ROUND(J82/G82,5)</f>
        <v>2.1340000000000001E-2</v>
      </c>
      <c r="M82" t="s">
        <v>113</v>
      </c>
      <c r="N82">
        <v>67416</v>
      </c>
      <c r="O82" t="s">
        <v>30</v>
      </c>
      <c r="P82" t="s">
        <v>115</v>
      </c>
      <c r="R82" t="s">
        <v>117</v>
      </c>
      <c r="S82" t="s">
        <v>46</v>
      </c>
    </row>
    <row r="83" spans="2:19" x14ac:dyDescent="0.25">
      <c r="B83" t="s">
        <v>119</v>
      </c>
      <c r="C83" t="s">
        <v>116</v>
      </c>
      <c r="D83">
        <v>17</v>
      </c>
      <c r="E83" t="s">
        <v>553</v>
      </c>
      <c r="F83">
        <f>IF(ISNUMBER(SEARCH($B$9,E83)),D83,D83*1000)</f>
        <v>17</v>
      </c>
      <c r="G83">
        <v>2.39</v>
      </c>
      <c r="H83" t="s">
        <v>32</v>
      </c>
      <c r="I83" s="5">
        <v>3</v>
      </c>
      <c r="J83">
        <f>F83*I83/1000</f>
        <v>5.0999999999999997E-2</v>
      </c>
      <c r="K83">
        <f>ROUND(F83/G83,3)</f>
        <v>7.1130000000000004</v>
      </c>
      <c r="L83">
        <f>ROUND(J83/G83,5)</f>
        <v>2.1340000000000001E-2</v>
      </c>
      <c r="M83" t="s">
        <v>113</v>
      </c>
      <c r="N83">
        <v>10971</v>
      </c>
      <c r="O83" t="s">
        <v>30</v>
      </c>
      <c r="P83" t="s">
        <v>115</v>
      </c>
      <c r="R83" t="s">
        <v>117</v>
      </c>
      <c r="S83" t="s">
        <v>121</v>
      </c>
    </row>
    <row r="84" spans="2:19" x14ac:dyDescent="0.25">
      <c r="B84" t="s">
        <v>123</v>
      </c>
      <c r="C84" t="s">
        <v>116</v>
      </c>
      <c r="D84">
        <v>17</v>
      </c>
      <c r="E84" t="s">
        <v>553</v>
      </c>
      <c r="F84">
        <f>IF(ISNUMBER(SEARCH($B$9,E84)),D84,D84*1000)</f>
        <v>17</v>
      </c>
      <c r="G84">
        <v>2.39</v>
      </c>
      <c r="H84" t="s">
        <v>32</v>
      </c>
      <c r="I84" s="5">
        <v>3</v>
      </c>
      <c r="J84">
        <f>F84*I84/1000</f>
        <v>5.0999999999999997E-2</v>
      </c>
      <c r="K84">
        <f>ROUND(F84/G84,3)</f>
        <v>7.1130000000000004</v>
      </c>
      <c r="L84">
        <f>ROUND(J84/G84,5)</f>
        <v>2.1340000000000001E-2</v>
      </c>
      <c r="M84" t="s">
        <v>113</v>
      </c>
      <c r="N84">
        <v>10694</v>
      </c>
      <c r="O84" t="s">
        <v>30</v>
      </c>
      <c r="P84" t="s">
        <v>115</v>
      </c>
      <c r="R84" t="s">
        <v>117</v>
      </c>
      <c r="S84" t="s">
        <v>121</v>
      </c>
    </row>
    <row r="85" spans="2:19" x14ac:dyDescent="0.25">
      <c r="B85" t="s">
        <v>526</v>
      </c>
      <c r="C85" t="s">
        <v>530</v>
      </c>
      <c r="D85">
        <v>50</v>
      </c>
      <c r="E85" t="s">
        <v>553</v>
      </c>
      <c r="F85">
        <f>IF(ISNUMBER(SEARCH($B$9,E85)),D85,D85*1000)</f>
        <v>50</v>
      </c>
      <c r="G85">
        <v>7.45</v>
      </c>
      <c r="H85" t="s">
        <v>32</v>
      </c>
      <c r="I85" s="5">
        <v>3</v>
      </c>
      <c r="J85">
        <f>F85*I85/1000</f>
        <v>0.15</v>
      </c>
      <c r="K85">
        <f>ROUND(F85/G85,3)</f>
        <v>6.7110000000000003</v>
      </c>
      <c r="L85">
        <f>ROUND(J85/G85,5)</f>
        <v>2.0129999999999999E-2</v>
      </c>
      <c r="M85" t="s">
        <v>528</v>
      </c>
      <c r="N85">
        <v>1755</v>
      </c>
      <c r="O85" t="s">
        <v>30</v>
      </c>
      <c r="P85" t="s">
        <v>450</v>
      </c>
      <c r="R85" t="s">
        <v>531</v>
      </c>
      <c r="S85" t="s">
        <v>46</v>
      </c>
    </row>
    <row r="86" spans="2:19" x14ac:dyDescent="0.25">
      <c r="B86" t="s">
        <v>533</v>
      </c>
      <c r="C86" t="s">
        <v>530</v>
      </c>
      <c r="D86">
        <v>50</v>
      </c>
      <c r="E86" t="s">
        <v>553</v>
      </c>
      <c r="F86">
        <f>IF(ISNUMBER(SEARCH($B$9,E86)),D86,D86*1000)</f>
        <v>50</v>
      </c>
      <c r="G86">
        <v>7.45</v>
      </c>
      <c r="H86" t="s">
        <v>32</v>
      </c>
      <c r="I86" s="5">
        <v>3</v>
      </c>
      <c r="J86">
        <f>F86*I86/1000</f>
        <v>0.15</v>
      </c>
      <c r="K86">
        <f>ROUND(F86/G86,3)</f>
        <v>6.7110000000000003</v>
      </c>
      <c r="L86">
        <f>ROUND(J86/G86,5)</f>
        <v>2.0129999999999999E-2</v>
      </c>
      <c r="M86" t="s">
        <v>528</v>
      </c>
      <c r="N86">
        <v>1083</v>
      </c>
      <c r="O86" t="s">
        <v>30</v>
      </c>
      <c r="P86" t="s">
        <v>450</v>
      </c>
      <c r="R86" t="s">
        <v>531</v>
      </c>
      <c r="S86" t="s">
        <v>143</v>
      </c>
    </row>
    <row r="87" spans="2:19" x14ac:dyDescent="0.25">
      <c r="B87" t="s">
        <v>536</v>
      </c>
      <c r="C87" t="s">
        <v>530</v>
      </c>
      <c r="D87">
        <v>50</v>
      </c>
      <c r="E87" t="s">
        <v>553</v>
      </c>
      <c r="F87">
        <f>IF(ISNUMBER(SEARCH($B$9,E87)),D87,D87*1000)</f>
        <v>50</v>
      </c>
      <c r="G87">
        <v>7.45</v>
      </c>
      <c r="H87" t="s">
        <v>32</v>
      </c>
      <c r="I87" s="5">
        <v>3</v>
      </c>
      <c r="J87">
        <f>F87*I87/1000</f>
        <v>0.15</v>
      </c>
      <c r="K87">
        <f>ROUND(F87/G87,3)</f>
        <v>6.7110000000000003</v>
      </c>
      <c r="L87">
        <f>ROUND(J87/G87,5)</f>
        <v>2.0129999999999999E-2</v>
      </c>
      <c r="M87" t="s">
        <v>528</v>
      </c>
      <c r="N87">
        <v>111</v>
      </c>
      <c r="O87" t="s">
        <v>30</v>
      </c>
      <c r="P87" t="s">
        <v>450</v>
      </c>
      <c r="R87" t="s">
        <v>531</v>
      </c>
      <c r="S87" t="s">
        <v>121</v>
      </c>
    </row>
    <row r="88" spans="2:19" x14ac:dyDescent="0.25">
      <c r="B88" t="s">
        <v>538</v>
      </c>
      <c r="C88" t="s">
        <v>530</v>
      </c>
      <c r="D88">
        <v>50</v>
      </c>
      <c r="E88" t="s">
        <v>553</v>
      </c>
      <c r="F88">
        <f>IF(ISNUMBER(SEARCH($B$9,E88)),D88,D88*1000)</f>
        <v>50</v>
      </c>
      <c r="G88">
        <v>7.45</v>
      </c>
      <c r="H88" t="s">
        <v>32</v>
      </c>
      <c r="I88" s="5">
        <v>3</v>
      </c>
      <c r="J88">
        <f>F88*I88/1000</f>
        <v>0.15</v>
      </c>
      <c r="K88">
        <f>ROUND(F88/G88,3)</f>
        <v>6.7110000000000003</v>
      </c>
      <c r="L88">
        <f>ROUND(J88/G88,5)</f>
        <v>2.0129999999999999E-2</v>
      </c>
      <c r="M88" t="s">
        <v>528</v>
      </c>
      <c r="N88">
        <v>1655</v>
      </c>
      <c r="O88" t="s">
        <v>30</v>
      </c>
      <c r="P88" t="s">
        <v>450</v>
      </c>
      <c r="R88" t="s">
        <v>531</v>
      </c>
      <c r="S88" t="s">
        <v>121</v>
      </c>
    </row>
    <row r="89" spans="2:19" x14ac:dyDescent="0.25">
      <c r="B89" t="s">
        <v>446</v>
      </c>
      <c r="C89" t="s">
        <v>451</v>
      </c>
      <c r="D89">
        <v>30</v>
      </c>
      <c r="E89" t="s">
        <v>553</v>
      </c>
      <c r="F89">
        <f>IF(ISNUMBER(SEARCH($B$9,E89)),D89,D89*1000)</f>
        <v>30</v>
      </c>
      <c r="G89">
        <v>5.94</v>
      </c>
      <c r="H89" t="s">
        <v>32</v>
      </c>
      <c r="I89" s="5">
        <v>3</v>
      </c>
      <c r="J89">
        <f>F89*I89/1000</f>
        <v>0.09</v>
      </c>
      <c r="K89">
        <f>ROUND(F89/G89,3)</f>
        <v>5.0510000000000002</v>
      </c>
      <c r="L89">
        <f>ROUND(J89/G89,5)</f>
        <v>1.515E-2</v>
      </c>
      <c r="M89" t="s">
        <v>448</v>
      </c>
      <c r="N89">
        <v>5096</v>
      </c>
      <c r="O89" t="s">
        <v>30</v>
      </c>
      <c r="P89" t="s">
        <v>450</v>
      </c>
      <c r="R89" t="s">
        <v>452</v>
      </c>
      <c r="S89" t="s">
        <v>143</v>
      </c>
    </row>
    <row r="90" spans="2:19" x14ac:dyDescent="0.25">
      <c r="B90" t="s">
        <v>454</v>
      </c>
      <c r="C90" t="s">
        <v>451</v>
      </c>
      <c r="D90">
        <v>30</v>
      </c>
      <c r="E90" t="s">
        <v>553</v>
      </c>
      <c r="F90">
        <f>IF(ISNUMBER(SEARCH($B$9,E90)),D90,D90*1000)</f>
        <v>30</v>
      </c>
      <c r="G90">
        <v>5.94</v>
      </c>
      <c r="H90" t="s">
        <v>32</v>
      </c>
      <c r="I90" s="5">
        <v>3</v>
      </c>
      <c r="J90">
        <f>F90*I90/1000</f>
        <v>0.09</v>
      </c>
      <c r="K90">
        <f>ROUND(F90/G90,3)</f>
        <v>5.0510000000000002</v>
      </c>
      <c r="L90">
        <f>ROUND(J90/G90,5)</f>
        <v>1.515E-2</v>
      </c>
      <c r="M90" t="s">
        <v>448</v>
      </c>
      <c r="N90">
        <v>699</v>
      </c>
      <c r="O90" t="s">
        <v>30</v>
      </c>
      <c r="P90" t="s">
        <v>450</v>
      </c>
      <c r="R90" t="s">
        <v>452</v>
      </c>
      <c r="S90" t="s">
        <v>121</v>
      </c>
    </row>
    <row r="91" spans="2:19" x14ac:dyDescent="0.25">
      <c r="B91" t="s">
        <v>457</v>
      </c>
      <c r="C91" t="s">
        <v>451</v>
      </c>
      <c r="D91">
        <v>30</v>
      </c>
      <c r="E91" t="s">
        <v>553</v>
      </c>
      <c r="F91">
        <f>IF(ISNUMBER(SEARCH($B$9,E91)),D91,D91*1000)</f>
        <v>30</v>
      </c>
      <c r="G91">
        <v>5.94</v>
      </c>
      <c r="H91" t="s">
        <v>32</v>
      </c>
      <c r="I91" s="5">
        <v>3</v>
      </c>
      <c r="J91">
        <f>F91*I91/1000</f>
        <v>0.09</v>
      </c>
      <c r="K91">
        <f>ROUND(F91/G91,3)</f>
        <v>5.0510000000000002</v>
      </c>
      <c r="L91">
        <f>ROUND(J91/G91,5)</f>
        <v>1.515E-2</v>
      </c>
      <c r="M91" t="s">
        <v>448</v>
      </c>
      <c r="N91">
        <v>611</v>
      </c>
      <c r="O91" t="s">
        <v>30</v>
      </c>
      <c r="P91" t="s">
        <v>450</v>
      </c>
      <c r="R91" t="s">
        <v>452</v>
      </c>
      <c r="S91" t="s">
        <v>46</v>
      </c>
    </row>
    <row r="92" spans="2:19" x14ac:dyDescent="0.25">
      <c r="B92" t="s">
        <v>103</v>
      </c>
      <c r="C92" t="s">
        <v>108</v>
      </c>
      <c r="D92">
        <v>11</v>
      </c>
      <c r="E92" t="s">
        <v>553</v>
      </c>
      <c r="F92">
        <f>IF(ISNUMBER(SEARCH($B$9,E92)),D92,D92*1000)</f>
        <v>11</v>
      </c>
      <c r="G92">
        <v>2.2799999999999998</v>
      </c>
      <c r="H92" t="s">
        <v>32</v>
      </c>
      <c r="I92" s="5">
        <v>3</v>
      </c>
      <c r="J92">
        <f>F92*I92/1000</f>
        <v>3.3000000000000002E-2</v>
      </c>
      <c r="K92">
        <f>ROUND(F92/G92,3)</f>
        <v>4.8250000000000002</v>
      </c>
      <c r="L92">
        <f>ROUND(J92/G92,5)</f>
        <v>1.447E-2</v>
      </c>
      <c r="M92" t="s">
        <v>105</v>
      </c>
      <c r="N92">
        <v>3329</v>
      </c>
      <c r="O92" t="s">
        <v>30</v>
      </c>
      <c r="P92" t="s">
        <v>107</v>
      </c>
      <c r="R92" t="s">
        <v>109</v>
      </c>
      <c r="S92" t="s">
        <v>46</v>
      </c>
    </row>
    <row r="93" spans="2:19" x14ac:dyDescent="0.25">
      <c r="B93" t="s">
        <v>127</v>
      </c>
      <c r="C93" t="s">
        <v>108</v>
      </c>
      <c r="D93">
        <v>11</v>
      </c>
      <c r="E93" t="s">
        <v>553</v>
      </c>
      <c r="F93">
        <f>IF(ISNUMBER(SEARCH($B$9,E93)),D93,D93*1000)</f>
        <v>11</v>
      </c>
      <c r="G93">
        <v>2.41</v>
      </c>
      <c r="H93" t="s">
        <v>32</v>
      </c>
      <c r="I93" s="5">
        <v>3</v>
      </c>
      <c r="J93">
        <f>F93*I93/1000</f>
        <v>3.3000000000000002E-2</v>
      </c>
      <c r="K93">
        <f>ROUND(F93/G93,3)</f>
        <v>4.5640000000000001</v>
      </c>
      <c r="L93">
        <f>ROUND(J93/G93,5)</f>
        <v>1.3690000000000001E-2</v>
      </c>
      <c r="M93" t="s">
        <v>105</v>
      </c>
      <c r="N93">
        <v>17191</v>
      </c>
      <c r="O93" t="s">
        <v>30</v>
      </c>
      <c r="P93" t="s">
        <v>107</v>
      </c>
      <c r="R93" t="s">
        <v>109</v>
      </c>
      <c r="S93" t="s">
        <v>46</v>
      </c>
    </row>
    <row r="94" spans="2:19" x14ac:dyDescent="0.25">
      <c r="B94" t="s">
        <v>368</v>
      </c>
      <c r="C94" t="s">
        <v>372</v>
      </c>
      <c r="D94">
        <v>20</v>
      </c>
      <c r="E94" t="s">
        <v>553</v>
      </c>
      <c r="F94">
        <f>IF(ISNUMBER(SEARCH($B$9,E94)),D94,D94*1000)</f>
        <v>20</v>
      </c>
      <c r="G94">
        <v>4.8</v>
      </c>
      <c r="H94" t="s">
        <v>32</v>
      </c>
      <c r="I94" s="5">
        <v>3</v>
      </c>
      <c r="J94">
        <f>F94*I94/1000</f>
        <v>0.06</v>
      </c>
      <c r="K94">
        <f>ROUND(F94/G94,3)</f>
        <v>4.1669999999999998</v>
      </c>
      <c r="L94">
        <f>ROUND(J94/G94,5)</f>
        <v>1.2500000000000001E-2</v>
      </c>
      <c r="M94" t="s">
        <v>370</v>
      </c>
      <c r="N94">
        <v>4190</v>
      </c>
      <c r="O94" t="s">
        <v>30</v>
      </c>
      <c r="P94" t="s">
        <v>140</v>
      </c>
      <c r="R94" t="s">
        <v>142</v>
      </c>
      <c r="S94" t="s">
        <v>143</v>
      </c>
    </row>
    <row r="95" spans="2:19" x14ac:dyDescent="0.25">
      <c r="B95" t="s">
        <v>374</v>
      </c>
      <c r="C95" t="s">
        <v>372</v>
      </c>
      <c r="D95">
        <v>20</v>
      </c>
      <c r="E95" t="s">
        <v>553</v>
      </c>
      <c r="F95">
        <f>IF(ISNUMBER(SEARCH($B$9,E95)),D95,D95*1000)</f>
        <v>20</v>
      </c>
      <c r="G95">
        <v>4.8</v>
      </c>
      <c r="H95" t="s">
        <v>32</v>
      </c>
      <c r="I95" s="5">
        <v>3</v>
      </c>
      <c r="J95">
        <f>F95*I95/1000</f>
        <v>0.06</v>
      </c>
      <c r="K95">
        <f>ROUND(F95/G95,3)</f>
        <v>4.1669999999999998</v>
      </c>
      <c r="L95">
        <f>ROUND(J95/G95,5)</f>
        <v>1.2500000000000001E-2</v>
      </c>
      <c r="M95" t="s">
        <v>370</v>
      </c>
      <c r="N95">
        <v>1386</v>
      </c>
      <c r="O95" t="s">
        <v>30</v>
      </c>
      <c r="P95" t="s">
        <v>140</v>
      </c>
      <c r="R95" t="s">
        <v>142</v>
      </c>
      <c r="S95" t="s">
        <v>121</v>
      </c>
    </row>
    <row r="96" spans="2:19" x14ac:dyDescent="0.25">
      <c r="B96" t="s">
        <v>24</v>
      </c>
      <c r="C96" t="s">
        <v>33</v>
      </c>
      <c r="D96">
        <v>5</v>
      </c>
      <c r="E96" t="s">
        <v>553</v>
      </c>
      <c r="F96">
        <f>IF(ISNUMBER(SEARCH($B$9,E96)),D96,D96*1000)</f>
        <v>5</v>
      </c>
      <c r="G96">
        <v>1.8</v>
      </c>
      <c r="H96" t="s">
        <v>32</v>
      </c>
      <c r="I96" s="5">
        <v>3</v>
      </c>
      <c r="J96">
        <f>F96*I96/1000</f>
        <v>1.4999999999999999E-2</v>
      </c>
      <c r="K96">
        <f>ROUND(F96/G96,3)</f>
        <v>2.778</v>
      </c>
      <c r="L96">
        <f>ROUND(J96/G96,5)</f>
        <v>8.3300000000000006E-3</v>
      </c>
      <c r="M96" t="s">
        <v>27</v>
      </c>
      <c r="N96">
        <v>19278</v>
      </c>
      <c r="O96" t="s">
        <v>30</v>
      </c>
      <c r="P96" t="s">
        <v>31</v>
      </c>
      <c r="R96" t="s">
        <v>34</v>
      </c>
      <c r="S96" t="s">
        <v>35</v>
      </c>
    </row>
    <row r="97" spans="2:19" x14ac:dyDescent="0.25">
      <c r="B97" t="s">
        <v>62</v>
      </c>
      <c r="C97" t="s">
        <v>66</v>
      </c>
      <c r="D97">
        <v>5.5</v>
      </c>
      <c r="E97" t="s">
        <v>553</v>
      </c>
      <c r="F97">
        <f>IF(ISNUMBER(SEARCH($B$9,E97)),D97,D97*1000)</f>
        <v>5.5</v>
      </c>
      <c r="G97">
        <v>2.04</v>
      </c>
      <c r="H97" t="s">
        <v>32</v>
      </c>
      <c r="I97" s="5">
        <v>3</v>
      </c>
      <c r="J97">
        <f>F97*I97/1000</f>
        <v>1.6500000000000001E-2</v>
      </c>
      <c r="K97">
        <f>ROUND(F97/G97,3)</f>
        <v>2.6960000000000002</v>
      </c>
      <c r="L97">
        <f>ROUND(J97/G97,5)</f>
        <v>8.09E-3</v>
      </c>
      <c r="M97" t="s">
        <v>64</v>
      </c>
      <c r="N97">
        <v>66945</v>
      </c>
      <c r="O97" t="s">
        <v>30</v>
      </c>
      <c r="P97" t="s">
        <v>31</v>
      </c>
      <c r="R97" t="s">
        <v>67</v>
      </c>
      <c r="S97" t="s">
        <v>46</v>
      </c>
    </row>
    <row r="98" spans="2:19" x14ac:dyDescent="0.25">
      <c r="B98" t="s">
        <v>93</v>
      </c>
      <c r="C98" t="s">
        <v>97</v>
      </c>
      <c r="D98">
        <v>5.8</v>
      </c>
      <c r="E98" t="s">
        <v>553</v>
      </c>
      <c r="F98">
        <f>IF(ISNUMBER(SEARCH($B$9,E98)),D98,D98*1000)</f>
        <v>5.8</v>
      </c>
      <c r="G98">
        <v>2.25</v>
      </c>
      <c r="H98" t="s">
        <v>32</v>
      </c>
      <c r="I98" s="5">
        <v>3</v>
      </c>
      <c r="J98">
        <f>F98*I98/1000</f>
        <v>1.7399999999999999E-2</v>
      </c>
      <c r="K98">
        <f>ROUND(F98/G98,3)</f>
        <v>2.5779999999999998</v>
      </c>
      <c r="L98">
        <f>ROUND(J98/G98,5)</f>
        <v>7.7299999999999999E-3</v>
      </c>
      <c r="M98" t="s">
        <v>96</v>
      </c>
      <c r="N98">
        <v>16331</v>
      </c>
      <c r="O98" t="s">
        <v>30</v>
      </c>
      <c r="P98" t="s">
        <v>31</v>
      </c>
      <c r="R98" t="s">
        <v>34</v>
      </c>
      <c r="S98" t="s">
        <v>46</v>
      </c>
    </row>
    <row r="99" spans="2:19" x14ac:dyDescent="0.25">
      <c r="B99" t="s">
        <v>60</v>
      </c>
      <c r="C99" t="s">
        <v>33</v>
      </c>
      <c r="D99">
        <v>5</v>
      </c>
      <c r="E99" t="s">
        <v>553</v>
      </c>
      <c r="F99">
        <f>IF(ISNUMBER(SEARCH($B$9,E99)),D99,D99*1000)</f>
        <v>5</v>
      </c>
      <c r="G99">
        <v>1.99</v>
      </c>
      <c r="H99" t="s">
        <v>32</v>
      </c>
      <c r="I99" s="5">
        <v>3</v>
      </c>
      <c r="J99">
        <f>F99*I99/1000</f>
        <v>1.4999999999999999E-2</v>
      </c>
      <c r="K99">
        <f>ROUND(F99/G99,3)</f>
        <v>2.5129999999999999</v>
      </c>
      <c r="L99">
        <f>ROUND(J99/G99,5)</f>
        <v>7.5399999999999998E-3</v>
      </c>
      <c r="M99" t="s">
        <v>27</v>
      </c>
      <c r="N99">
        <v>229092</v>
      </c>
      <c r="O99" t="s">
        <v>30</v>
      </c>
      <c r="P99" t="s">
        <v>31</v>
      </c>
      <c r="R99" t="s">
        <v>34</v>
      </c>
      <c r="S99" t="s">
        <v>46</v>
      </c>
    </row>
    <row r="100" spans="2:19" x14ac:dyDescent="0.25">
      <c r="B100" t="s">
        <v>189</v>
      </c>
      <c r="C100" t="s">
        <v>192</v>
      </c>
      <c r="D100">
        <v>6.5</v>
      </c>
      <c r="E100" t="s">
        <v>553</v>
      </c>
      <c r="F100">
        <f>IF(ISNUMBER(SEARCH($B$9,E100)),D100,D100*1000)</f>
        <v>6.5</v>
      </c>
      <c r="G100">
        <v>3.08</v>
      </c>
      <c r="H100" t="s">
        <v>32</v>
      </c>
      <c r="I100" s="5">
        <v>3</v>
      </c>
      <c r="J100">
        <f>F100*I100/1000</f>
        <v>1.95E-2</v>
      </c>
      <c r="K100">
        <f>ROUND(F100/G100,3)</f>
        <v>2.11</v>
      </c>
      <c r="L100">
        <f>ROUND(J100/G100,5)</f>
        <v>6.3299999999999997E-3</v>
      </c>
      <c r="M100" t="s">
        <v>191</v>
      </c>
      <c r="N100">
        <v>967</v>
      </c>
      <c r="O100" t="s">
        <v>30</v>
      </c>
      <c r="P100" t="s">
        <v>107</v>
      </c>
      <c r="R100" t="s">
        <v>109</v>
      </c>
      <c r="S100" t="s">
        <v>35</v>
      </c>
    </row>
    <row r="101" spans="2:19" x14ac:dyDescent="0.25">
      <c r="B101" t="s">
        <v>203</v>
      </c>
      <c r="C101" t="s">
        <v>192</v>
      </c>
      <c r="D101">
        <v>6.5</v>
      </c>
      <c r="E101" t="s">
        <v>553</v>
      </c>
      <c r="F101">
        <f>IF(ISNUMBER(SEARCH($B$9,E101)),D101,D101*1000)</f>
        <v>6.5</v>
      </c>
      <c r="G101">
        <v>3.21</v>
      </c>
      <c r="H101" t="s">
        <v>32</v>
      </c>
      <c r="I101" s="5">
        <v>3</v>
      </c>
      <c r="J101">
        <f>F101*I101/1000</f>
        <v>1.95E-2</v>
      </c>
      <c r="K101">
        <f>ROUND(F101/G101,3)</f>
        <v>2.0249999999999999</v>
      </c>
      <c r="L101">
        <f>ROUND(J101/G101,5)</f>
        <v>6.0699999999999999E-3</v>
      </c>
      <c r="M101" t="s">
        <v>191</v>
      </c>
      <c r="N101">
        <v>803</v>
      </c>
      <c r="O101" t="s">
        <v>30</v>
      </c>
      <c r="P101" t="s">
        <v>107</v>
      </c>
      <c r="R101" t="s">
        <v>109</v>
      </c>
      <c r="S101" t="s">
        <v>46</v>
      </c>
    </row>
    <row r="102" spans="2:19" x14ac:dyDescent="0.25">
      <c r="B102" t="s">
        <v>69</v>
      </c>
      <c r="C102" t="s">
        <v>73</v>
      </c>
      <c r="D102">
        <v>3.4</v>
      </c>
      <c r="E102" t="s">
        <v>553</v>
      </c>
      <c r="F102">
        <f>IF(ISNUMBER(SEARCH($B$9,E102)),D102,D102*1000)</f>
        <v>3.4</v>
      </c>
      <c r="G102">
        <v>2.04</v>
      </c>
      <c r="H102" t="s">
        <v>32</v>
      </c>
      <c r="I102" s="5">
        <v>3</v>
      </c>
      <c r="J102">
        <f>F102*I102/1000</f>
        <v>1.0199999999999999E-2</v>
      </c>
      <c r="K102">
        <f>ROUND(F102/G102,3)</f>
        <v>1.667</v>
      </c>
      <c r="L102">
        <f>ROUND(J102/G102,5)</f>
        <v>5.0000000000000001E-3</v>
      </c>
      <c r="M102" t="s">
        <v>71</v>
      </c>
      <c r="N102">
        <v>4248</v>
      </c>
      <c r="O102" t="s">
        <v>30</v>
      </c>
      <c r="P102" t="s">
        <v>31</v>
      </c>
      <c r="R102" t="s">
        <v>74</v>
      </c>
      <c r="S102" t="s">
        <v>46</v>
      </c>
    </row>
    <row r="103" spans="2:19" x14ac:dyDescent="0.25">
      <c r="B103" t="s">
        <v>76</v>
      </c>
      <c r="C103" t="s">
        <v>73</v>
      </c>
      <c r="D103">
        <v>3.4</v>
      </c>
      <c r="E103" t="s">
        <v>553</v>
      </c>
      <c r="F103">
        <f>IF(ISNUMBER(SEARCH($B$9,E103)),D103,D103*1000)</f>
        <v>3.4</v>
      </c>
      <c r="G103">
        <v>2.04</v>
      </c>
      <c r="H103" t="s">
        <v>32</v>
      </c>
      <c r="I103" s="5">
        <v>3</v>
      </c>
      <c r="J103">
        <f>F103*I103/1000</f>
        <v>1.0199999999999999E-2</v>
      </c>
      <c r="K103">
        <f>ROUND(F103/G103,3)</f>
        <v>1.667</v>
      </c>
      <c r="L103">
        <f>ROUND(J103/G103,5)</f>
        <v>5.0000000000000001E-3</v>
      </c>
      <c r="M103" t="s">
        <v>78</v>
      </c>
      <c r="N103">
        <v>3442</v>
      </c>
      <c r="O103" t="s">
        <v>30</v>
      </c>
      <c r="P103" t="s">
        <v>80</v>
      </c>
      <c r="R103" t="s">
        <v>81</v>
      </c>
      <c r="S103" t="s">
        <v>46</v>
      </c>
    </row>
    <row r="104" spans="2:19" x14ac:dyDescent="0.25">
      <c r="B104" t="s">
        <v>87</v>
      </c>
      <c r="C104" t="s">
        <v>73</v>
      </c>
      <c r="D104">
        <v>3.4</v>
      </c>
      <c r="E104" t="s">
        <v>553</v>
      </c>
      <c r="F104">
        <f>IF(ISNUMBER(SEARCH($B$9,E104)),D104,D104*1000)</f>
        <v>3.4</v>
      </c>
      <c r="G104">
        <v>2.1</v>
      </c>
      <c r="H104" t="s">
        <v>32</v>
      </c>
      <c r="I104" s="5">
        <v>3</v>
      </c>
      <c r="J104">
        <f>F104*I104/1000</f>
        <v>1.0199999999999999E-2</v>
      </c>
      <c r="K104">
        <f>ROUND(F104/G104,3)</f>
        <v>1.619</v>
      </c>
      <c r="L104">
        <f>ROUND(J104/G104,5)</f>
        <v>4.8599999999999997E-3</v>
      </c>
      <c r="M104" t="s">
        <v>71</v>
      </c>
      <c r="N104">
        <v>12966</v>
      </c>
      <c r="O104" t="s">
        <v>30</v>
      </c>
      <c r="P104" t="s">
        <v>31</v>
      </c>
      <c r="R104" t="s">
        <v>90</v>
      </c>
      <c r="S104" t="s">
        <v>46</v>
      </c>
    </row>
    <row r="105" spans="2:19" x14ac:dyDescent="0.25">
      <c r="B105" t="s">
        <v>343</v>
      </c>
      <c r="C105" t="s">
        <v>347</v>
      </c>
      <c r="D105">
        <v>7</v>
      </c>
      <c r="E105" t="s">
        <v>553</v>
      </c>
      <c r="F105">
        <f>IF(ISNUMBER(SEARCH($B$9,E105)),D105,D105*1000)</f>
        <v>7</v>
      </c>
      <c r="G105">
        <v>4.51</v>
      </c>
      <c r="H105" t="s">
        <v>32</v>
      </c>
      <c r="I105" s="5">
        <v>3</v>
      </c>
      <c r="J105">
        <f>F105*I105/1000</f>
        <v>2.1000000000000001E-2</v>
      </c>
      <c r="K105">
        <f>ROUND(F105/G105,3)</f>
        <v>1.552</v>
      </c>
      <c r="L105">
        <f>ROUND(J105/G105,5)</f>
        <v>4.6600000000000001E-3</v>
      </c>
      <c r="M105" t="s">
        <v>345</v>
      </c>
      <c r="N105">
        <v>5310</v>
      </c>
      <c r="O105" t="s">
        <v>30</v>
      </c>
      <c r="P105" t="s">
        <v>115</v>
      </c>
      <c r="R105" t="s">
        <v>117</v>
      </c>
      <c r="S105" t="s">
        <v>121</v>
      </c>
    </row>
    <row r="106" spans="2:19" x14ac:dyDescent="0.25">
      <c r="B106" t="s">
        <v>349</v>
      </c>
      <c r="C106" t="s">
        <v>347</v>
      </c>
      <c r="D106">
        <v>7</v>
      </c>
      <c r="E106" t="s">
        <v>553</v>
      </c>
      <c r="F106">
        <f>IF(ISNUMBER(SEARCH($B$9,E106)),D106,D106*1000)</f>
        <v>7</v>
      </c>
      <c r="G106">
        <v>4.51</v>
      </c>
      <c r="H106" t="s">
        <v>32</v>
      </c>
      <c r="I106" s="5">
        <v>3</v>
      </c>
      <c r="J106">
        <f>F106*I106/1000</f>
        <v>2.1000000000000001E-2</v>
      </c>
      <c r="K106">
        <f>ROUND(F106/G106,3)</f>
        <v>1.552</v>
      </c>
      <c r="L106">
        <f>ROUND(J106/G106,5)</f>
        <v>4.6600000000000001E-3</v>
      </c>
      <c r="M106" t="s">
        <v>345</v>
      </c>
      <c r="N106">
        <v>5278</v>
      </c>
      <c r="O106" t="s">
        <v>30</v>
      </c>
      <c r="P106" t="s">
        <v>115</v>
      </c>
      <c r="R106" t="s">
        <v>117</v>
      </c>
      <c r="S106" t="s">
        <v>143</v>
      </c>
    </row>
    <row r="107" spans="2:19" x14ac:dyDescent="0.25">
      <c r="B107" t="s">
        <v>352</v>
      </c>
      <c r="C107" t="s">
        <v>347</v>
      </c>
      <c r="D107">
        <v>7</v>
      </c>
      <c r="E107" t="s">
        <v>553</v>
      </c>
      <c r="F107">
        <f>IF(ISNUMBER(SEARCH($B$9,E107)),D107,D107*1000)</f>
        <v>7</v>
      </c>
      <c r="G107">
        <v>4.51</v>
      </c>
      <c r="H107" t="s">
        <v>32</v>
      </c>
      <c r="I107" s="5">
        <v>3</v>
      </c>
      <c r="J107">
        <f>F107*I107/1000</f>
        <v>2.1000000000000001E-2</v>
      </c>
      <c r="K107">
        <f>ROUND(F107/G107,3)</f>
        <v>1.552</v>
      </c>
      <c r="L107">
        <f>ROUND(J107/G107,5)</f>
        <v>4.6600000000000001E-3</v>
      </c>
      <c r="M107" t="s">
        <v>345</v>
      </c>
      <c r="N107">
        <v>4532</v>
      </c>
      <c r="O107" t="s">
        <v>30</v>
      </c>
      <c r="P107" t="s">
        <v>115</v>
      </c>
      <c r="R107" t="s">
        <v>117</v>
      </c>
      <c r="S107" t="s">
        <v>46</v>
      </c>
    </row>
    <row r="108" spans="2:19" x14ac:dyDescent="0.25">
      <c r="B108" t="s">
        <v>100</v>
      </c>
      <c r="C108" t="s">
        <v>73</v>
      </c>
      <c r="D108">
        <v>3.4</v>
      </c>
      <c r="E108" t="s">
        <v>553</v>
      </c>
      <c r="F108">
        <f>IF(ISNUMBER(SEARCH($B$9,E108)),D108,D108*1000)</f>
        <v>3.4</v>
      </c>
      <c r="G108">
        <v>2.25</v>
      </c>
      <c r="H108" t="s">
        <v>32</v>
      </c>
      <c r="I108" s="5">
        <v>3</v>
      </c>
      <c r="J108">
        <f>F108*I108/1000</f>
        <v>1.0199999999999999E-2</v>
      </c>
      <c r="K108">
        <f>ROUND(F108/G108,3)</f>
        <v>1.5109999999999999</v>
      </c>
      <c r="L108">
        <f>ROUND(J108/G108,5)</f>
        <v>4.5300000000000002E-3</v>
      </c>
      <c r="M108" t="s">
        <v>71</v>
      </c>
      <c r="N108">
        <v>15173</v>
      </c>
      <c r="O108" t="s">
        <v>30</v>
      </c>
      <c r="P108" t="s">
        <v>31</v>
      </c>
      <c r="R108" t="s">
        <v>90</v>
      </c>
      <c r="S108" t="s">
        <v>46</v>
      </c>
    </row>
    <row r="109" spans="2:19" x14ac:dyDescent="0.25">
      <c r="B109" t="s">
        <v>131</v>
      </c>
      <c r="C109" t="s">
        <v>134</v>
      </c>
      <c r="D109">
        <v>3</v>
      </c>
      <c r="E109" t="s">
        <v>553</v>
      </c>
      <c r="F109">
        <f>IF(ISNUMBER(SEARCH($B$9,E109)),D109,D109*1000)</f>
        <v>3</v>
      </c>
      <c r="G109">
        <v>2.5499999999999998</v>
      </c>
      <c r="H109" t="s">
        <v>32</v>
      </c>
      <c r="I109" s="5">
        <v>3</v>
      </c>
      <c r="J109">
        <f>F109*I109/1000</f>
        <v>8.9999999999999993E-3</v>
      </c>
      <c r="K109">
        <f>ROUND(F109/G109,3)</f>
        <v>1.1759999999999999</v>
      </c>
      <c r="L109">
        <f>ROUND(J109/G109,5)</f>
        <v>3.5300000000000002E-3</v>
      </c>
      <c r="M109" t="s">
        <v>133</v>
      </c>
      <c r="N109">
        <v>2000</v>
      </c>
      <c r="O109" t="s">
        <v>30</v>
      </c>
      <c r="P109" t="s">
        <v>31</v>
      </c>
      <c r="R109" t="s">
        <v>67</v>
      </c>
      <c r="S109" t="s">
        <v>35</v>
      </c>
    </row>
    <row r="110" spans="2:19" x14ac:dyDescent="0.25">
      <c r="B110" t="s">
        <v>151</v>
      </c>
      <c r="C110" t="s">
        <v>134</v>
      </c>
      <c r="D110">
        <v>3</v>
      </c>
      <c r="E110" t="s">
        <v>553</v>
      </c>
      <c r="F110">
        <f>IF(ISNUMBER(SEARCH($B$9,E110)),D110,D110*1000)</f>
        <v>3</v>
      </c>
      <c r="G110">
        <v>2.81</v>
      </c>
      <c r="H110" t="s">
        <v>32</v>
      </c>
      <c r="I110" s="5">
        <v>3</v>
      </c>
      <c r="J110">
        <f>F110*I110/1000</f>
        <v>8.9999999999999993E-3</v>
      </c>
      <c r="K110">
        <f>ROUND(F110/G110,3)</f>
        <v>1.0680000000000001</v>
      </c>
      <c r="L110">
        <f>ROUND(J110/G110,5)</f>
        <v>3.2000000000000002E-3</v>
      </c>
      <c r="M110" t="s">
        <v>133</v>
      </c>
      <c r="N110">
        <v>1436</v>
      </c>
      <c r="O110" t="s">
        <v>30</v>
      </c>
      <c r="P110" t="s">
        <v>31</v>
      </c>
      <c r="R110" t="s">
        <v>67</v>
      </c>
      <c r="S110" t="s">
        <v>46</v>
      </c>
    </row>
    <row r="111" spans="2:19" x14ac:dyDescent="0.25">
      <c r="B111" t="s">
        <v>184</v>
      </c>
      <c r="C111" t="s">
        <v>66</v>
      </c>
      <c r="D111">
        <v>5.5</v>
      </c>
      <c r="E111" t="s">
        <v>553</v>
      </c>
      <c r="F111">
        <f>IF(ISNUMBER(SEARCH($B$9,E111)),D111,D111*1000)</f>
        <v>5.5</v>
      </c>
      <c r="G111">
        <v>3.08</v>
      </c>
      <c r="H111" t="s">
        <v>187</v>
      </c>
      <c r="I111" s="5">
        <v>1.5</v>
      </c>
      <c r="J111">
        <f>F111*I111/1000</f>
        <v>8.2500000000000004E-3</v>
      </c>
      <c r="K111">
        <f>ROUND(F111/G111,3)</f>
        <v>1.786</v>
      </c>
      <c r="L111">
        <f>ROUND(J111/G111,5)</f>
        <v>2.6800000000000001E-3</v>
      </c>
      <c r="M111" t="s">
        <v>186</v>
      </c>
      <c r="N111">
        <v>998</v>
      </c>
      <c r="O111" t="s">
        <v>30</v>
      </c>
      <c r="P111" t="s">
        <v>107</v>
      </c>
      <c r="R111" t="s">
        <v>109</v>
      </c>
      <c r="S111" t="s">
        <v>35</v>
      </c>
    </row>
    <row r="112" spans="2:19" x14ac:dyDescent="0.25">
      <c r="B112" t="s">
        <v>211</v>
      </c>
      <c r="C112" t="s">
        <v>66</v>
      </c>
      <c r="D112">
        <v>5.5</v>
      </c>
      <c r="E112" t="s">
        <v>553</v>
      </c>
      <c r="F112">
        <f>IF(ISNUMBER(SEARCH($B$9,E112)),D112,D112*1000)</f>
        <v>5.5</v>
      </c>
      <c r="G112">
        <v>3.34</v>
      </c>
      <c r="H112" t="s">
        <v>187</v>
      </c>
      <c r="I112" s="5">
        <v>1.5</v>
      </c>
      <c r="J112">
        <f>F112*I112/1000</f>
        <v>8.2500000000000004E-3</v>
      </c>
      <c r="K112">
        <f>ROUND(F112/G112,3)</f>
        <v>1.647</v>
      </c>
      <c r="L112">
        <f>ROUND(J112/G112,5)</f>
        <v>2.47E-3</v>
      </c>
      <c r="M112" t="s">
        <v>186</v>
      </c>
      <c r="N112">
        <v>888</v>
      </c>
      <c r="O112" t="s">
        <v>30</v>
      </c>
      <c r="P112" t="s">
        <v>107</v>
      </c>
      <c r="R112" t="s">
        <v>109</v>
      </c>
      <c r="S112" t="s">
        <v>46</v>
      </c>
    </row>
    <row r="113" spans="2:19" x14ac:dyDescent="0.25">
      <c r="B113" t="s">
        <v>38</v>
      </c>
      <c r="C113" t="s">
        <v>44</v>
      </c>
      <c r="D113">
        <v>1</v>
      </c>
      <c r="E113" t="s">
        <v>553</v>
      </c>
      <c r="F113">
        <f>IF(ISNUMBER(SEARCH($B$9,E113)),D113,D113*1000)</f>
        <v>1</v>
      </c>
      <c r="G113">
        <v>1.88</v>
      </c>
      <c r="H113" t="s">
        <v>32</v>
      </c>
      <c r="I113" s="5">
        <v>3</v>
      </c>
      <c r="J113">
        <f>F113*I113/1000</f>
        <v>3.0000000000000001E-3</v>
      </c>
      <c r="K113">
        <f>ROUND(F113/G113,3)</f>
        <v>0.53200000000000003</v>
      </c>
      <c r="L113">
        <f>ROUND(J113/G113,5)</f>
        <v>1.6000000000000001E-3</v>
      </c>
      <c r="M113" t="s">
        <v>41</v>
      </c>
      <c r="N113">
        <v>7911</v>
      </c>
      <c r="O113" t="s">
        <v>30</v>
      </c>
      <c r="P113" t="s">
        <v>43</v>
      </c>
      <c r="R113" t="s">
        <v>45</v>
      </c>
      <c r="S113" t="s">
        <v>46</v>
      </c>
    </row>
    <row r="114" spans="2:19" x14ac:dyDescent="0.25">
      <c r="B114" t="s">
        <v>325</v>
      </c>
      <c r="C114" t="s">
        <v>329</v>
      </c>
      <c r="D114">
        <v>1.5</v>
      </c>
      <c r="E114" t="s">
        <v>553</v>
      </c>
      <c r="F114">
        <f>IF(ISNUMBER(SEARCH($B$9,E114)),D114,D114*1000)</f>
        <v>1.5</v>
      </c>
      <c r="G114">
        <v>4.4800000000000004</v>
      </c>
      <c r="H114" t="s">
        <v>32</v>
      </c>
      <c r="I114" s="5">
        <v>3</v>
      </c>
      <c r="J114">
        <f>F114*I114/1000</f>
        <v>4.4999999999999997E-3</v>
      </c>
      <c r="K114">
        <f>ROUND(F114/G114,3)</f>
        <v>0.33500000000000002</v>
      </c>
      <c r="L114">
        <f>ROUND(J114/G114,5)</f>
        <v>1E-3</v>
      </c>
      <c r="M114" t="s">
        <v>327</v>
      </c>
      <c r="N114">
        <v>2085</v>
      </c>
      <c r="O114" t="s">
        <v>30</v>
      </c>
      <c r="P114" t="s">
        <v>31</v>
      </c>
      <c r="R114" t="s">
        <v>34</v>
      </c>
      <c r="S114" t="s">
        <v>46</v>
      </c>
    </row>
  </sheetData>
  <mergeCells count="1">
    <mergeCell ref="D13:F13"/>
  </mergeCells>
  <conditionalFormatting sqref="L15:L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1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{9A4D8E9F-2E61-4DAB-9BC4-91F8BA3CFF4D}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4D8E9F-2E61-4DAB-9BC4-91F8BA3CFF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K15:K114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04"/>
  <sheetViews>
    <sheetView workbookViewId="0">
      <selection activeCell="B4" sqref="B4:T104"/>
    </sheetView>
  </sheetViews>
  <sheetFormatPr defaultRowHeight="15" x14ac:dyDescent="0.25"/>
  <sheetData>
    <row r="4" spans="2:20" x14ac:dyDescent="0.25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</row>
    <row r="5" spans="2:20" x14ac:dyDescent="0.25"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>
        <v>19278</v>
      </c>
      <c r="I5">
        <v>0</v>
      </c>
      <c r="J5">
        <v>1.8</v>
      </c>
      <c r="K5">
        <v>2</v>
      </c>
      <c r="L5">
        <v>1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</row>
    <row r="6" spans="2:20" x14ac:dyDescent="0.25">
      <c r="B6" t="s">
        <v>36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>
        <v>7911</v>
      </c>
      <c r="I6">
        <v>0</v>
      </c>
      <c r="J6">
        <v>1.88</v>
      </c>
      <c r="K6">
        <v>2</v>
      </c>
      <c r="L6">
        <v>1</v>
      </c>
      <c r="M6" t="s">
        <v>42</v>
      </c>
      <c r="N6" t="s">
        <v>29</v>
      </c>
      <c r="O6" t="s">
        <v>30</v>
      </c>
      <c r="P6" t="s">
        <v>43</v>
      </c>
      <c r="Q6" t="s">
        <v>32</v>
      </c>
      <c r="R6" t="s">
        <v>44</v>
      </c>
      <c r="S6" t="s">
        <v>45</v>
      </c>
      <c r="T6" t="s">
        <v>46</v>
      </c>
    </row>
    <row r="7" spans="2:20" x14ac:dyDescent="0.25">
      <c r="B7" t="s">
        <v>47</v>
      </c>
      <c r="C7" t="s">
        <v>48</v>
      </c>
      <c r="D7" t="s">
        <v>49</v>
      </c>
      <c r="E7" t="s">
        <v>50</v>
      </c>
      <c r="F7" t="s">
        <v>26</v>
      </c>
      <c r="G7" t="s">
        <v>51</v>
      </c>
      <c r="H7">
        <v>23516</v>
      </c>
      <c r="I7">
        <v>0</v>
      </c>
      <c r="J7">
        <v>1.88</v>
      </c>
      <c r="K7">
        <v>2</v>
      </c>
      <c r="L7">
        <v>1</v>
      </c>
      <c r="M7" t="s">
        <v>52</v>
      </c>
      <c r="N7" t="s">
        <v>29</v>
      </c>
      <c r="O7" t="s">
        <v>53</v>
      </c>
      <c r="P7" t="s">
        <v>54</v>
      </c>
      <c r="Q7" t="s">
        <v>55</v>
      </c>
      <c r="R7" t="s">
        <v>56</v>
      </c>
      <c r="S7" t="s">
        <v>57</v>
      </c>
      <c r="T7" t="s">
        <v>58</v>
      </c>
    </row>
    <row r="8" spans="2:20" x14ac:dyDescent="0.25">
      <c r="B8" t="s">
        <v>22</v>
      </c>
      <c r="C8" t="s">
        <v>59</v>
      </c>
      <c r="D8" t="s">
        <v>60</v>
      </c>
      <c r="E8" t="s">
        <v>61</v>
      </c>
      <c r="F8" t="s">
        <v>26</v>
      </c>
      <c r="G8" t="s">
        <v>27</v>
      </c>
      <c r="H8">
        <v>229092</v>
      </c>
      <c r="I8">
        <v>0</v>
      </c>
      <c r="J8">
        <v>1.99</v>
      </c>
      <c r="K8">
        <v>2</v>
      </c>
      <c r="L8">
        <v>1</v>
      </c>
      <c r="M8" t="s">
        <v>28</v>
      </c>
      <c r="N8" t="s">
        <v>29</v>
      </c>
      <c r="O8" t="s">
        <v>30</v>
      </c>
      <c r="P8" t="s">
        <v>31</v>
      </c>
      <c r="Q8" t="s">
        <v>32</v>
      </c>
      <c r="R8" t="s">
        <v>33</v>
      </c>
      <c r="S8" t="s">
        <v>34</v>
      </c>
      <c r="T8" t="s">
        <v>46</v>
      </c>
    </row>
    <row r="9" spans="2:20" x14ac:dyDescent="0.25">
      <c r="B9" t="s">
        <v>36</v>
      </c>
      <c r="C9" t="s">
        <v>37</v>
      </c>
      <c r="D9" t="s">
        <v>62</v>
      </c>
      <c r="E9" t="s">
        <v>63</v>
      </c>
      <c r="F9" t="s">
        <v>40</v>
      </c>
      <c r="G9" t="s">
        <v>64</v>
      </c>
      <c r="H9">
        <v>66945</v>
      </c>
      <c r="I9">
        <v>0</v>
      </c>
      <c r="J9">
        <v>2.04</v>
      </c>
      <c r="K9">
        <v>2</v>
      </c>
      <c r="L9">
        <v>1</v>
      </c>
      <c r="M9" t="s">
        <v>65</v>
      </c>
      <c r="N9" t="s">
        <v>29</v>
      </c>
      <c r="O9" t="s">
        <v>30</v>
      </c>
      <c r="P9" t="s">
        <v>31</v>
      </c>
      <c r="Q9" t="s">
        <v>32</v>
      </c>
      <c r="R9" t="s">
        <v>66</v>
      </c>
      <c r="S9" t="s">
        <v>67</v>
      </c>
      <c r="T9" t="s">
        <v>46</v>
      </c>
    </row>
    <row r="10" spans="2:20" x14ac:dyDescent="0.25">
      <c r="B10" t="s">
        <v>22</v>
      </c>
      <c r="C10" t="s">
        <v>68</v>
      </c>
      <c r="D10" t="s">
        <v>69</v>
      </c>
      <c r="E10" t="s">
        <v>70</v>
      </c>
      <c r="F10" t="s">
        <v>26</v>
      </c>
      <c r="G10" t="s">
        <v>71</v>
      </c>
      <c r="H10">
        <v>4248</v>
      </c>
      <c r="I10">
        <v>0</v>
      </c>
      <c r="J10">
        <v>2.04</v>
      </c>
      <c r="K10">
        <v>2</v>
      </c>
      <c r="L10">
        <v>1</v>
      </c>
      <c r="M10" t="s">
        <v>72</v>
      </c>
      <c r="N10" t="s">
        <v>29</v>
      </c>
      <c r="O10" t="s">
        <v>30</v>
      </c>
      <c r="P10" t="s">
        <v>31</v>
      </c>
      <c r="Q10" t="s">
        <v>32</v>
      </c>
      <c r="R10" t="s">
        <v>73</v>
      </c>
      <c r="S10" t="s">
        <v>74</v>
      </c>
      <c r="T10" t="s">
        <v>46</v>
      </c>
    </row>
    <row r="11" spans="2:20" x14ac:dyDescent="0.25">
      <c r="B11" t="s">
        <v>36</v>
      </c>
      <c r="C11" t="s">
        <v>75</v>
      </c>
      <c r="D11" t="s">
        <v>76</v>
      </c>
      <c r="E11" t="s">
        <v>77</v>
      </c>
      <c r="F11" t="s">
        <v>40</v>
      </c>
      <c r="G11" t="s">
        <v>78</v>
      </c>
      <c r="H11">
        <v>3442</v>
      </c>
      <c r="I11">
        <v>0</v>
      </c>
      <c r="J11">
        <v>2.04</v>
      </c>
      <c r="K11">
        <v>2</v>
      </c>
      <c r="L11">
        <v>1</v>
      </c>
      <c r="M11" t="s">
        <v>79</v>
      </c>
      <c r="N11" t="s">
        <v>29</v>
      </c>
      <c r="O11" t="s">
        <v>30</v>
      </c>
      <c r="P11" t="s">
        <v>80</v>
      </c>
      <c r="Q11" t="s">
        <v>32</v>
      </c>
      <c r="R11" t="s">
        <v>73</v>
      </c>
      <c r="S11" t="s">
        <v>81</v>
      </c>
      <c r="T11" t="s">
        <v>46</v>
      </c>
    </row>
    <row r="12" spans="2:20" x14ac:dyDescent="0.25">
      <c r="B12" t="s">
        <v>82</v>
      </c>
      <c r="C12" t="s">
        <v>83</v>
      </c>
      <c r="D12" t="s">
        <v>84</v>
      </c>
      <c r="E12" t="s">
        <v>85</v>
      </c>
      <c r="F12" t="s">
        <v>26</v>
      </c>
      <c r="G12" t="s">
        <v>51</v>
      </c>
      <c r="H12">
        <v>2208</v>
      </c>
      <c r="I12">
        <v>0</v>
      </c>
      <c r="J12">
        <v>2.0499999999999998</v>
      </c>
      <c r="K12">
        <v>2</v>
      </c>
      <c r="L12">
        <v>1</v>
      </c>
      <c r="M12" t="s">
        <v>52</v>
      </c>
      <c r="N12" t="s">
        <v>29</v>
      </c>
      <c r="O12" t="s">
        <v>53</v>
      </c>
      <c r="P12" t="s">
        <v>54</v>
      </c>
      <c r="Q12" t="s">
        <v>55</v>
      </c>
      <c r="R12" t="s">
        <v>56</v>
      </c>
      <c r="S12" t="s">
        <v>86</v>
      </c>
      <c r="T12" t="s">
        <v>58</v>
      </c>
    </row>
    <row r="13" spans="2:20" x14ac:dyDescent="0.25">
      <c r="B13" t="s">
        <v>36</v>
      </c>
      <c r="C13" t="s">
        <v>37</v>
      </c>
      <c r="D13" t="s">
        <v>87</v>
      </c>
      <c r="E13" t="s">
        <v>88</v>
      </c>
      <c r="F13" t="s">
        <v>40</v>
      </c>
      <c r="G13" t="s">
        <v>71</v>
      </c>
      <c r="H13">
        <v>12966</v>
      </c>
      <c r="I13">
        <v>0</v>
      </c>
      <c r="J13">
        <v>2.1</v>
      </c>
      <c r="K13">
        <v>2</v>
      </c>
      <c r="L13">
        <v>1</v>
      </c>
      <c r="M13" t="s">
        <v>89</v>
      </c>
      <c r="N13" t="s">
        <v>29</v>
      </c>
      <c r="O13" t="s">
        <v>30</v>
      </c>
      <c r="P13" t="s">
        <v>31</v>
      </c>
      <c r="Q13" t="s">
        <v>32</v>
      </c>
      <c r="R13" t="s">
        <v>73</v>
      </c>
      <c r="S13" t="s">
        <v>90</v>
      </c>
      <c r="T13" t="s">
        <v>46</v>
      </c>
    </row>
    <row r="14" spans="2:20" x14ac:dyDescent="0.25">
      <c r="B14" t="s">
        <v>91</v>
      </c>
      <c r="C14" t="s">
        <v>92</v>
      </c>
      <c r="D14" t="s">
        <v>93</v>
      </c>
      <c r="E14" t="s">
        <v>94</v>
      </c>
      <c r="F14" t="s">
        <v>95</v>
      </c>
      <c r="G14" t="s">
        <v>96</v>
      </c>
      <c r="H14">
        <v>16331</v>
      </c>
      <c r="I14">
        <v>0</v>
      </c>
      <c r="J14">
        <v>2.25</v>
      </c>
      <c r="K14">
        <v>2</v>
      </c>
      <c r="L14">
        <v>1</v>
      </c>
      <c r="M14" t="s">
        <v>28</v>
      </c>
      <c r="N14" t="s">
        <v>29</v>
      </c>
      <c r="O14" t="s">
        <v>30</v>
      </c>
      <c r="P14" t="s">
        <v>31</v>
      </c>
      <c r="Q14" t="s">
        <v>32</v>
      </c>
      <c r="R14" t="s">
        <v>97</v>
      </c>
      <c r="S14" t="s">
        <v>34</v>
      </c>
      <c r="T14" t="s">
        <v>46</v>
      </c>
    </row>
    <row r="15" spans="2:20" x14ac:dyDescent="0.25">
      <c r="B15" t="s">
        <v>98</v>
      </c>
      <c r="C15" t="s">
        <v>99</v>
      </c>
      <c r="D15" t="s">
        <v>100</v>
      </c>
      <c r="E15" t="s">
        <v>101</v>
      </c>
      <c r="F15" t="s">
        <v>95</v>
      </c>
      <c r="G15" t="s">
        <v>71</v>
      </c>
      <c r="H15">
        <v>15173</v>
      </c>
      <c r="I15">
        <v>0</v>
      </c>
      <c r="J15">
        <v>2.25</v>
      </c>
      <c r="K15">
        <v>2</v>
      </c>
      <c r="L15">
        <v>1</v>
      </c>
      <c r="M15" t="s">
        <v>72</v>
      </c>
      <c r="N15" t="s">
        <v>29</v>
      </c>
      <c r="O15" t="s">
        <v>30</v>
      </c>
      <c r="P15" t="s">
        <v>31</v>
      </c>
      <c r="Q15" t="s">
        <v>32</v>
      </c>
      <c r="R15" t="s">
        <v>73</v>
      </c>
      <c r="S15" t="s">
        <v>90</v>
      </c>
      <c r="T15" t="s">
        <v>46</v>
      </c>
    </row>
    <row r="16" spans="2:20" x14ac:dyDescent="0.25">
      <c r="B16" t="s">
        <v>22</v>
      </c>
      <c r="C16" t="s">
        <v>102</v>
      </c>
      <c r="D16" t="s">
        <v>103</v>
      </c>
      <c r="E16" t="s">
        <v>104</v>
      </c>
      <c r="F16" t="s">
        <v>26</v>
      </c>
      <c r="G16" t="s">
        <v>105</v>
      </c>
      <c r="H16">
        <v>3329</v>
      </c>
      <c r="I16">
        <v>0</v>
      </c>
      <c r="J16">
        <v>2.2799999999999998</v>
      </c>
      <c r="K16">
        <v>2</v>
      </c>
      <c r="L16">
        <v>1</v>
      </c>
      <c r="M16" t="s">
        <v>106</v>
      </c>
      <c r="N16" t="s">
        <v>29</v>
      </c>
      <c r="O16" t="s">
        <v>30</v>
      </c>
      <c r="P16" t="s">
        <v>107</v>
      </c>
      <c r="Q16" t="s">
        <v>32</v>
      </c>
      <c r="R16" t="s">
        <v>108</v>
      </c>
      <c r="S16" t="s">
        <v>109</v>
      </c>
      <c r="T16" t="s">
        <v>46</v>
      </c>
    </row>
    <row r="17" spans="2:20" x14ac:dyDescent="0.25">
      <c r="B17" t="s">
        <v>22</v>
      </c>
      <c r="C17" t="s">
        <v>110</v>
      </c>
      <c r="D17" t="s">
        <v>111</v>
      </c>
      <c r="E17" t="s">
        <v>112</v>
      </c>
      <c r="F17" t="s">
        <v>26</v>
      </c>
      <c r="G17" t="s">
        <v>113</v>
      </c>
      <c r="H17">
        <v>67416</v>
      </c>
      <c r="I17">
        <v>0</v>
      </c>
      <c r="J17">
        <v>2.39</v>
      </c>
      <c r="K17">
        <v>2</v>
      </c>
      <c r="L17">
        <v>1</v>
      </c>
      <c r="M17" t="s">
        <v>114</v>
      </c>
      <c r="N17" t="s">
        <v>29</v>
      </c>
      <c r="O17" t="s">
        <v>30</v>
      </c>
      <c r="P17" t="s">
        <v>115</v>
      </c>
      <c r="Q17" t="s">
        <v>32</v>
      </c>
      <c r="R17" t="s">
        <v>116</v>
      </c>
      <c r="S17" t="s">
        <v>117</v>
      </c>
      <c r="T17" t="s">
        <v>46</v>
      </c>
    </row>
    <row r="18" spans="2:20" x14ac:dyDescent="0.25">
      <c r="B18" t="s">
        <v>22</v>
      </c>
      <c r="C18" t="s">
        <v>118</v>
      </c>
      <c r="D18" t="s">
        <v>119</v>
      </c>
      <c r="E18" t="s">
        <v>120</v>
      </c>
      <c r="F18" t="s">
        <v>26</v>
      </c>
      <c r="G18" t="s">
        <v>113</v>
      </c>
      <c r="H18">
        <v>10971</v>
      </c>
      <c r="I18">
        <v>0</v>
      </c>
      <c r="J18">
        <v>2.39</v>
      </c>
      <c r="K18">
        <v>2</v>
      </c>
      <c r="L18">
        <v>1</v>
      </c>
      <c r="M18" t="s">
        <v>114</v>
      </c>
      <c r="N18" t="s">
        <v>29</v>
      </c>
      <c r="O18" t="s">
        <v>30</v>
      </c>
      <c r="P18" t="s">
        <v>115</v>
      </c>
      <c r="Q18" t="s">
        <v>32</v>
      </c>
      <c r="R18" t="s">
        <v>116</v>
      </c>
      <c r="S18" t="s">
        <v>117</v>
      </c>
      <c r="T18" t="s">
        <v>121</v>
      </c>
    </row>
    <row r="19" spans="2:20" x14ac:dyDescent="0.25">
      <c r="B19" t="s">
        <v>22</v>
      </c>
      <c r="C19" t="s">
        <v>122</v>
      </c>
      <c r="D19" t="s">
        <v>123</v>
      </c>
      <c r="E19" t="s">
        <v>124</v>
      </c>
      <c r="F19" t="s">
        <v>26</v>
      </c>
      <c r="G19" t="s">
        <v>113</v>
      </c>
      <c r="H19">
        <v>10694</v>
      </c>
      <c r="I19">
        <v>0</v>
      </c>
      <c r="J19">
        <v>2.39</v>
      </c>
      <c r="K19">
        <v>2</v>
      </c>
      <c r="L19">
        <v>1</v>
      </c>
      <c r="M19" t="s">
        <v>114</v>
      </c>
      <c r="N19" t="s">
        <v>29</v>
      </c>
      <c r="O19" t="s">
        <v>30</v>
      </c>
      <c r="P19" t="s">
        <v>115</v>
      </c>
      <c r="Q19" t="s">
        <v>32</v>
      </c>
      <c r="R19" t="s">
        <v>116</v>
      </c>
      <c r="S19" t="s">
        <v>117</v>
      </c>
      <c r="T19" t="s">
        <v>121</v>
      </c>
    </row>
    <row r="20" spans="2:20" x14ac:dyDescent="0.25">
      <c r="B20" t="s">
        <v>125</v>
      </c>
      <c r="C20" t="s">
        <v>126</v>
      </c>
      <c r="D20" t="s">
        <v>127</v>
      </c>
      <c r="E20" t="s">
        <v>128</v>
      </c>
      <c r="F20" t="s">
        <v>40</v>
      </c>
      <c r="G20" t="s">
        <v>105</v>
      </c>
      <c r="H20">
        <v>17191</v>
      </c>
      <c r="I20">
        <v>0</v>
      </c>
      <c r="J20">
        <v>2.41</v>
      </c>
      <c r="K20">
        <v>2</v>
      </c>
      <c r="L20">
        <v>1</v>
      </c>
      <c r="M20" t="s">
        <v>129</v>
      </c>
      <c r="N20" t="s">
        <v>29</v>
      </c>
      <c r="O20" t="s">
        <v>30</v>
      </c>
      <c r="P20" t="s">
        <v>107</v>
      </c>
      <c r="Q20" t="s">
        <v>32</v>
      </c>
      <c r="R20" t="s">
        <v>108</v>
      </c>
      <c r="S20" t="s">
        <v>109</v>
      </c>
      <c r="T20" t="s">
        <v>46</v>
      </c>
    </row>
    <row r="21" spans="2:20" x14ac:dyDescent="0.25">
      <c r="B21" t="s">
        <v>36</v>
      </c>
      <c r="C21" t="s">
        <v>130</v>
      </c>
      <c r="D21" t="s">
        <v>131</v>
      </c>
      <c r="E21" t="s">
        <v>132</v>
      </c>
      <c r="F21" t="s">
        <v>40</v>
      </c>
      <c r="G21" t="s">
        <v>133</v>
      </c>
      <c r="H21">
        <v>2000</v>
      </c>
      <c r="I21">
        <v>0</v>
      </c>
      <c r="J21">
        <v>2.5499999999999998</v>
      </c>
      <c r="K21">
        <v>2</v>
      </c>
      <c r="L21">
        <v>1</v>
      </c>
      <c r="M21" t="s">
        <v>132</v>
      </c>
      <c r="N21" t="s">
        <v>29</v>
      </c>
      <c r="O21" t="s">
        <v>30</v>
      </c>
      <c r="P21" t="s">
        <v>31</v>
      </c>
      <c r="Q21" t="s">
        <v>32</v>
      </c>
      <c r="R21" t="s">
        <v>134</v>
      </c>
      <c r="S21" t="s">
        <v>67</v>
      </c>
      <c r="T21" t="s">
        <v>35</v>
      </c>
    </row>
    <row r="22" spans="2:20" x14ac:dyDescent="0.25">
      <c r="B22" t="s">
        <v>22</v>
      </c>
      <c r="C22" t="s">
        <v>135</v>
      </c>
      <c r="D22" t="s">
        <v>136</v>
      </c>
      <c r="E22" t="s">
        <v>137</v>
      </c>
      <c r="F22" t="s">
        <v>26</v>
      </c>
      <c r="G22" t="s">
        <v>138</v>
      </c>
      <c r="H22">
        <v>53864</v>
      </c>
      <c r="I22">
        <v>0</v>
      </c>
      <c r="J22">
        <v>2.71</v>
      </c>
      <c r="K22">
        <v>2</v>
      </c>
      <c r="L22">
        <v>1</v>
      </c>
      <c r="M22" t="s">
        <v>139</v>
      </c>
      <c r="N22" t="s">
        <v>29</v>
      </c>
      <c r="O22" t="s">
        <v>30</v>
      </c>
      <c r="P22" t="s">
        <v>140</v>
      </c>
      <c r="Q22" t="s">
        <v>32</v>
      </c>
      <c r="R22" t="s">
        <v>141</v>
      </c>
      <c r="S22" t="s">
        <v>142</v>
      </c>
      <c r="T22" t="s">
        <v>143</v>
      </c>
    </row>
    <row r="23" spans="2:20" x14ac:dyDescent="0.25">
      <c r="B23" t="s">
        <v>22</v>
      </c>
      <c r="C23" t="s">
        <v>144</v>
      </c>
      <c r="D23" t="s">
        <v>145</v>
      </c>
      <c r="E23" t="s">
        <v>146</v>
      </c>
      <c r="F23" t="s">
        <v>26</v>
      </c>
      <c r="G23" t="s">
        <v>138</v>
      </c>
      <c r="H23">
        <v>4151</v>
      </c>
      <c r="I23">
        <v>0</v>
      </c>
      <c r="J23">
        <v>2.71</v>
      </c>
      <c r="K23">
        <v>2</v>
      </c>
      <c r="L23">
        <v>1</v>
      </c>
      <c r="M23" t="s">
        <v>139</v>
      </c>
      <c r="N23" t="s">
        <v>29</v>
      </c>
      <c r="O23" t="s">
        <v>30</v>
      </c>
      <c r="P23" t="s">
        <v>140</v>
      </c>
      <c r="Q23" t="s">
        <v>32</v>
      </c>
      <c r="R23" t="s">
        <v>141</v>
      </c>
      <c r="S23" t="s">
        <v>142</v>
      </c>
      <c r="T23" t="s">
        <v>121</v>
      </c>
    </row>
    <row r="24" spans="2:20" x14ac:dyDescent="0.25">
      <c r="B24" t="s">
        <v>22</v>
      </c>
      <c r="C24" t="s">
        <v>147</v>
      </c>
      <c r="D24" t="s">
        <v>148</v>
      </c>
      <c r="E24" t="s">
        <v>149</v>
      </c>
      <c r="F24" t="s">
        <v>26</v>
      </c>
      <c r="G24" t="s">
        <v>138</v>
      </c>
      <c r="H24">
        <v>1292</v>
      </c>
      <c r="I24">
        <v>0</v>
      </c>
      <c r="J24">
        <v>2.71</v>
      </c>
      <c r="K24">
        <v>2</v>
      </c>
      <c r="L24">
        <v>1</v>
      </c>
      <c r="M24" t="s">
        <v>139</v>
      </c>
      <c r="N24" t="s">
        <v>29</v>
      </c>
      <c r="O24" t="s">
        <v>30</v>
      </c>
      <c r="P24" t="s">
        <v>140</v>
      </c>
      <c r="Q24" t="s">
        <v>32</v>
      </c>
      <c r="R24" t="s">
        <v>141</v>
      </c>
      <c r="S24" t="s">
        <v>142</v>
      </c>
      <c r="T24" t="s">
        <v>121</v>
      </c>
    </row>
    <row r="25" spans="2:20" x14ac:dyDescent="0.25">
      <c r="B25" t="s">
        <v>36</v>
      </c>
      <c r="C25" t="s">
        <v>150</v>
      </c>
      <c r="D25" t="s">
        <v>151</v>
      </c>
      <c r="E25" t="s">
        <v>152</v>
      </c>
      <c r="F25" t="s">
        <v>40</v>
      </c>
      <c r="G25" t="s">
        <v>133</v>
      </c>
      <c r="H25">
        <v>1436</v>
      </c>
      <c r="I25">
        <v>0</v>
      </c>
      <c r="J25">
        <v>2.81</v>
      </c>
      <c r="K25">
        <v>2</v>
      </c>
      <c r="L25">
        <v>1</v>
      </c>
      <c r="M25" t="s">
        <v>132</v>
      </c>
      <c r="N25" t="s">
        <v>29</v>
      </c>
      <c r="O25" t="s">
        <v>30</v>
      </c>
      <c r="P25" t="s">
        <v>31</v>
      </c>
      <c r="Q25" t="s">
        <v>32</v>
      </c>
      <c r="R25" t="s">
        <v>134</v>
      </c>
      <c r="S25" t="s">
        <v>67</v>
      </c>
      <c r="T25" t="s">
        <v>46</v>
      </c>
    </row>
    <row r="26" spans="2:20" x14ac:dyDescent="0.25">
      <c r="B26" t="s">
        <v>153</v>
      </c>
      <c r="C26" t="s">
        <v>154</v>
      </c>
      <c r="D26" t="s">
        <v>155</v>
      </c>
      <c r="E26" t="s">
        <v>156</v>
      </c>
      <c r="F26" t="s">
        <v>26</v>
      </c>
      <c r="G26" t="s">
        <v>157</v>
      </c>
      <c r="H26">
        <v>5410</v>
      </c>
      <c r="I26">
        <v>0</v>
      </c>
      <c r="J26">
        <v>2.85</v>
      </c>
      <c r="K26">
        <v>2</v>
      </c>
      <c r="L26">
        <v>1</v>
      </c>
      <c r="M26" t="s">
        <v>158</v>
      </c>
      <c r="N26" t="s">
        <v>29</v>
      </c>
      <c r="O26" t="s">
        <v>159</v>
      </c>
      <c r="P26" t="s">
        <v>160</v>
      </c>
      <c r="Q26" t="s">
        <v>55</v>
      </c>
      <c r="R26" t="s">
        <v>161</v>
      </c>
      <c r="S26" t="s">
        <v>162</v>
      </c>
      <c r="T26" t="s">
        <v>163</v>
      </c>
    </row>
    <row r="27" spans="2:20" x14ac:dyDescent="0.25">
      <c r="B27" t="s">
        <v>164</v>
      </c>
      <c r="C27" t="s">
        <v>165</v>
      </c>
      <c r="D27" t="s">
        <v>166</v>
      </c>
      <c r="E27" t="s">
        <v>167</v>
      </c>
      <c r="F27" t="s">
        <v>95</v>
      </c>
      <c r="G27" t="s">
        <v>168</v>
      </c>
      <c r="H27">
        <v>902</v>
      </c>
      <c r="I27">
        <v>0</v>
      </c>
      <c r="J27">
        <v>2.9</v>
      </c>
      <c r="K27">
        <v>2</v>
      </c>
      <c r="L27">
        <v>1</v>
      </c>
      <c r="M27" t="s">
        <v>169</v>
      </c>
      <c r="N27" t="s">
        <v>29</v>
      </c>
      <c r="O27" t="s">
        <v>159</v>
      </c>
      <c r="P27" t="s">
        <v>160</v>
      </c>
      <c r="Q27" t="s">
        <v>55</v>
      </c>
      <c r="R27" t="s">
        <v>170</v>
      </c>
      <c r="S27" t="s">
        <v>162</v>
      </c>
      <c r="T27" t="s">
        <v>163</v>
      </c>
    </row>
    <row r="28" spans="2:20" x14ac:dyDescent="0.25">
      <c r="B28" t="s">
        <v>47</v>
      </c>
      <c r="C28" t="s">
        <v>171</v>
      </c>
      <c r="D28" t="s">
        <v>172</v>
      </c>
      <c r="E28" t="s">
        <v>173</v>
      </c>
      <c r="F28" t="s">
        <v>26</v>
      </c>
      <c r="G28" t="s">
        <v>51</v>
      </c>
      <c r="H28">
        <v>0</v>
      </c>
      <c r="I28">
        <v>0</v>
      </c>
      <c r="J28">
        <v>2.93</v>
      </c>
      <c r="K28">
        <v>2</v>
      </c>
      <c r="L28">
        <v>1</v>
      </c>
      <c r="M28" t="s">
        <v>52</v>
      </c>
      <c r="N28" t="s">
        <v>29</v>
      </c>
      <c r="O28" t="s">
        <v>53</v>
      </c>
      <c r="P28" t="s">
        <v>54</v>
      </c>
      <c r="Q28" t="s">
        <v>55</v>
      </c>
      <c r="R28" t="s">
        <v>56</v>
      </c>
      <c r="S28" t="s">
        <v>174</v>
      </c>
      <c r="T28" t="s">
        <v>175</v>
      </c>
    </row>
    <row r="29" spans="2:20" x14ac:dyDescent="0.25">
      <c r="B29" t="s">
        <v>176</v>
      </c>
      <c r="C29" t="s">
        <v>177</v>
      </c>
      <c r="D29" t="s">
        <v>178</v>
      </c>
      <c r="E29" t="s">
        <v>179</v>
      </c>
      <c r="F29" t="s">
        <v>26</v>
      </c>
      <c r="G29" t="s">
        <v>180</v>
      </c>
      <c r="H29">
        <v>131026</v>
      </c>
      <c r="I29">
        <v>0</v>
      </c>
      <c r="J29">
        <v>2.95</v>
      </c>
      <c r="K29">
        <v>2</v>
      </c>
      <c r="L29">
        <v>1</v>
      </c>
      <c r="M29" t="s">
        <v>158</v>
      </c>
      <c r="N29" t="s">
        <v>29</v>
      </c>
      <c r="O29" t="s">
        <v>159</v>
      </c>
      <c r="P29" t="s">
        <v>160</v>
      </c>
      <c r="Q29" t="s">
        <v>55</v>
      </c>
      <c r="R29" t="s">
        <v>56</v>
      </c>
      <c r="S29" t="s">
        <v>162</v>
      </c>
      <c r="T29" t="s">
        <v>181</v>
      </c>
    </row>
    <row r="30" spans="2:20" x14ac:dyDescent="0.25">
      <c r="B30" t="s">
        <v>182</v>
      </c>
      <c r="C30" t="s">
        <v>183</v>
      </c>
      <c r="D30" t="s">
        <v>184</v>
      </c>
      <c r="E30" t="s">
        <v>185</v>
      </c>
      <c r="F30" t="s">
        <v>40</v>
      </c>
      <c r="G30" t="s">
        <v>186</v>
      </c>
      <c r="H30">
        <v>998</v>
      </c>
      <c r="I30">
        <v>0</v>
      </c>
      <c r="J30">
        <v>3.08</v>
      </c>
      <c r="K30">
        <v>2</v>
      </c>
      <c r="L30">
        <v>1</v>
      </c>
      <c r="M30" t="s">
        <v>185</v>
      </c>
      <c r="N30" t="s">
        <v>29</v>
      </c>
      <c r="O30" t="s">
        <v>30</v>
      </c>
      <c r="P30" t="s">
        <v>107</v>
      </c>
      <c r="Q30" t="s">
        <v>187</v>
      </c>
      <c r="R30" t="s">
        <v>66</v>
      </c>
      <c r="S30" t="s">
        <v>109</v>
      </c>
      <c r="T30" t="s">
        <v>35</v>
      </c>
    </row>
    <row r="31" spans="2:20" x14ac:dyDescent="0.25">
      <c r="B31" t="s">
        <v>36</v>
      </c>
      <c r="C31" t="s">
        <v>188</v>
      </c>
      <c r="D31" t="s">
        <v>189</v>
      </c>
      <c r="E31" t="s">
        <v>190</v>
      </c>
      <c r="F31" t="s">
        <v>40</v>
      </c>
      <c r="G31" t="s">
        <v>191</v>
      </c>
      <c r="H31">
        <v>967</v>
      </c>
      <c r="I31">
        <v>0</v>
      </c>
      <c r="J31">
        <v>3.08</v>
      </c>
      <c r="K31">
        <v>2</v>
      </c>
      <c r="L31">
        <v>1</v>
      </c>
      <c r="M31" t="s">
        <v>190</v>
      </c>
      <c r="N31" t="s">
        <v>29</v>
      </c>
      <c r="O31" t="s">
        <v>30</v>
      </c>
      <c r="P31" t="s">
        <v>107</v>
      </c>
      <c r="Q31" t="s">
        <v>32</v>
      </c>
      <c r="R31" t="s">
        <v>192</v>
      </c>
      <c r="S31" t="s">
        <v>109</v>
      </c>
      <c r="T31" t="s">
        <v>35</v>
      </c>
    </row>
    <row r="32" spans="2:20" x14ac:dyDescent="0.25">
      <c r="B32" t="s">
        <v>82</v>
      </c>
      <c r="C32" t="s">
        <v>193</v>
      </c>
      <c r="D32" t="s">
        <v>194</v>
      </c>
      <c r="E32" t="s">
        <v>195</v>
      </c>
      <c r="F32" t="s">
        <v>26</v>
      </c>
      <c r="G32" t="s">
        <v>51</v>
      </c>
      <c r="H32">
        <v>34</v>
      </c>
      <c r="I32">
        <v>0</v>
      </c>
      <c r="J32">
        <v>3.14</v>
      </c>
      <c r="K32">
        <v>2</v>
      </c>
      <c r="L32">
        <v>1</v>
      </c>
      <c r="M32" t="s">
        <v>52</v>
      </c>
      <c r="N32" t="s">
        <v>29</v>
      </c>
      <c r="O32" t="s">
        <v>53</v>
      </c>
      <c r="P32" t="s">
        <v>54</v>
      </c>
      <c r="Q32" t="s">
        <v>55</v>
      </c>
      <c r="R32" t="s">
        <v>56</v>
      </c>
      <c r="S32" t="s">
        <v>174</v>
      </c>
      <c r="T32" t="s">
        <v>175</v>
      </c>
    </row>
    <row r="33" spans="2:20" x14ac:dyDescent="0.25">
      <c r="B33" t="s">
        <v>196</v>
      </c>
      <c r="C33" t="s">
        <v>197</v>
      </c>
      <c r="D33" t="s">
        <v>198</v>
      </c>
      <c r="E33" t="s">
        <v>199</v>
      </c>
      <c r="F33" t="s">
        <v>26</v>
      </c>
      <c r="G33" t="s">
        <v>200</v>
      </c>
      <c r="H33">
        <v>4515</v>
      </c>
      <c r="I33">
        <v>0</v>
      </c>
      <c r="J33">
        <v>3.2</v>
      </c>
      <c r="K33">
        <v>2</v>
      </c>
      <c r="L33">
        <v>1</v>
      </c>
      <c r="M33" t="s">
        <v>174</v>
      </c>
      <c r="N33" t="s">
        <v>29</v>
      </c>
      <c r="O33" t="s">
        <v>159</v>
      </c>
      <c r="P33" t="s">
        <v>160</v>
      </c>
      <c r="Q33" t="s">
        <v>55</v>
      </c>
      <c r="R33" t="s">
        <v>201</v>
      </c>
      <c r="S33" t="s">
        <v>162</v>
      </c>
      <c r="T33" t="s">
        <v>181</v>
      </c>
    </row>
    <row r="34" spans="2:20" x14ac:dyDescent="0.25">
      <c r="B34" t="s">
        <v>36</v>
      </c>
      <c r="C34" t="s">
        <v>202</v>
      </c>
      <c r="D34" t="s">
        <v>203</v>
      </c>
      <c r="E34" t="s">
        <v>204</v>
      </c>
      <c r="F34" t="s">
        <v>40</v>
      </c>
      <c r="G34" t="s">
        <v>191</v>
      </c>
      <c r="H34">
        <v>803</v>
      </c>
      <c r="I34">
        <v>0</v>
      </c>
      <c r="J34">
        <v>3.21</v>
      </c>
      <c r="K34">
        <v>2</v>
      </c>
      <c r="L34">
        <v>1</v>
      </c>
      <c r="M34" t="s">
        <v>190</v>
      </c>
      <c r="N34" t="s">
        <v>29</v>
      </c>
      <c r="O34" t="s">
        <v>30</v>
      </c>
      <c r="P34" t="s">
        <v>107</v>
      </c>
      <c r="Q34" t="s">
        <v>32</v>
      </c>
      <c r="R34" t="s">
        <v>192</v>
      </c>
      <c r="S34" t="s">
        <v>109</v>
      </c>
      <c r="T34" t="s">
        <v>46</v>
      </c>
    </row>
    <row r="35" spans="2:20" x14ac:dyDescent="0.25">
      <c r="B35" t="s">
        <v>205</v>
      </c>
      <c r="C35" t="s">
        <v>206</v>
      </c>
      <c r="D35" t="s">
        <v>207</v>
      </c>
      <c r="E35" t="s">
        <v>208</v>
      </c>
      <c r="F35" t="s">
        <v>95</v>
      </c>
      <c r="G35" t="s">
        <v>209</v>
      </c>
      <c r="H35">
        <v>8572</v>
      </c>
      <c r="I35">
        <v>0</v>
      </c>
      <c r="J35">
        <v>3.28</v>
      </c>
      <c r="K35">
        <v>2</v>
      </c>
      <c r="L35">
        <v>1</v>
      </c>
      <c r="M35" t="s">
        <v>169</v>
      </c>
      <c r="N35" t="s">
        <v>29</v>
      </c>
      <c r="O35" t="s">
        <v>159</v>
      </c>
      <c r="P35" t="s">
        <v>160</v>
      </c>
      <c r="Q35" t="s">
        <v>55</v>
      </c>
      <c r="R35" t="s">
        <v>210</v>
      </c>
      <c r="S35" t="s">
        <v>162</v>
      </c>
      <c r="T35" t="s">
        <v>181</v>
      </c>
    </row>
    <row r="36" spans="2:20" x14ac:dyDescent="0.25">
      <c r="B36" t="s">
        <v>182</v>
      </c>
      <c r="C36" t="s">
        <v>174</v>
      </c>
      <c r="D36" t="s">
        <v>211</v>
      </c>
      <c r="E36" t="s">
        <v>212</v>
      </c>
      <c r="F36" t="s">
        <v>40</v>
      </c>
      <c r="G36" t="s">
        <v>186</v>
      </c>
      <c r="H36">
        <v>888</v>
      </c>
      <c r="I36">
        <v>0</v>
      </c>
      <c r="J36">
        <v>3.34</v>
      </c>
      <c r="K36">
        <v>2</v>
      </c>
      <c r="L36">
        <v>1</v>
      </c>
      <c r="M36" t="s">
        <v>185</v>
      </c>
      <c r="N36" t="s">
        <v>29</v>
      </c>
      <c r="O36" t="s">
        <v>30</v>
      </c>
      <c r="P36" t="s">
        <v>107</v>
      </c>
      <c r="Q36" t="s">
        <v>187</v>
      </c>
      <c r="R36" t="s">
        <v>66</v>
      </c>
      <c r="S36" t="s">
        <v>109</v>
      </c>
      <c r="T36" t="s">
        <v>46</v>
      </c>
    </row>
    <row r="37" spans="2:20" x14ac:dyDescent="0.25">
      <c r="B37" t="s">
        <v>213</v>
      </c>
      <c r="C37" t="s">
        <v>214</v>
      </c>
      <c r="D37" t="s">
        <v>215</v>
      </c>
      <c r="E37" t="s">
        <v>216</v>
      </c>
      <c r="F37" t="s">
        <v>26</v>
      </c>
      <c r="G37" t="s">
        <v>217</v>
      </c>
      <c r="H37">
        <v>978</v>
      </c>
      <c r="I37">
        <v>0</v>
      </c>
      <c r="J37">
        <v>3.35</v>
      </c>
      <c r="K37">
        <v>2</v>
      </c>
      <c r="L37">
        <v>1</v>
      </c>
      <c r="M37" t="s">
        <v>158</v>
      </c>
      <c r="N37" t="s">
        <v>29</v>
      </c>
      <c r="O37" t="s">
        <v>159</v>
      </c>
      <c r="P37" t="s">
        <v>218</v>
      </c>
      <c r="Q37" t="s">
        <v>55</v>
      </c>
      <c r="R37" t="s">
        <v>219</v>
      </c>
      <c r="S37" t="s">
        <v>220</v>
      </c>
      <c r="T37" t="s">
        <v>163</v>
      </c>
    </row>
    <row r="38" spans="2:20" x14ac:dyDescent="0.25">
      <c r="B38" t="s">
        <v>22</v>
      </c>
      <c r="C38" t="s">
        <v>221</v>
      </c>
      <c r="D38" t="s">
        <v>222</v>
      </c>
      <c r="E38" t="s">
        <v>223</v>
      </c>
      <c r="F38" t="s">
        <v>26</v>
      </c>
      <c r="G38" t="s">
        <v>138</v>
      </c>
      <c r="H38">
        <v>26971</v>
      </c>
      <c r="I38">
        <v>0</v>
      </c>
      <c r="J38">
        <v>3.39</v>
      </c>
      <c r="K38">
        <v>2</v>
      </c>
      <c r="L38">
        <v>1</v>
      </c>
      <c r="M38" t="s">
        <v>139</v>
      </c>
      <c r="N38" t="s">
        <v>29</v>
      </c>
      <c r="O38" t="s">
        <v>30</v>
      </c>
      <c r="P38" t="s">
        <v>140</v>
      </c>
      <c r="Q38" t="s">
        <v>32</v>
      </c>
      <c r="R38" t="s">
        <v>141</v>
      </c>
      <c r="S38" t="s">
        <v>142</v>
      </c>
      <c r="T38" t="s">
        <v>46</v>
      </c>
    </row>
    <row r="39" spans="2:20" x14ac:dyDescent="0.25">
      <c r="B39" t="s">
        <v>224</v>
      </c>
      <c r="C39" t="s">
        <v>225</v>
      </c>
      <c r="D39" t="s">
        <v>226</v>
      </c>
      <c r="E39" t="s">
        <v>227</v>
      </c>
      <c r="F39" t="s">
        <v>95</v>
      </c>
      <c r="G39" t="s">
        <v>228</v>
      </c>
      <c r="H39">
        <v>2748</v>
      </c>
      <c r="I39">
        <v>0</v>
      </c>
      <c r="J39">
        <v>3.4</v>
      </c>
      <c r="K39">
        <v>2</v>
      </c>
      <c r="L39">
        <v>1</v>
      </c>
      <c r="M39" t="s">
        <v>169</v>
      </c>
      <c r="N39" t="s">
        <v>29</v>
      </c>
      <c r="O39" t="s">
        <v>159</v>
      </c>
      <c r="P39" t="s">
        <v>54</v>
      </c>
      <c r="Q39" t="s">
        <v>55</v>
      </c>
      <c r="R39" t="s">
        <v>229</v>
      </c>
      <c r="S39" t="s">
        <v>230</v>
      </c>
      <c r="T39" t="s">
        <v>163</v>
      </c>
    </row>
    <row r="40" spans="2:20" x14ac:dyDescent="0.25">
      <c r="B40" t="s">
        <v>231</v>
      </c>
      <c r="C40" t="s">
        <v>232</v>
      </c>
      <c r="D40" t="s">
        <v>233</v>
      </c>
      <c r="E40" t="s">
        <v>234</v>
      </c>
      <c r="F40" t="s">
        <v>26</v>
      </c>
      <c r="G40" t="s">
        <v>180</v>
      </c>
      <c r="H40">
        <v>37</v>
      </c>
      <c r="I40">
        <v>0</v>
      </c>
      <c r="J40">
        <v>3.42</v>
      </c>
      <c r="K40">
        <v>2</v>
      </c>
      <c r="L40">
        <v>1</v>
      </c>
      <c r="M40" t="s">
        <v>158</v>
      </c>
      <c r="N40" t="s">
        <v>29</v>
      </c>
      <c r="O40" t="s">
        <v>159</v>
      </c>
      <c r="P40" t="s">
        <v>160</v>
      </c>
      <c r="Q40" t="s">
        <v>55</v>
      </c>
      <c r="R40" t="s">
        <v>56</v>
      </c>
      <c r="S40" t="s">
        <v>174</v>
      </c>
      <c r="T40" t="s">
        <v>175</v>
      </c>
    </row>
    <row r="41" spans="2:20" x14ac:dyDescent="0.25">
      <c r="B41" t="s">
        <v>235</v>
      </c>
      <c r="C41" t="s">
        <v>236</v>
      </c>
      <c r="D41" t="s">
        <v>237</v>
      </c>
      <c r="E41" t="s">
        <v>238</v>
      </c>
      <c r="F41" t="s">
        <v>26</v>
      </c>
      <c r="G41" t="s">
        <v>228</v>
      </c>
      <c r="H41">
        <v>11170</v>
      </c>
      <c r="I41">
        <v>0</v>
      </c>
      <c r="J41">
        <v>3.43</v>
      </c>
      <c r="K41">
        <v>2</v>
      </c>
      <c r="L41">
        <v>1</v>
      </c>
      <c r="M41" t="s">
        <v>158</v>
      </c>
      <c r="N41" t="s">
        <v>29</v>
      </c>
      <c r="O41" t="s">
        <v>159</v>
      </c>
      <c r="P41" t="s">
        <v>54</v>
      </c>
      <c r="Q41" t="s">
        <v>55</v>
      </c>
      <c r="R41" t="s">
        <v>229</v>
      </c>
      <c r="S41" t="s">
        <v>239</v>
      </c>
      <c r="T41" t="s">
        <v>163</v>
      </c>
    </row>
    <row r="42" spans="2:20" x14ac:dyDescent="0.25">
      <c r="B42" t="s">
        <v>153</v>
      </c>
      <c r="C42" t="s">
        <v>240</v>
      </c>
      <c r="D42" t="s">
        <v>241</v>
      </c>
      <c r="E42" t="s">
        <v>242</v>
      </c>
      <c r="F42" t="s">
        <v>26</v>
      </c>
      <c r="G42" t="s">
        <v>157</v>
      </c>
      <c r="H42">
        <v>50</v>
      </c>
      <c r="I42">
        <v>0</v>
      </c>
      <c r="J42">
        <v>3.52</v>
      </c>
      <c r="K42">
        <v>2</v>
      </c>
      <c r="L42">
        <v>1</v>
      </c>
      <c r="M42" t="s">
        <v>158</v>
      </c>
      <c r="N42" t="s">
        <v>29</v>
      </c>
      <c r="O42" t="s">
        <v>159</v>
      </c>
      <c r="P42" t="s">
        <v>160</v>
      </c>
      <c r="Q42" t="s">
        <v>55</v>
      </c>
      <c r="R42" t="s">
        <v>161</v>
      </c>
      <c r="S42" t="s">
        <v>174</v>
      </c>
      <c r="T42" t="s">
        <v>175</v>
      </c>
    </row>
    <row r="43" spans="2:20" x14ac:dyDescent="0.25">
      <c r="B43" t="s">
        <v>164</v>
      </c>
      <c r="C43" t="s">
        <v>243</v>
      </c>
      <c r="D43" t="s">
        <v>244</v>
      </c>
      <c r="E43" t="s">
        <v>245</v>
      </c>
      <c r="F43" t="s">
        <v>95</v>
      </c>
      <c r="G43" t="s">
        <v>168</v>
      </c>
      <c r="H43">
        <v>30</v>
      </c>
      <c r="I43">
        <v>0</v>
      </c>
      <c r="J43">
        <v>3.57</v>
      </c>
      <c r="K43">
        <v>2</v>
      </c>
      <c r="L43">
        <v>1</v>
      </c>
      <c r="M43" t="s">
        <v>169</v>
      </c>
      <c r="N43" t="s">
        <v>29</v>
      </c>
      <c r="O43" t="s">
        <v>159</v>
      </c>
      <c r="P43" t="s">
        <v>160</v>
      </c>
      <c r="Q43" t="s">
        <v>55</v>
      </c>
      <c r="R43" t="s">
        <v>170</v>
      </c>
      <c r="S43" t="s">
        <v>174</v>
      </c>
      <c r="T43" t="s">
        <v>175</v>
      </c>
    </row>
    <row r="44" spans="2:20" x14ac:dyDescent="0.25">
      <c r="B44" t="s">
        <v>176</v>
      </c>
      <c r="C44" t="s">
        <v>246</v>
      </c>
      <c r="D44" t="s">
        <v>247</v>
      </c>
      <c r="E44" t="s">
        <v>248</v>
      </c>
      <c r="F44" t="s">
        <v>26</v>
      </c>
      <c r="G44" t="s">
        <v>180</v>
      </c>
      <c r="H44">
        <v>61</v>
      </c>
      <c r="I44">
        <v>0</v>
      </c>
      <c r="J44">
        <v>3.62</v>
      </c>
      <c r="K44">
        <v>2</v>
      </c>
      <c r="L44">
        <v>1</v>
      </c>
      <c r="M44" t="s">
        <v>158</v>
      </c>
      <c r="N44" t="s">
        <v>29</v>
      </c>
      <c r="O44" t="s">
        <v>159</v>
      </c>
      <c r="P44" t="s">
        <v>160</v>
      </c>
      <c r="Q44" t="s">
        <v>55</v>
      </c>
      <c r="R44" t="s">
        <v>56</v>
      </c>
      <c r="S44" t="s">
        <v>174</v>
      </c>
      <c r="T44" t="s">
        <v>175</v>
      </c>
    </row>
    <row r="45" spans="2:20" x14ac:dyDescent="0.25">
      <c r="B45" t="s">
        <v>249</v>
      </c>
      <c r="C45" t="s">
        <v>250</v>
      </c>
      <c r="D45" t="s">
        <v>251</v>
      </c>
      <c r="E45" t="s">
        <v>252</v>
      </c>
      <c r="F45" t="s">
        <v>95</v>
      </c>
      <c r="G45" t="s">
        <v>253</v>
      </c>
      <c r="H45">
        <v>9423</v>
      </c>
      <c r="I45">
        <v>0</v>
      </c>
      <c r="J45">
        <v>3.82</v>
      </c>
      <c r="K45">
        <v>2</v>
      </c>
      <c r="L45">
        <v>1</v>
      </c>
      <c r="M45" t="s">
        <v>254</v>
      </c>
      <c r="N45" t="s">
        <v>29</v>
      </c>
      <c r="O45" t="s">
        <v>30</v>
      </c>
      <c r="P45" t="s">
        <v>255</v>
      </c>
      <c r="Q45" t="s">
        <v>32</v>
      </c>
      <c r="R45" t="s">
        <v>256</v>
      </c>
      <c r="S45" t="s">
        <v>257</v>
      </c>
      <c r="T45" t="s">
        <v>143</v>
      </c>
    </row>
    <row r="46" spans="2:20" x14ac:dyDescent="0.25">
      <c r="B46" t="s">
        <v>258</v>
      </c>
      <c r="C46" t="s">
        <v>259</v>
      </c>
      <c r="D46" t="s">
        <v>260</v>
      </c>
      <c r="E46" t="s">
        <v>261</v>
      </c>
      <c r="F46" t="s">
        <v>26</v>
      </c>
      <c r="G46" t="s">
        <v>262</v>
      </c>
      <c r="H46">
        <v>19004</v>
      </c>
      <c r="I46">
        <v>0</v>
      </c>
      <c r="J46">
        <v>3.98</v>
      </c>
      <c r="K46">
        <v>2</v>
      </c>
      <c r="L46">
        <v>1</v>
      </c>
      <c r="M46" t="s">
        <v>158</v>
      </c>
      <c r="N46" t="s">
        <v>29</v>
      </c>
      <c r="O46" t="s">
        <v>159</v>
      </c>
      <c r="P46" t="s">
        <v>54</v>
      </c>
      <c r="Q46" t="s">
        <v>55</v>
      </c>
      <c r="R46" t="s">
        <v>263</v>
      </c>
      <c r="S46" t="s">
        <v>239</v>
      </c>
      <c r="T46" t="s">
        <v>181</v>
      </c>
    </row>
    <row r="47" spans="2:20" x14ac:dyDescent="0.25">
      <c r="B47" t="s">
        <v>264</v>
      </c>
      <c r="C47" t="s">
        <v>265</v>
      </c>
      <c r="D47" t="s">
        <v>266</v>
      </c>
      <c r="E47" t="s">
        <v>267</v>
      </c>
      <c r="F47" t="s">
        <v>26</v>
      </c>
      <c r="G47" t="s">
        <v>268</v>
      </c>
      <c r="H47">
        <v>3170</v>
      </c>
      <c r="I47">
        <v>0</v>
      </c>
      <c r="J47">
        <v>3.98</v>
      </c>
      <c r="K47">
        <v>2</v>
      </c>
      <c r="L47">
        <v>1</v>
      </c>
      <c r="M47" t="s">
        <v>52</v>
      </c>
      <c r="N47" t="s">
        <v>29</v>
      </c>
      <c r="O47" t="s">
        <v>53</v>
      </c>
      <c r="P47" t="s">
        <v>269</v>
      </c>
      <c r="Q47" t="s">
        <v>55</v>
      </c>
      <c r="R47" t="s">
        <v>270</v>
      </c>
      <c r="S47" t="s">
        <v>271</v>
      </c>
      <c r="T47" t="s">
        <v>181</v>
      </c>
    </row>
    <row r="48" spans="2:20" x14ac:dyDescent="0.25">
      <c r="B48" t="s">
        <v>213</v>
      </c>
      <c r="C48" t="s">
        <v>272</v>
      </c>
      <c r="D48" t="s">
        <v>273</v>
      </c>
      <c r="E48" t="s">
        <v>274</v>
      </c>
      <c r="F48" t="s">
        <v>26</v>
      </c>
      <c r="G48" t="s">
        <v>217</v>
      </c>
      <c r="H48">
        <v>26</v>
      </c>
      <c r="I48">
        <v>0</v>
      </c>
      <c r="J48">
        <v>4.0199999999999996</v>
      </c>
      <c r="K48">
        <v>2</v>
      </c>
      <c r="L48">
        <v>1</v>
      </c>
      <c r="M48" t="s">
        <v>158</v>
      </c>
      <c r="N48" t="s">
        <v>29</v>
      </c>
      <c r="O48" t="s">
        <v>159</v>
      </c>
      <c r="P48" t="s">
        <v>218</v>
      </c>
      <c r="Q48" t="s">
        <v>55</v>
      </c>
      <c r="R48" t="s">
        <v>219</v>
      </c>
      <c r="S48" t="s">
        <v>174</v>
      </c>
      <c r="T48" t="s">
        <v>175</v>
      </c>
    </row>
    <row r="49" spans="2:20" x14ac:dyDescent="0.25">
      <c r="B49" t="s">
        <v>224</v>
      </c>
      <c r="C49" t="s">
        <v>275</v>
      </c>
      <c r="D49" t="s">
        <v>276</v>
      </c>
      <c r="E49" t="s">
        <v>277</v>
      </c>
      <c r="F49" t="s">
        <v>95</v>
      </c>
      <c r="G49" t="s">
        <v>228</v>
      </c>
      <c r="H49">
        <v>3</v>
      </c>
      <c r="I49">
        <v>0</v>
      </c>
      <c r="J49">
        <v>4.07</v>
      </c>
      <c r="K49">
        <v>2</v>
      </c>
      <c r="L49">
        <v>1</v>
      </c>
      <c r="M49" t="s">
        <v>169</v>
      </c>
      <c r="N49" t="s">
        <v>29</v>
      </c>
      <c r="O49" t="s">
        <v>159</v>
      </c>
      <c r="P49" t="s">
        <v>54</v>
      </c>
      <c r="Q49" t="s">
        <v>55</v>
      </c>
      <c r="R49" t="s">
        <v>229</v>
      </c>
      <c r="S49" t="s">
        <v>174</v>
      </c>
      <c r="T49" t="s">
        <v>175</v>
      </c>
    </row>
    <row r="50" spans="2:20" x14ac:dyDescent="0.25">
      <c r="B50" t="s">
        <v>235</v>
      </c>
      <c r="C50" t="s">
        <v>278</v>
      </c>
      <c r="D50" t="s">
        <v>279</v>
      </c>
      <c r="E50" t="s">
        <v>280</v>
      </c>
      <c r="F50" t="s">
        <v>26</v>
      </c>
      <c r="G50" t="s">
        <v>228</v>
      </c>
      <c r="H50">
        <v>36</v>
      </c>
      <c r="I50">
        <v>0</v>
      </c>
      <c r="J50">
        <v>4.0999999999999996</v>
      </c>
      <c r="K50">
        <v>2</v>
      </c>
      <c r="L50">
        <v>1</v>
      </c>
      <c r="M50" t="s">
        <v>158</v>
      </c>
      <c r="N50" t="s">
        <v>29</v>
      </c>
      <c r="O50" t="s">
        <v>159</v>
      </c>
      <c r="P50" t="s">
        <v>54</v>
      </c>
      <c r="Q50" t="s">
        <v>55</v>
      </c>
      <c r="R50" t="s">
        <v>229</v>
      </c>
      <c r="S50" t="s">
        <v>174</v>
      </c>
      <c r="T50" t="s">
        <v>175</v>
      </c>
    </row>
    <row r="51" spans="2:20" x14ac:dyDescent="0.25">
      <c r="B51" t="s">
        <v>281</v>
      </c>
      <c r="C51" t="s">
        <v>282</v>
      </c>
      <c r="D51" t="s">
        <v>283</v>
      </c>
      <c r="E51" t="s">
        <v>284</v>
      </c>
      <c r="F51" t="s">
        <v>285</v>
      </c>
      <c r="G51" t="s">
        <v>286</v>
      </c>
      <c r="H51">
        <v>2646</v>
      </c>
      <c r="I51">
        <v>0</v>
      </c>
      <c r="J51">
        <v>4.2</v>
      </c>
      <c r="K51">
        <v>2</v>
      </c>
      <c r="L51">
        <v>1</v>
      </c>
      <c r="M51" t="s">
        <v>287</v>
      </c>
      <c r="N51" t="s">
        <v>29</v>
      </c>
      <c r="O51" t="s">
        <v>159</v>
      </c>
      <c r="P51" t="s">
        <v>54</v>
      </c>
      <c r="Q51" t="s">
        <v>55</v>
      </c>
      <c r="R51" t="s">
        <v>288</v>
      </c>
      <c r="S51" t="s">
        <v>239</v>
      </c>
      <c r="T51" t="s">
        <v>181</v>
      </c>
    </row>
    <row r="52" spans="2:20" x14ac:dyDescent="0.25">
      <c r="B52" t="s">
        <v>289</v>
      </c>
      <c r="C52" t="s">
        <v>290</v>
      </c>
      <c r="D52" t="s">
        <v>291</v>
      </c>
      <c r="E52" t="s">
        <v>292</v>
      </c>
      <c r="F52" t="s">
        <v>95</v>
      </c>
      <c r="G52" t="s">
        <v>293</v>
      </c>
      <c r="H52">
        <v>860</v>
      </c>
      <c r="I52">
        <v>0</v>
      </c>
      <c r="J52">
        <v>4.2</v>
      </c>
      <c r="K52">
        <v>2</v>
      </c>
      <c r="L52">
        <v>1</v>
      </c>
      <c r="M52" t="s">
        <v>169</v>
      </c>
      <c r="N52" t="s">
        <v>29</v>
      </c>
      <c r="O52" t="s">
        <v>159</v>
      </c>
      <c r="P52" t="s">
        <v>54</v>
      </c>
      <c r="Q52" t="s">
        <v>55</v>
      </c>
      <c r="R52" t="s">
        <v>294</v>
      </c>
      <c r="S52" t="s">
        <v>230</v>
      </c>
      <c r="T52" t="s">
        <v>58</v>
      </c>
    </row>
    <row r="53" spans="2:20" x14ac:dyDescent="0.25">
      <c r="B53" t="s">
        <v>295</v>
      </c>
      <c r="C53" t="s">
        <v>296</v>
      </c>
      <c r="D53" t="s">
        <v>297</v>
      </c>
      <c r="E53" t="s">
        <v>298</v>
      </c>
      <c r="F53" t="s">
        <v>26</v>
      </c>
      <c r="G53" t="s">
        <v>299</v>
      </c>
      <c r="H53">
        <v>217</v>
      </c>
      <c r="I53">
        <v>0</v>
      </c>
      <c r="J53">
        <v>4.2300000000000004</v>
      </c>
      <c r="K53">
        <v>2</v>
      </c>
      <c r="L53">
        <v>1</v>
      </c>
      <c r="M53" t="s">
        <v>52</v>
      </c>
      <c r="N53" t="s">
        <v>29</v>
      </c>
      <c r="O53" t="s">
        <v>53</v>
      </c>
      <c r="P53" t="s">
        <v>269</v>
      </c>
      <c r="Q53" t="s">
        <v>55</v>
      </c>
      <c r="R53" t="s">
        <v>300</v>
      </c>
      <c r="S53" t="s">
        <v>301</v>
      </c>
      <c r="T53" t="s">
        <v>181</v>
      </c>
    </row>
    <row r="54" spans="2:20" x14ac:dyDescent="0.25">
      <c r="B54" t="s">
        <v>302</v>
      </c>
      <c r="C54" t="s">
        <v>303</v>
      </c>
      <c r="D54" t="s">
        <v>304</v>
      </c>
      <c r="E54" t="s">
        <v>305</v>
      </c>
      <c r="F54" t="s">
        <v>26</v>
      </c>
      <c r="G54" t="s">
        <v>306</v>
      </c>
      <c r="H54">
        <v>1022</v>
      </c>
      <c r="I54">
        <v>0</v>
      </c>
      <c r="J54">
        <v>4.25</v>
      </c>
      <c r="K54">
        <v>2</v>
      </c>
      <c r="L54">
        <v>1</v>
      </c>
      <c r="M54" t="s">
        <v>174</v>
      </c>
      <c r="N54" t="s">
        <v>29</v>
      </c>
      <c r="O54" t="s">
        <v>159</v>
      </c>
      <c r="P54" t="s">
        <v>54</v>
      </c>
      <c r="Q54" t="s">
        <v>55</v>
      </c>
      <c r="R54" t="s">
        <v>307</v>
      </c>
      <c r="S54" t="s">
        <v>239</v>
      </c>
      <c r="T54" t="s">
        <v>181</v>
      </c>
    </row>
    <row r="55" spans="2:20" x14ac:dyDescent="0.25">
      <c r="B55" t="s">
        <v>308</v>
      </c>
      <c r="C55" t="s">
        <v>309</v>
      </c>
      <c r="D55" t="s">
        <v>310</v>
      </c>
      <c r="E55" t="s">
        <v>311</v>
      </c>
      <c r="F55" t="s">
        <v>26</v>
      </c>
      <c r="G55" t="s">
        <v>312</v>
      </c>
      <c r="H55">
        <v>4596</v>
      </c>
      <c r="I55">
        <v>0</v>
      </c>
      <c r="J55">
        <v>4.25</v>
      </c>
      <c r="K55">
        <v>2</v>
      </c>
      <c r="L55">
        <v>1</v>
      </c>
      <c r="M55" t="s">
        <v>52</v>
      </c>
      <c r="N55" t="s">
        <v>29</v>
      </c>
      <c r="O55" t="s">
        <v>53</v>
      </c>
      <c r="P55" t="s">
        <v>313</v>
      </c>
      <c r="Q55" t="s">
        <v>55</v>
      </c>
      <c r="R55" t="s">
        <v>314</v>
      </c>
      <c r="S55" t="s">
        <v>315</v>
      </c>
      <c r="T55" t="s">
        <v>181</v>
      </c>
    </row>
    <row r="56" spans="2:20" x14ac:dyDescent="0.25">
      <c r="B56" t="s">
        <v>316</v>
      </c>
      <c r="C56" t="s">
        <v>317</v>
      </c>
      <c r="D56" t="s">
        <v>318</v>
      </c>
      <c r="E56" t="s">
        <v>319</v>
      </c>
      <c r="F56" t="s">
        <v>95</v>
      </c>
      <c r="G56" t="s">
        <v>320</v>
      </c>
      <c r="H56">
        <v>0</v>
      </c>
      <c r="I56">
        <v>0</v>
      </c>
      <c r="J56">
        <v>4.42</v>
      </c>
      <c r="K56">
        <v>2</v>
      </c>
      <c r="L56">
        <v>1</v>
      </c>
      <c r="M56" t="s">
        <v>169</v>
      </c>
      <c r="N56" t="s">
        <v>29</v>
      </c>
      <c r="O56" t="s">
        <v>159</v>
      </c>
      <c r="P56" t="s">
        <v>321</v>
      </c>
      <c r="Q56" t="s">
        <v>55</v>
      </c>
      <c r="R56" t="s">
        <v>322</v>
      </c>
      <c r="S56" t="s">
        <v>174</v>
      </c>
      <c r="T56" t="s">
        <v>175</v>
      </c>
    </row>
    <row r="57" spans="2:20" x14ac:dyDescent="0.25">
      <c r="B57" t="s">
        <v>323</v>
      </c>
      <c r="C57" t="s">
        <v>324</v>
      </c>
      <c r="D57" t="s">
        <v>325</v>
      </c>
      <c r="E57" t="s">
        <v>326</v>
      </c>
      <c r="F57" t="s">
        <v>26</v>
      </c>
      <c r="G57" t="s">
        <v>327</v>
      </c>
      <c r="H57">
        <v>2085</v>
      </c>
      <c r="I57">
        <v>0</v>
      </c>
      <c r="J57">
        <v>4.4800000000000004</v>
      </c>
      <c r="K57">
        <v>2</v>
      </c>
      <c r="L57">
        <v>1</v>
      </c>
      <c r="M57" t="s">
        <v>328</v>
      </c>
      <c r="N57" t="s">
        <v>29</v>
      </c>
      <c r="O57" t="s">
        <v>30</v>
      </c>
      <c r="P57" t="s">
        <v>31</v>
      </c>
      <c r="Q57" t="s">
        <v>32</v>
      </c>
      <c r="R57" t="s">
        <v>329</v>
      </c>
      <c r="S57" t="s">
        <v>34</v>
      </c>
      <c r="T57" t="s">
        <v>46</v>
      </c>
    </row>
    <row r="58" spans="2:20" x14ac:dyDescent="0.25">
      <c r="B58" t="s">
        <v>330</v>
      </c>
      <c r="C58" t="s">
        <v>331</v>
      </c>
      <c r="D58" t="s">
        <v>332</v>
      </c>
      <c r="E58" t="s">
        <v>333</v>
      </c>
      <c r="F58" t="s">
        <v>334</v>
      </c>
      <c r="G58" t="s">
        <v>335</v>
      </c>
      <c r="H58">
        <v>41</v>
      </c>
      <c r="I58">
        <v>0</v>
      </c>
      <c r="J58">
        <v>4.5</v>
      </c>
      <c r="K58">
        <v>2</v>
      </c>
      <c r="L58">
        <v>1</v>
      </c>
      <c r="M58" t="s">
        <v>336</v>
      </c>
      <c r="N58" t="s">
        <v>29</v>
      </c>
      <c r="O58" t="s">
        <v>337</v>
      </c>
      <c r="P58" t="s">
        <v>174</v>
      </c>
      <c r="Q58" t="s">
        <v>338</v>
      </c>
      <c r="R58" t="s">
        <v>339</v>
      </c>
      <c r="S58" t="s">
        <v>340</v>
      </c>
      <c r="T58" t="s">
        <v>341</v>
      </c>
    </row>
    <row r="59" spans="2:20" x14ac:dyDescent="0.25">
      <c r="B59" t="s">
        <v>323</v>
      </c>
      <c r="C59" t="s">
        <v>342</v>
      </c>
      <c r="D59" t="s">
        <v>343</v>
      </c>
      <c r="E59" t="s">
        <v>344</v>
      </c>
      <c r="F59" t="s">
        <v>26</v>
      </c>
      <c r="G59" t="s">
        <v>345</v>
      </c>
      <c r="H59">
        <v>5310</v>
      </c>
      <c r="I59">
        <v>0</v>
      </c>
      <c r="J59">
        <v>4.51</v>
      </c>
      <c r="K59">
        <v>2</v>
      </c>
      <c r="L59">
        <v>1</v>
      </c>
      <c r="M59" t="s">
        <v>346</v>
      </c>
      <c r="N59" t="s">
        <v>29</v>
      </c>
      <c r="O59" t="s">
        <v>30</v>
      </c>
      <c r="P59" t="s">
        <v>115</v>
      </c>
      <c r="Q59" t="s">
        <v>32</v>
      </c>
      <c r="R59" t="s">
        <v>347</v>
      </c>
      <c r="S59" t="s">
        <v>117</v>
      </c>
      <c r="T59" t="s">
        <v>121</v>
      </c>
    </row>
    <row r="60" spans="2:20" x14ac:dyDescent="0.25">
      <c r="B60" t="s">
        <v>323</v>
      </c>
      <c r="C60" t="s">
        <v>348</v>
      </c>
      <c r="D60" t="s">
        <v>349</v>
      </c>
      <c r="E60" t="s">
        <v>350</v>
      </c>
      <c r="F60" t="s">
        <v>26</v>
      </c>
      <c r="G60" t="s">
        <v>345</v>
      </c>
      <c r="H60">
        <v>5278</v>
      </c>
      <c r="I60">
        <v>0</v>
      </c>
      <c r="J60">
        <v>4.51</v>
      </c>
      <c r="K60">
        <v>2</v>
      </c>
      <c r="L60">
        <v>1</v>
      </c>
      <c r="M60" t="s">
        <v>346</v>
      </c>
      <c r="N60" t="s">
        <v>29</v>
      </c>
      <c r="O60" t="s">
        <v>30</v>
      </c>
      <c r="P60" t="s">
        <v>115</v>
      </c>
      <c r="Q60" t="s">
        <v>32</v>
      </c>
      <c r="R60" t="s">
        <v>347</v>
      </c>
      <c r="S60" t="s">
        <v>117</v>
      </c>
      <c r="T60" t="s">
        <v>143</v>
      </c>
    </row>
    <row r="61" spans="2:20" x14ac:dyDescent="0.25">
      <c r="B61" t="s">
        <v>323</v>
      </c>
      <c r="C61" t="s">
        <v>351</v>
      </c>
      <c r="D61" t="s">
        <v>352</v>
      </c>
      <c r="E61" t="s">
        <v>353</v>
      </c>
      <c r="F61" t="s">
        <v>26</v>
      </c>
      <c r="G61" t="s">
        <v>345</v>
      </c>
      <c r="H61">
        <v>4532</v>
      </c>
      <c r="I61">
        <v>0</v>
      </c>
      <c r="J61">
        <v>4.51</v>
      </c>
      <c r="K61">
        <v>2</v>
      </c>
      <c r="L61">
        <v>1</v>
      </c>
      <c r="M61" t="s">
        <v>346</v>
      </c>
      <c r="N61" t="s">
        <v>29</v>
      </c>
      <c r="O61" t="s">
        <v>30</v>
      </c>
      <c r="P61" t="s">
        <v>115</v>
      </c>
      <c r="Q61" t="s">
        <v>32</v>
      </c>
      <c r="R61" t="s">
        <v>347</v>
      </c>
      <c r="S61" t="s">
        <v>117</v>
      </c>
      <c r="T61" t="s">
        <v>46</v>
      </c>
    </row>
    <row r="62" spans="2:20" x14ac:dyDescent="0.25">
      <c r="B62" t="s">
        <v>258</v>
      </c>
      <c r="C62" t="s">
        <v>354</v>
      </c>
      <c r="D62" t="s">
        <v>355</v>
      </c>
      <c r="E62" t="s">
        <v>261</v>
      </c>
      <c r="F62" t="s">
        <v>26</v>
      </c>
      <c r="G62" t="s">
        <v>262</v>
      </c>
      <c r="H62">
        <v>7</v>
      </c>
      <c r="I62">
        <v>0</v>
      </c>
      <c r="J62">
        <v>4.6500000000000004</v>
      </c>
      <c r="K62">
        <v>2</v>
      </c>
      <c r="L62">
        <v>1</v>
      </c>
      <c r="M62" t="s">
        <v>158</v>
      </c>
      <c r="N62" t="s">
        <v>29</v>
      </c>
      <c r="O62" t="s">
        <v>159</v>
      </c>
      <c r="P62" t="s">
        <v>54</v>
      </c>
      <c r="Q62" t="s">
        <v>55</v>
      </c>
      <c r="R62" t="s">
        <v>263</v>
      </c>
      <c r="S62" t="s">
        <v>239</v>
      </c>
      <c r="T62" t="s">
        <v>175</v>
      </c>
    </row>
    <row r="63" spans="2:20" x14ac:dyDescent="0.25">
      <c r="B63" t="s">
        <v>356</v>
      </c>
      <c r="C63" t="s">
        <v>357</v>
      </c>
      <c r="D63" t="s">
        <v>358</v>
      </c>
      <c r="E63" t="s">
        <v>359</v>
      </c>
      <c r="F63" t="s">
        <v>26</v>
      </c>
      <c r="G63" t="s">
        <v>360</v>
      </c>
      <c r="H63">
        <v>2215</v>
      </c>
      <c r="I63">
        <v>0</v>
      </c>
      <c r="J63">
        <v>4.75</v>
      </c>
      <c r="K63">
        <v>2</v>
      </c>
      <c r="L63">
        <v>1</v>
      </c>
      <c r="M63" t="s">
        <v>52</v>
      </c>
      <c r="N63" t="s">
        <v>29</v>
      </c>
      <c r="O63" t="s">
        <v>53</v>
      </c>
      <c r="P63" t="s">
        <v>269</v>
      </c>
      <c r="Q63" t="s">
        <v>55</v>
      </c>
      <c r="R63" t="s">
        <v>361</v>
      </c>
      <c r="S63" t="s">
        <v>301</v>
      </c>
      <c r="T63" t="s">
        <v>181</v>
      </c>
    </row>
    <row r="64" spans="2:20" x14ac:dyDescent="0.25">
      <c r="B64" t="s">
        <v>362</v>
      </c>
      <c r="C64" t="s">
        <v>363</v>
      </c>
      <c r="D64" t="s">
        <v>364</v>
      </c>
      <c r="E64" t="s">
        <v>365</v>
      </c>
      <c r="F64" t="s">
        <v>95</v>
      </c>
      <c r="G64" t="s">
        <v>306</v>
      </c>
      <c r="H64">
        <v>553</v>
      </c>
      <c r="I64">
        <v>0</v>
      </c>
      <c r="J64">
        <v>4.75</v>
      </c>
      <c r="K64">
        <v>2</v>
      </c>
      <c r="L64">
        <v>1</v>
      </c>
      <c r="M64" t="s">
        <v>169</v>
      </c>
      <c r="N64" t="s">
        <v>29</v>
      </c>
      <c r="O64" t="s">
        <v>159</v>
      </c>
      <c r="P64" t="s">
        <v>54</v>
      </c>
      <c r="Q64" t="s">
        <v>55</v>
      </c>
      <c r="R64" t="s">
        <v>307</v>
      </c>
      <c r="S64" t="s">
        <v>366</v>
      </c>
      <c r="T64" t="s">
        <v>181</v>
      </c>
    </row>
    <row r="65" spans="2:20" x14ac:dyDescent="0.25">
      <c r="B65" t="s">
        <v>323</v>
      </c>
      <c r="C65" t="s">
        <v>367</v>
      </c>
      <c r="D65" t="s">
        <v>368</v>
      </c>
      <c r="E65" t="s">
        <v>369</v>
      </c>
      <c r="F65" t="s">
        <v>26</v>
      </c>
      <c r="G65" t="s">
        <v>370</v>
      </c>
      <c r="H65">
        <v>4190</v>
      </c>
      <c r="I65">
        <v>0</v>
      </c>
      <c r="J65">
        <v>4.8</v>
      </c>
      <c r="K65">
        <v>2</v>
      </c>
      <c r="L65">
        <v>1</v>
      </c>
      <c r="M65" t="s">
        <v>371</v>
      </c>
      <c r="N65" t="s">
        <v>29</v>
      </c>
      <c r="O65" t="s">
        <v>30</v>
      </c>
      <c r="P65" t="s">
        <v>140</v>
      </c>
      <c r="Q65" t="s">
        <v>32</v>
      </c>
      <c r="R65" t="s">
        <v>372</v>
      </c>
      <c r="S65" t="s">
        <v>142</v>
      </c>
      <c r="T65" t="s">
        <v>143</v>
      </c>
    </row>
    <row r="66" spans="2:20" x14ac:dyDescent="0.25">
      <c r="B66" t="s">
        <v>323</v>
      </c>
      <c r="C66" t="s">
        <v>373</v>
      </c>
      <c r="D66" t="s">
        <v>374</v>
      </c>
      <c r="E66" t="s">
        <v>375</v>
      </c>
      <c r="F66" t="s">
        <v>26</v>
      </c>
      <c r="G66" t="s">
        <v>370</v>
      </c>
      <c r="H66">
        <v>1386</v>
      </c>
      <c r="I66">
        <v>0</v>
      </c>
      <c r="J66">
        <v>4.8</v>
      </c>
      <c r="K66">
        <v>2</v>
      </c>
      <c r="L66">
        <v>1</v>
      </c>
      <c r="M66" t="s">
        <v>371</v>
      </c>
      <c r="N66" t="s">
        <v>29</v>
      </c>
      <c r="O66" t="s">
        <v>30</v>
      </c>
      <c r="P66" t="s">
        <v>140</v>
      </c>
      <c r="Q66" t="s">
        <v>32</v>
      </c>
      <c r="R66" t="s">
        <v>372</v>
      </c>
      <c r="S66" t="s">
        <v>142</v>
      </c>
      <c r="T66" t="s">
        <v>121</v>
      </c>
    </row>
    <row r="67" spans="2:20" x14ac:dyDescent="0.25">
      <c r="B67" t="s">
        <v>376</v>
      </c>
      <c r="C67" t="s">
        <v>377</v>
      </c>
      <c r="D67" t="s">
        <v>378</v>
      </c>
      <c r="E67" t="s">
        <v>379</v>
      </c>
      <c r="F67" t="s">
        <v>95</v>
      </c>
      <c r="G67" t="s">
        <v>253</v>
      </c>
      <c r="H67">
        <v>4980</v>
      </c>
      <c r="I67">
        <v>0</v>
      </c>
      <c r="J67">
        <v>4.83</v>
      </c>
      <c r="K67">
        <v>2</v>
      </c>
      <c r="L67">
        <v>1</v>
      </c>
      <c r="M67" t="s">
        <v>254</v>
      </c>
      <c r="N67" t="s">
        <v>29</v>
      </c>
      <c r="O67" t="s">
        <v>30</v>
      </c>
      <c r="P67" t="s">
        <v>255</v>
      </c>
      <c r="Q67" t="s">
        <v>32</v>
      </c>
      <c r="R67" t="s">
        <v>256</v>
      </c>
      <c r="S67" t="s">
        <v>257</v>
      </c>
      <c r="T67" t="s">
        <v>341</v>
      </c>
    </row>
    <row r="68" spans="2:20" x14ac:dyDescent="0.25">
      <c r="B68" t="s">
        <v>174</v>
      </c>
      <c r="C68" t="s">
        <v>174</v>
      </c>
      <c r="D68" t="s">
        <v>380</v>
      </c>
      <c r="E68" t="s">
        <v>381</v>
      </c>
      <c r="F68" t="s">
        <v>95</v>
      </c>
      <c r="G68" t="s">
        <v>293</v>
      </c>
      <c r="H68">
        <v>0</v>
      </c>
      <c r="I68">
        <v>0</v>
      </c>
      <c r="J68">
        <v>4.87</v>
      </c>
      <c r="K68">
        <v>2</v>
      </c>
      <c r="L68">
        <v>1</v>
      </c>
      <c r="M68" t="s">
        <v>169</v>
      </c>
      <c r="N68" t="s">
        <v>29</v>
      </c>
      <c r="O68" t="s">
        <v>159</v>
      </c>
      <c r="P68" t="s">
        <v>54</v>
      </c>
      <c r="Q68" t="s">
        <v>55</v>
      </c>
      <c r="R68" t="s">
        <v>294</v>
      </c>
      <c r="S68" t="s">
        <v>174</v>
      </c>
      <c r="T68" t="s">
        <v>175</v>
      </c>
    </row>
    <row r="69" spans="2:20" x14ac:dyDescent="0.25">
      <c r="B69" t="s">
        <v>382</v>
      </c>
      <c r="C69" t="s">
        <v>383</v>
      </c>
      <c r="D69" t="s">
        <v>384</v>
      </c>
      <c r="E69" t="s">
        <v>385</v>
      </c>
      <c r="F69" t="s">
        <v>26</v>
      </c>
      <c r="G69" t="s">
        <v>386</v>
      </c>
      <c r="H69">
        <v>2536</v>
      </c>
      <c r="I69">
        <v>0</v>
      </c>
      <c r="J69">
        <v>4.88</v>
      </c>
      <c r="K69">
        <v>2</v>
      </c>
      <c r="L69">
        <v>1</v>
      </c>
      <c r="M69" t="s">
        <v>158</v>
      </c>
      <c r="N69" t="s">
        <v>29</v>
      </c>
      <c r="O69" t="s">
        <v>159</v>
      </c>
      <c r="P69" t="s">
        <v>387</v>
      </c>
      <c r="Q69" t="s">
        <v>55</v>
      </c>
      <c r="R69" t="s">
        <v>388</v>
      </c>
      <c r="S69" t="s">
        <v>389</v>
      </c>
      <c r="T69" t="s">
        <v>163</v>
      </c>
    </row>
    <row r="70" spans="2:20" x14ac:dyDescent="0.25">
      <c r="B70" t="s">
        <v>390</v>
      </c>
      <c r="C70" t="s">
        <v>391</v>
      </c>
      <c r="D70" t="s">
        <v>392</v>
      </c>
      <c r="E70" t="s">
        <v>393</v>
      </c>
      <c r="F70" t="s">
        <v>334</v>
      </c>
      <c r="G70" t="s">
        <v>394</v>
      </c>
      <c r="H70">
        <v>51</v>
      </c>
      <c r="I70">
        <v>0</v>
      </c>
      <c r="J70">
        <v>4.95</v>
      </c>
      <c r="K70">
        <v>2</v>
      </c>
      <c r="L70">
        <v>1</v>
      </c>
      <c r="M70" t="s">
        <v>336</v>
      </c>
      <c r="N70" t="s">
        <v>29</v>
      </c>
      <c r="O70" t="s">
        <v>337</v>
      </c>
      <c r="P70" t="s">
        <v>174</v>
      </c>
      <c r="Q70" t="s">
        <v>338</v>
      </c>
      <c r="R70" t="s">
        <v>395</v>
      </c>
      <c r="S70" t="s">
        <v>396</v>
      </c>
      <c r="T70" t="s">
        <v>341</v>
      </c>
    </row>
    <row r="71" spans="2:20" x14ac:dyDescent="0.25">
      <c r="B71" t="s">
        <v>397</v>
      </c>
      <c r="C71" t="s">
        <v>398</v>
      </c>
      <c r="D71" t="s">
        <v>399</v>
      </c>
      <c r="E71" t="s">
        <v>400</v>
      </c>
      <c r="F71" t="s">
        <v>334</v>
      </c>
      <c r="G71" t="s">
        <v>401</v>
      </c>
      <c r="H71">
        <v>35</v>
      </c>
      <c r="I71">
        <v>0</v>
      </c>
      <c r="J71">
        <v>4.95</v>
      </c>
      <c r="K71">
        <v>2</v>
      </c>
      <c r="L71">
        <v>1</v>
      </c>
      <c r="M71" t="s">
        <v>336</v>
      </c>
      <c r="N71" t="s">
        <v>29</v>
      </c>
      <c r="O71" t="s">
        <v>337</v>
      </c>
      <c r="P71" t="s">
        <v>174</v>
      </c>
      <c r="Q71" t="s">
        <v>338</v>
      </c>
      <c r="R71" t="s">
        <v>402</v>
      </c>
      <c r="S71" t="s">
        <v>403</v>
      </c>
      <c r="T71" t="s">
        <v>341</v>
      </c>
    </row>
    <row r="72" spans="2:20" x14ac:dyDescent="0.25">
      <c r="B72" t="s">
        <v>281</v>
      </c>
      <c r="C72" t="s">
        <v>404</v>
      </c>
      <c r="D72" t="s">
        <v>405</v>
      </c>
      <c r="E72" t="s">
        <v>284</v>
      </c>
      <c r="F72" t="s">
        <v>285</v>
      </c>
      <c r="G72" t="s">
        <v>286</v>
      </c>
      <c r="H72">
        <v>0</v>
      </c>
      <c r="I72">
        <v>0</v>
      </c>
      <c r="J72">
        <v>5.07</v>
      </c>
      <c r="K72">
        <v>2</v>
      </c>
      <c r="L72">
        <v>1</v>
      </c>
      <c r="M72" t="s">
        <v>287</v>
      </c>
      <c r="N72" t="s">
        <v>29</v>
      </c>
      <c r="O72" t="s">
        <v>159</v>
      </c>
      <c r="P72" t="s">
        <v>54</v>
      </c>
      <c r="Q72" t="s">
        <v>55</v>
      </c>
      <c r="R72" t="s">
        <v>288</v>
      </c>
      <c r="S72" t="s">
        <v>174</v>
      </c>
      <c r="T72" t="s">
        <v>175</v>
      </c>
    </row>
    <row r="73" spans="2:20" x14ac:dyDescent="0.25">
      <c r="B73" t="s">
        <v>302</v>
      </c>
      <c r="C73" t="s">
        <v>303</v>
      </c>
      <c r="D73" t="s">
        <v>406</v>
      </c>
      <c r="E73" t="s">
        <v>407</v>
      </c>
      <c r="F73" t="s">
        <v>26</v>
      </c>
      <c r="G73" t="s">
        <v>306</v>
      </c>
      <c r="H73">
        <v>0</v>
      </c>
      <c r="I73">
        <v>0</v>
      </c>
      <c r="J73">
        <v>5.17</v>
      </c>
      <c r="K73">
        <v>2</v>
      </c>
      <c r="L73">
        <v>1</v>
      </c>
      <c r="M73" t="s">
        <v>174</v>
      </c>
      <c r="N73" t="s">
        <v>29</v>
      </c>
      <c r="O73" t="s">
        <v>159</v>
      </c>
      <c r="P73" t="s">
        <v>54</v>
      </c>
      <c r="Q73" t="s">
        <v>55</v>
      </c>
      <c r="R73" t="s">
        <v>307</v>
      </c>
      <c r="S73" t="s">
        <v>174</v>
      </c>
      <c r="T73" t="s">
        <v>175</v>
      </c>
    </row>
    <row r="74" spans="2:20" x14ac:dyDescent="0.25">
      <c r="B74" t="s">
        <v>408</v>
      </c>
      <c r="C74" t="s">
        <v>409</v>
      </c>
      <c r="D74" t="s">
        <v>410</v>
      </c>
      <c r="E74" t="s">
        <v>411</v>
      </c>
      <c r="F74" t="s">
        <v>26</v>
      </c>
      <c r="G74" t="s">
        <v>412</v>
      </c>
      <c r="H74">
        <v>677</v>
      </c>
      <c r="I74">
        <v>0</v>
      </c>
      <c r="J74">
        <v>5.25</v>
      </c>
      <c r="K74">
        <v>2</v>
      </c>
      <c r="L74">
        <v>1</v>
      </c>
      <c r="M74" t="s">
        <v>174</v>
      </c>
      <c r="N74" t="s">
        <v>29</v>
      </c>
      <c r="O74" t="s">
        <v>159</v>
      </c>
      <c r="P74" t="s">
        <v>387</v>
      </c>
      <c r="Q74" t="s">
        <v>55</v>
      </c>
      <c r="R74" t="s">
        <v>413</v>
      </c>
      <c r="S74" t="s">
        <v>389</v>
      </c>
      <c r="T74" t="s">
        <v>163</v>
      </c>
    </row>
    <row r="75" spans="2:20" x14ac:dyDescent="0.25">
      <c r="B75" t="s">
        <v>414</v>
      </c>
      <c r="C75" t="s">
        <v>415</v>
      </c>
      <c r="D75" t="s">
        <v>416</v>
      </c>
      <c r="E75" t="s">
        <v>417</v>
      </c>
      <c r="F75" t="s">
        <v>95</v>
      </c>
      <c r="G75" t="s">
        <v>418</v>
      </c>
      <c r="H75">
        <v>813</v>
      </c>
      <c r="I75">
        <v>0</v>
      </c>
      <c r="J75">
        <v>5.35</v>
      </c>
      <c r="K75">
        <v>2</v>
      </c>
      <c r="L75">
        <v>1</v>
      </c>
      <c r="M75" t="s">
        <v>169</v>
      </c>
      <c r="N75" t="s">
        <v>29</v>
      </c>
      <c r="O75" t="s">
        <v>159</v>
      </c>
      <c r="P75" t="s">
        <v>419</v>
      </c>
      <c r="Q75" t="s">
        <v>55</v>
      </c>
      <c r="R75" t="s">
        <v>420</v>
      </c>
      <c r="S75" t="s">
        <v>421</v>
      </c>
      <c r="T75" t="s">
        <v>163</v>
      </c>
    </row>
    <row r="76" spans="2:20" x14ac:dyDescent="0.25">
      <c r="B76" t="s">
        <v>174</v>
      </c>
      <c r="C76" t="s">
        <v>174</v>
      </c>
      <c r="D76" t="s">
        <v>422</v>
      </c>
      <c r="E76" t="s">
        <v>423</v>
      </c>
      <c r="F76" t="s">
        <v>95</v>
      </c>
      <c r="G76" t="s">
        <v>306</v>
      </c>
      <c r="H76">
        <v>0</v>
      </c>
      <c r="I76">
        <v>0</v>
      </c>
      <c r="J76">
        <v>5.42</v>
      </c>
      <c r="K76">
        <v>2</v>
      </c>
      <c r="L76">
        <v>1</v>
      </c>
      <c r="M76" t="s">
        <v>169</v>
      </c>
      <c r="N76" t="s">
        <v>29</v>
      </c>
      <c r="O76" t="s">
        <v>159</v>
      </c>
      <c r="P76" t="s">
        <v>54</v>
      </c>
      <c r="Q76" t="s">
        <v>55</v>
      </c>
      <c r="R76" t="s">
        <v>307</v>
      </c>
      <c r="S76" t="s">
        <v>174</v>
      </c>
      <c r="T76" t="s">
        <v>175</v>
      </c>
    </row>
    <row r="77" spans="2:20" x14ac:dyDescent="0.25">
      <c r="B77" t="s">
        <v>264</v>
      </c>
      <c r="C77" t="s">
        <v>424</v>
      </c>
      <c r="D77" t="s">
        <v>425</v>
      </c>
      <c r="E77" t="s">
        <v>426</v>
      </c>
      <c r="F77" t="s">
        <v>26</v>
      </c>
      <c r="G77" t="s">
        <v>268</v>
      </c>
      <c r="H77">
        <v>12</v>
      </c>
      <c r="I77">
        <v>0</v>
      </c>
      <c r="J77">
        <v>5.45</v>
      </c>
      <c r="K77">
        <v>2</v>
      </c>
      <c r="L77">
        <v>1</v>
      </c>
      <c r="M77" t="s">
        <v>52</v>
      </c>
      <c r="N77" t="s">
        <v>29</v>
      </c>
      <c r="O77" t="s">
        <v>53</v>
      </c>
      <c r="P77" t="s">
        <v>269</v>
      </c>
      <c r="Q77" t="s">
        <v>55</v>
      </c>
      <c r="R77" t="s">
        <v>270</v>
      </c>
      <c r="S77" t="s">
        <v>174</v>
      </c>
      <c r="T77" t="s">
        <v>175</v>
      </c>
    </row>
    <row r="78" spans="2:20" x14ac:dyDescent="0.25">
      <c r="B78" t="s">
        <v>382</v>
      </c>
      <c r="C78" t="s">
        <v>427</v>
      </c>
      <c r="D78" t="s">
        <v>428</v>
      </c>
      <c r="E78" t="s">
        <v>429</v>
      </c>
      <c r="F78" t="s">
        <v>26</v>
      </c>
      <c r="G78" t="s">
        <v>386</v>
      </c>
      <c r="H78">
        <v>15</v>
      </c>
      <c r="I78">
        <v>0</v>
      </c>
      <c r="J78">
        <v>5.55</v>
      </c>
      <c r="K78">
        <v>2</v>
      </c>
      <c r="L78">
        <v>1</v>
      </c>
      <c r="M78" t="s">
        <v>158</v>
      </c>
      <c r="N78" t="s">
        <v>29</v>
      </c>
      <c r="O78" t="s">
        <v>159</v>
      </c>
      <c r="P78" t="s">
        <v>387</v>
      </c>
      <c r="Q78" t="s">
        <v>55</v>
      </c>
      <c r="R78" t="s">
        <v>388</v>
      </c>
      <c r="S78" t="s">
        <v>174</v>
      </c>
      <c r="T78" t="s">
        <v>175</v>
      </c>
    </row>
    <row r="79" spans="2:20" x14ac:dyDescent="0.25">
      <c r="B79" t="s">
        <v>295</v>
      </c>
      <c r="C79" t="s">
        <v>430</v>
      </c>
      <c r="D79" t="s">
        <v>431</v>
      </c>
      <c r="E79" t="s">
        <v>432</v>
      </c>
      <c r="F79" t="s">
        <v>26</v>
      </c>
      <c r="G79" t="s">
        <v>299</v>
      </c>
      <c r="H79">
        <v>1</v>
      </c>
      <c r="I79">
        <v>0</v>
      </c>
      <c r="J79">
        <v>5.75</v>
      </c>
      <c r="K79">
        <v>2</v>
      </c>
      <c r="L79">
        <v>1</v>
      </c>
      <c r="M79" t="s">
        <v>52</v>
      </c>
      <c r="N79" t="s">
        <v>29</v>
      </c>
      <c r="O79" t="s">
        <v>53</v>
      </c>
      <c r="P79" t="s">
        <v>269</v>
      </c>
      <c r="Q79" t="s">
        <v>55</v>
      </c>
      <c r="R79" t="s">
        <v>300</v>
      </c>
      <c r="S79" t="s">
        <v>174</v>
      </c>
      <c r="T79" t="s">
        <v>175</v>
      </c>
    </row>
    <row r="80" spans="2:20" x14ac:dyDescent="0.25">
      <c r="B80" t="s">
        <v>433</v>
      </c>
      <c r="C80" t="s">
        <v>434</v>
      </c>
      <c r="D80" t="s">
        <v>435</v>
      </c>
      <c r="E80" t="s">
        <v>436</v>
      </c>
      <c r="F80" t="s">
        <v>26</v>
      </c>
      <c r="G80" t="s">
        <v>437</v>
      </c>
      <c r="H80">
        <v>13</v>
      </c>
      <c r="I80">
        <v>0</v>
      </c>
      <c r="J80">
        <v>5.77</v>
      </c>
      <c r="K80">
        <v>2</v>
      </c>
      <c r="L80">
        <v>1</v>
      </c>
      <c r="M80" t="s">
        <v>158</v>
      </c>
      <c r="N80" t="s">
        <v>29</v>
      </c>
      <c r="O80" t="s">
        <v>159</v>
      </c>
      <c r="P80" t="s">
        <v>419</v>
      </c>
      <c r="Q80" t="s">
        <v>55</v>
      </c>
      <c r="R80" t="s">
        <v>263</v>
      </c>
      <c r="S80" t="s">
        <v>174</v>
      </c>
      <c r="T80" t="s">
        <v>175</v>
      </c>
    </row>
    <row r="81" spans="2:20" x14ac:dyDescent="0.25">
      <c r="B81" t="s">
        <v>308</v>
      </c>
      <c r="C81" t="s">
        <v>438</v>
      </c>
      <c r="D81" t="s">
        <v>439</v>
      </c>
      <c r="E81" t="s">
        <v>440</v>
      </c>
      <c r="F81" t="s">
        <v>26</v>
      </c>
      <c r="G81" t="s">
        <v>312</v>
      </c>
      <c r="H81">
        <v>0</v>
      </c>
      <c r="I81">
        <v>0</v>
      </c>
      <c r="J81">
        <v>5.78</v>
      </c>
      <c r="K81">
        <v>2</v>
      </c>
      <c r="L81">
        <v>1</v>
      </c>
      <c r="M81" t="s">
        <v>52</v>
      </c>
      <c r="N81" t="s">
        <v>29</v>
      </c>
      <c r="O81" t="s">
        <v>53</v>
      </c>
      <c r="P81" t="s">
        <v>313</v>
      </c>
      <c r="Q81" t="s">
        <v>55</v>
      </c>
      <c r="R81" t="s">
        <v>314</v>
      </c>
      <c r="S81" t="s">
        <v>174</v>
      </c>
      <c r="T81" t="s">
        <v>175</v>
      </c>
    </row>
    <row r="82" spans="2:20" x14ac:dyDescent="0.25">
      <c r="B82" t="s">
        <v>441</v>
      </c>
      <c r="C82" t="s">
        <v>442</v>
      </c>
      <c r="D82" t="s">
        <v>443</v>
      </c>
      <c r="E82" t="s">
        <v>444</v>
      </c>
      <c r="F82" t="s">
        <v>95</v>
      </c>
      <c r="G82" t="s">
        <v>412</v>
      </c>
      <c r="H82">
        <v>3333</v>
      </c>
      <c r="I82">
        <v>0</v>
      </c>
      <c r="J82">
        <v>5.93</v>
      </c>
      <c r="K82">
        <v>2</v>
      </c>
      <c r="L82">
        <v>1</v>
      </c>
      <c r="M82" t="s">
        <v>169</v>
      </c>
      <c r="N82" t="s">
        <v>29</v>
      </c>
      <c r="O82" t="s">
        <v>159</v>
      </c>
      <c r="P82" t="s">
        <v>387</v>
      </c>
      <c r="Q82" t="s">
        <v>55</v>
      </c>
      <c r="R82" t="s">
        <v>413</v>
      </c>
      <c r="S82" t="s">
        <v>389</v>
      </c>
      <c r="T82" t="s">
        <v>163</v>
      </c>
    </row>
    <row r="83" spans="2:20" x14ac:dyDescent="0.25">
      <c r="B83" t="s">
        <v>323</v>
      </c>
      <c r="C83" t="s">
        <v>445</v>
      </c>
      <c r="D83" t="s">
        <v>446</v>
      </c>
      <c r="E83" t="s">
        <v>447</v>
      </c>
      <c r="F83" t="s">
        <v>26</v>
      </c>
      <c r="G83" t="s">
        <v>448</v>
      </c>
      <c r="H83">
        <v>5096</v>
      </c>
      <c r="I83">
        <v>0</v>
      </c>
      <c r="J83">
        <v>5.94</v>
      </c>
      <c r="K83">
        <v>2</v>
      </c>
      <c r="L83">
        <v>1</v>
      </c>
      <c r="M83" t="s">
        <v>449</v>
      </c>
      <c r="N83" t="s">
        <v>29</v>
      </c>
      <c r="O83" t="s">
        <v>30</v>
      </c>
      <c r="P83" t="s">
        <v>450</v>
      </c>
      <c r="Q83" t="s">
        <v>32</v>
      </c>
      <c r="R83" t="s">
        <v>451</v>
      </c>
      <c r="S83" t="s">
        <v>452</v>
      </c>
      <c r="T83" t="s">
        <v>143</v>
      </c>
    </row>
    <row r="84" spans="2:20" x14ac:dyDescent="0.25">
      <c r="B84" t="s">
        <v>323</v>
      </c>
      <c r="C84" t="s">
        <v>453</v>
      </c>
      <c r="D84" t="s">
        <v>454</v>
      </c>
      <c r="E84" t="s">
        <v>455</v>
      </c>
      <c r="F84" t="s">
        <v>26</v>
      </c>
      <c r="G84" t="s">
        <v>448</v>
      </c>
      <c r="H84">
        <v>699</v>
      </c>
      <c r="I84">
        <v>0</v>
      </c>
      <c r="J84">
        <v>5.94</v>
      </c>
      <c r="K84">
        <v>2</v>
      </c>
      <c r="L84">
        <v>1</v>
      </c>
      <c r="M84" t="s">
        <v>449</v>
      </c>
      <c r="N84" t="s">
        <v>29</v>
      </c>
      <c r="O84" t="s">
        <v>30</v>
      </c>
      <c r="P84" t="s">
        <v>450</v>
      </c>
      <c r="Q84" t="s">
        <v>32</v>
      </c>
      <c r="R84" t="s">
        <v>451</v>
      </c>
      <c r="S84" t="s">
        <v>452</v>
      </c>
      <c r="T84" t="s">
        <v>121</v>
      </c>
    </row>
    <row r="85" spans="2:20" x14ac:dyDescent="0.25">
      <c r="B85" t="s">
        <v>323</v>
      </c>
      <c r="C85" t="s">
        <v>456</v>
      </c>
      <c r="D85" t="s">
        <v>457</v>
      </c>
      <c r="E85" t="s">
        <v>458</v>
      </c>
      <c r="F85" t="s">
        <v>26</v>
      </c>
      <c r="G85" t="s">
        <v>448</v>
      </c>
      <c r="H85">
        <v>611</v>
      </c>
      <c r="I85">
        <v>0</v>
      </c>
      <c r="J85">
        <v>5.94</v>
      </c>
      <c r="K85">
        <v>2</v>
      </c>
      <c r="L85">
        <v>1</v>
      </c>
      <c r="M85" t="s">
        <v>449</v>
      </c>
      <c r="N85" t="s">
        <v>29</v>
      </c>
      <c r="O85" t="s">
        <v>30</v>
      </c>
      <c r="P85" t="s">
        <v>450</v>
      </c>
      <c r="Q85" t="s">
        <v>32</v>
      </c>
      <c r="R85" t="s">
        <v>451</v>
      </c>
      <c r="S85" t="s">
        <v>452</v>
      </c>
      <c r="T85" t="s">
        <v>46</v>
      </c>
    </row>
    <row r="86" spans="2:20" x14ac:dyDescent="0.25">
      <c r="B86" t="s">
        <v>459</v>
      </c>
      <c r="C86" t="s">
        <v>460</v>
      </c>
      <c r="D86" t="s">
        <v>461</v>
      </c>
      <c r="E86" t="s">
        <v>462</v>
      </c>
      <c r="F86" t="s">
        <v>334</v>
      </c>
      <c r="G86" t="s">
        <v>463</v>
      </c>
      <c r="H86">
        <v>64</v>
      </c>
      <c r="I86">
        <v>0</v>
      </c>
      <c r="J86">
        <v>5.95</v>
      </c>
      <c r="K86">
        <v>2</v>
      </c>
      <c r="L86">
        <v>1</v>
      </c>
      <c r="M86" t="s">
        <v>336</v>
      </c>
      <c r="N86" t="s">
        <v>29</v>
      </c>
      <c r="O86" t="s">
        <v>337</v>
      </c>
      <c r="P86">
        <v>18650</v>
      </c>
      <c r="Q86" t="s">
        <v>338</v>
      </c>
      <c r="R86" t="s">
        <v>464</v>
      </c>
      <c r="S86" t="s">
        <v>465</v>
      </c>
      <c r="T86" t="s">
        <v>163</v>
      </c>
    </row>
    <row r="87" spans="2:20" x14ac:dyDescent="0.25">
      <c r="B87" t="s">
        <v>466</v>
      </c>
      <c r="C87" t="s">
        <v>467</v>
      </c>
      <c r="D87" t="s">
        <v>468</v>
      </c>
      <c r="E87">
        <v>1317</v>
      </c>
      <c r="F87" t="s">
        <v>469</v>
      </c>
      <c r="G87" t="s">
        <v>470</v>
      </c>
      <c r="H87">
        <v>44</v>
      </c>
      <c r="I87">
        <v>0</v>
      </c>
      <c r="J87">
        <v>5.95</v>
      </c>
      <c r="K87">
        <v>2</v>
      </c>
      <c r="L87">
        <v>1</v>
      </c>
      <c r="M87" t="s">
        <v>174</v>
      </c>
      <c r="N87" t="s">
        <v>29</v>
      </c>
      <c r="O87" t="s">
        <v>337</v>
      </c>
      <c r="P87" t="s">
        <v>174</v>
      </c>
      <c r="Q87" t="s">
        <v>338</v>
      </c>
      <c r="R87" t="s">
        <v>471</v>
      </c>
      <c r="S87" t="s">
        <v>472</v>
      </c>
      <c r="T87" t="s">
        <v>341</v>
      </c>
    </row>
    <row r="88" spans="2:20" x14ac:dyDescent="0.25">
      <c r="B88" t="s">
        <v>473</v>
      </c>
      <c r="C88" t="s">
        <v>474</v>
      </c>
      <c r="D88" t="s">
        <v>475</v>
      </c>
      <c r="E88">
        <v>1570</v>
      </c>
      <c r="F88" t="s">
        <v>469</v>
      </c>
      <c r="G88" t="s">
        <v>476</v>
      </c>
      <c r="H88">
        <v>41</v>
      </c>
      <c r="I88">
        <v>0</v>
      </c>
      <c r="J88">
        <v>5.95</v>
      </c>
      <c r="K88">
        <v>2</v>
      </c>
      <c r="L88">
        <v>1</v>
      </c>
      <c r="M88" t="s">
        <v>174</v>
      </c>
      <c r="N88" t="s">
        <v>29</v>
      </c>
      <c r="O88" t="s">
        <v>337</v>
      </c>
      <c r="P88" t="s">
        <v>174</v>
      </c>
      <c r="Q88" t="s">
        <v>338</v>
      </c>
      <c r="R88" t="s">
        <v>256</v>
      </c>
      <c r="S88" t="s">
        <v>477</v>
      </c>
      <c r="T88" t="s">
        <v>341</v>
      </c>
    </row>
    <row r="89" spans="2:20" x14ac:dyDescent="0.25">
      <c r="B89" t="s">
        <v>478</v>
      </c>
      <c r="C89" t="s">
        <v>479</v>
      </c>
      <c r="D89" t="s">
        <v>480</v>
      </c>
      <c r="E89" t="s">
        <v>481</v>
      </c>
      <c r="F89" t="s">
        <v>95</v>
      </c>
      <c r="G89" t="s">
        <v>286</v>
      </c>
      <c r="H89">
        <v>2282</v>
      </c>
      <c r="I89">
        <v>0</v>
      </c>
      <c r="J89">
        <v>6</v>
      </c>
      <c r="K89">
        <v>2</v>
      </c>
      <c r="L89">
        <v>1</v>
      </c>
      <c r="M89" t="s">
        <v>169</v>
      </c>
      <c r="N89" t="s">
        <v>29</v>
      </c>
      <c r="O89" t="s">
        <v>159</v>
      </c>
      <c r="P89" t="s">
        <v>54</v>
      </c>
      <c r="Q89" t="s">
        <v>55</v>
      </c>
      <c r="R89" t="s">
        <v>288</v>
      </c>
      <c r="S89" t="s">
        <v>482</v>
      </c>
      <c r="T89" t="s">
        <v>181</v>
      </c>
    </row>
    <row r="90" spans="2:20" x14ac:dyDescent="0.25">
      <c r="B90" t="s">
        <v>414</v>
      </c>
      <c r="C90" t="s">
        <v>483</v>
      </c>
      <c r="D90" t="s">
        <v>484</v>
      </c>
      <c r="E90" t="s">
        <v>485</v>
      </c>
      <c r="F90" t="s">
        <v>95</v>
      </c>
      <c r="G90" t="s">
        <v>418</v>
      </c>
      <c r="H90">
        <v>414</v>
      </c>
      <c r="I90">
        <v>0</v>
      </c>
      <c r="J90">
        <v>6.02</v>
      </c>
      <c r="K90">
        <v>2</v>
      </c>
      <c r="L90">
        <v>1</v>
      </c>
      <c r="M90" t="s">
        <v>169</v>
      </c>
      <c r="N90" t="s">
        <v>29</v>
      </c>
      <c r="O90" t="s">
        <v>159</v>
      </c>
      <c r="P90" t="s">
        <v>419</v>
      </c>
      <c r="Q90" t="s">
        <v>55</v>
      </c>
      <c r="R90" t="s">
        <v>420</v>
      </c>
      <c r="S90" t="s">
        <v>174</v>
      </c>
      <c r="T90" t="s">
        <v>175</v>
      </c>
    </row>
    <row r="91" spans="2:20" x14ac:dyDescent="0.25">
      <c r="B91" t="s">
        <v>486</v>
      </c>
      <c r="C91" t="s">
        <v>363</v>
      </c>
      <c r="D91" t="s">
        <v>487</v>
      </c>
      <c r="E91" t="s">
        <v>488</v>
      </c>
      <c r="F91" t="s">
        <v>95</v>
      </c>
      <c r="G91" t="s">
        <v>489</v>
      </c>
      <c r="H91">
        <v>1394</v>
      </c>
      <c r="I91">
        <v>0</v>
      </c>
      <c r="J91">
        <v>6.13</v>
      </c>
      <c r="K91">
        <v>2</v>
      </c>
      <c r="L91">
        <v>1</v>
      </c>
      <c r="M91" t="s">
        <v>169</v>
      </c>
      <c r="N91" t="s">
        <v>29</v>
      </c>
      <c r="O91" t="s">
        <v>159</v>
      </c>
      <c r="P91" t="s">
        <v>54</v>
      </c>
      <c r="Q91" t="s">
        <v>55</v>
      </c>
      <c r="R91" t="s">
        <v>490</v>
      </c>
      <c r="S91" t="s">
        <v>366</v>
      </c>
      <c r="T91" t="s">
        <v>181</v>
      </c>
    </row>
    <row r="92" spans="2:20" x14ac:dyDescent="0.25">
      <c r="B92" t="s">
        <v>491</v>
      </c>
      <c r="C92" t="s">
        <v>492</v>
      </c>
      <c r="D92" t="s">
        <v>493</v>
      </c>
      <c r="E92" t="s">
        <v>494</v>
      </c>
      <c r="F92" t="s">
        <v>26</v>
      </c>
      <c r="G92" t="s">
        <v>495</v>
      </c>
      <c r="H92">
        <v>412</v>
      </c>
      <c r="I92">
        <v>0</v>
      </c>
      <c r="J92">
        <v>6.3</v>
      </c>
      <c r="K92">
        <v>2</v>
      </c>
      <c r="L92">
        <v>1</v>
      </c>
      <c r="M92" t="s">
        <v>158</v>
      </c>
      <c r="N92" t="s">
        <v>29</v>
      </c>
      <c r="O92" t="s">
        <v>159</v>
      </c>
      <c r="P92" t="s">
        <v>496</v>
      </c>
      <c r="Q92" t="s">
        <v>55</v>
      </c>
      <c r="R92" t="s">
        <v>497</v>
      </c>
      <c r="S92" t="s">
        <v>498</v>
      </c>
      <c r="T92" t="s">
        <v>163</v>
      </c>
    </row>
    <row r="93" spans="2:20" x14ac:dyDescent="0.25">
      <c r="B93" t="s">
        <v>356</v>
      </c>
      <c r="C93" t="s">
        <v>499</v>
      </c>
      <c r="D93" t="s">
        <v>500</v>
      </c>
      <c r="E93" t="s">
        <v>501</v>
      </c>
      <c r="F93" t="s">
        <v>26</v>
      </c>
      <c r="G93" t="s">
        <v>360</v>
      </c>
      <c r="H93">
        <v>7</v>
      </c>
      <c r="I93">
        <v>0</v>
      </c>
      <c r="J93">
        <v>6.38</v>
      </c>
      <c r="K93">
        <v>2</v>
      </c>
      <c r="L93">
        <v>1</v>
      </c>
      <c r="M93" t="s">
        <v>52</v>
      </c>
      <c r="N93" t="s">
        <v>29</v>
      </c>
      <c r="O93" t="s">
        <v>53</v>
      </c>
      <c r="P93" t="s">
        <v>269</v>
      </c>
      <c r="Q93" t="s">
        <v>55</v>
      </c>
      <c r="R93" t="s">
        <v>361</v>
      </c>
      <c r="S93" t="s">
        <v>174</v>
      </c>
      <c r="T93" t="s">
        <v>175</v>
      </c>
    </row>
    <row r="94" spans="2:20" x14ac:dyDescent="0.25">
      <c r="B94" t="s">
        <v>459</v>
      </c>
      <c r="C94" t="s">
        <v>502</v>
      </c>
      <c r="D94" t="s">
        <v>503</v>
      </c>
      <c r="E94" t="s">
        <v>504</v>
      </c>
      <c r="F94" t="s">
        <v>334</v>
      </c>
      <c r="G94" t="s">
        <v>463</v>
      </c>
      <c r="H94">
        <v>34</v>
      </c>
      <c r="I94">
        <v>0</v>
      </c>
      <c r="J94">
        <v>6.5</v>
      </c>
      <c r="K94">
        <v>2</v>
      </c>
      <c r="L94">
        <v>1</v>
      </c>
      <c r="M94" t="s">
        <v>336</v>
      </c>
      <c r="N94" t="s">
        <v>29</v>
      </c>
      <c r="O94" t="s">
        <v>337</v>
      </c>
      <c r="P94">
        <v>18650</v>
      </c>
      <c r="Q94" t="s">
        <v>338</v>
      </c>
      <c r="R94" t="s">
        <v>464</v>
      </c>
      <c r="S94" t="s">
        <v>465</v>
      </c>
      <c r="T94" t="s">
        <v>175</v>
      </c>
    </row>
    <row r="95" spans="2:20" x14ac:dyDescent="0.25">
      <c r="B95" t="s">
        <v>441</v>
      </c>
      <c r="C95" t="s">
        <v>505</v>
      </c>
      <c r="D95" t="s">
        <v>506</v>
      </c>
      <c r="E95" t="s">
        <v>507</v>
      </c>
      <c r="F95" t="s">
        <v>95</v>
      </c>
      <c r="G95" t="s">
        <v>412</v>
      </c>
      <c r="H95">
        <v>0</v>
      </c>
      <c r="I95">
        <v>0</v>
      </c>
      <c r="J95">
        <v>6.6</v>
      </c>
      <c r="K95">
        <v>2</v>
      </c>
      <c r="L95">
        <v>1</v>
      </c>
      <c r="M95" t="s">
        <v>169</v>
      </c>
      <c r="N95" t="s">
        <v>29</v>
      </c>
      <c r="O95" t="s">
        <v>159</v>
      </c>
      <c r="P95" t="s">
        <v>387</v>
      </c>
      <c r="Q95" t="s">
        <v>55</v>
      </c>
      <c r="R95" t="s">
        <v>413</v>
      </c>
      <c r="S95" t="s">
        <v>174</v>
      </c>
      <c r="T95" t="s">
        <v>175</v>
      </c>
    </row>
    <row r="96" spans="2:20" x14ac:dyDescent="0.25">
      <c r="B96" t="s">
        <v>478</v>
      </c>
      <c r="C96" t="s">
        <v>508</v>
      </c>
      <c r="D96" t="s">
        <v>509</v>
      </c>
      <c r="E96" t="s">
        <v>510</v>
      </c>
      <c r="F96" t="s">
        <v>95</v>
      </c>
      <c r="G96" t="s">
        <v>286</v>
      </c>
      <c r="H96">
        <v>20</v>
      </c>
      <c r="I96">
        <v>0</v>
      </c>
      <c r="J96">
        <v>6.67</v>
      </c>
      <c r="K96">
        <v>2</v>
      </c>
      <c r="L96">
        <v>1</v>
      </c>
      <c r="M96" t="s">
        <v>169</v>
      </c>
      <c r="N96" t="s">
        <v>29</v>
      </c>
      <c r="O96" t="s">
        <v>159</v>
      </c>
      <c r="P96" t="s">
        <v>54</v>
      </c>
      <c r="Q96" t="s">
        <v>55</v>
      </c>
      <c r="R96" t="s">
        <v>288</v>
      </c>
      <c r="S96" t="s">
        <v>174</v>
      </c>
      <c r="T96" t="s">
        <v>175</v>
      </c>
    </row>
    <row r="97" spans="2:20" x14ac:dyDescent="0.25">
      <c r="B97" t="s">
        <v>511</v>
      </c>
      <c r="C97" t="s">
        <v>512</v>
      </c>
      <c r="D97" t="s">
        <v>513</v>
      </c>
      <c r="E97">
        <v>2750</v>
      </c>
      <c r="F97" t="s">
        <v>469</v>
      </c>
      <c r="G97" t="s">
        <v>514</v>
      </c>
      <c r="H97">
        <v>48</v>
      </c>
      <c r="I97">
        <v>0</v>
      </c>
      <c r="J97">
        <v>6.95</v>
      </c>
      <c r="K97">
        <v>2</v>
      </c>
      <c r="L97">
        <v>1</v>
      </c>
      <c r="M97" t="s">
        <v>174</v>
      </c>
      <c r="N97" t="s">
        <v>29</v>
      </c>
      <c r="O97" t="s">
        <v>337</v>
      </c>
      <c r="P97" t="s">
        <v>174</v>
      </c>
      <c r="Q97" t="s">
        <v>338</v>
      </c>
      <c r="R97" t="s">
        <v>515</v>
      </c>
      <c r="S97" t="s">
        <v>516</v>
      </c>
      <c r="T97" t="s">
        <v>341</v>
      </c>
    </row>
    <row r="98" spans="2:20" x14ac:dyDescent="0.25">
      <c r="B98" t="s">
        <v>517</v>
      </c>
      <c r="C98" t="s">
        <v>518</v>
      </c>
      <c r="D98" t="s">
        <v>519</v>
      </c>
      <c r="E98" t="s">
        <v>520</v>
      </c>
      <c r="F98" t="s">
        <v>334</v>
      </c>
      <c r="G98" t="s">
        <v>394</v>
      </c>
      <c r="H98">
        <v>22</v>
      </c>
      <c r="I98">
        <v>0</v>
      </c>
      <c r="J98">
        <v>6.95</v>
      </c>
      <c r="K98">
        <v>2</v>
      </c>
      <c r="L98">
        <v>1</v>
      </c>
      <c r="M98" t="s">
        <v>336</v>
      </c>
      <c r="N98" t="s">
        <v>29</v>
      </c>
      <c r="O98" t="s">
        <v>337</v>
      </c>
      <c r="P98" t="s">
        <v>174</v>
      </c>
      <c r="Q98" t="s">
        <v>338</v>
      </c>
      <c r="R98" t="s">
        <v>395</v>
      </c>
      <c r="S98" t="s">
        <v>521</v>
      </c>
      <c r="T98" t="s">
        <v>341</v>
      </c>
    </row>
    <row r="99" spans="2:20" x14ac:dyDescent="0.25">
      <c r="B99" t="s">
        <v>491</v>
      </c>
      <c r="C99" t="s">
        <v>522</v>
      </c>
      <c r="D99" t="s">
        <v>523</v>
      </c>
      <c r="E99" t="s">
        <v>524</v>
      </c>
      <c r="F99" t="s">
        <v>26</v>
      </c>
      <c r="G99" t="s">
        <v>495</v>
      </c>
      <c r="H99">
        <v>0</v>
      </c>
      <c r="I99">
        <v>0</v>
      </c>
      <c r="J99">
        <v>6.97</v>
      </c>
      <c r="K99">
        <v>2</v>
      </c>
      <c r="L99">
        <v>1</v>
      </c>
      <c r="M99" t="s">
        <v>158</v>
      </c>
      <c r="N99" t="s">
        <v>29</v>
      </c>
      <c r="O99" t="s">
        <v>159</v>
      </c>
      <c r="P99" t="s">
        <v>496</v>
      </c>
      <c r="Q99" t="s">
        <v>55</v>
      </c>
      <c r="R99" t="s">
        <v>497</v>
      </c>
      <c r="S99" t="s">
        <v>174</v>
      </c>
      <c r="T99" t="s">
        <v>175</v>
      </c>
    </row>
    <row r="100" spans="2:20" x14ac:dyDescent="0.25">
      <c r="B100" t="s">
        <v>323</v>
      </c>
      <c r="C100" t="s">
        <v>525</v>
      </c>
      <c r="D100" t="s">
        <v>526</v>
      </c>
      <c r="E100" t="s">
        <v>527</v>
      </c>
      <c r="F100" t="s">
        <v>26</v>
      </c>
      <c r="G100" t="s">
        <v>528</v>
      </c>
      <c r="H100">
        <v>1755</v>
      </c>
      <c r="I100">
        <v>0</v>
      </c>
      <c r="J100">
        <v>7.45</v>
      </c>
      <c r="K100">
        <v>2</v>
      </c>
      <c r="L100">
        <v>1</v>
      </c>
      <c r="M100" t="s">
        <v>529</v>
      </c>
      <c r="N100" t="s">
        <v>29</v>
      </c>
      <c r="O100" t="s">
        <v>30</v>
      </c>
      <c r="P100" t="s">
        <v>450</v>
      </c>
      <c r="Q100" t="s">
        <v>32</v>
      </c>
      <c r="R100" t="s">
        <v>530</v>
      </c>
      <c r="S100" t="s">
        <v>531</v>
      </c>
      <c r="T100" t="s">
        <v>46</v>
      </c>
    </row>
    <row r="101" spans="2:20" x14ac:dyDescent="0.25">
      <c r="B101" t="s">
        <v>323</v>
      </c>
      <c r="C101" t="s">
        <v>532</v>
      </c>
      <c r="D101" t="s">
        <v>533</v>
      </c>
      <c r="E101" t="s">
        <v>534</v>
      </c>
      <c r="F101" t="s">
        <v>26</v>
      </c>
      <c r="G101" t="s">
        <v>528</v>
      </c>
      <c r="H101">
        <v>1083</v>
      </c>
      <c r="I101">
        <v>0</v>
      </c>
      <c r="J101">
        <v>7.45</v>
      </c>
      <c r="K101">
        <v>2</v>
      </c>
      <c r="L101">
        <v>1</v>
      </c>
      <c r="M101" t="s">
        <v>529</v>
      </c>
      <c r="N101" t="s">
        <v>29</v>
      </c>
      <c r="O101" t="s">
        <v>30</v>
      </c>
      <c r="P101" t="s">
        <v>450</v>
      </c>
      <c r="Q101" t="s">
        <v>32</v>
      </c>
      <c r="R101" t="s">
        <v>530</v>
      </c>
      <c r="S101" t="s">
        <v>531</v>
      </c>
      <c r="T101" t="s">
        <v>143</v>
      </c>
    </row>
    <row r="102" spans="2:20" x14ac:dyDescent="0.25">
      <c r="B102" t="s">
        <v>323</v>
      </c>
      <c r="C102" t="s">
        <v>535</v>
      </c>
      <c r="D102" t="s">
        <v>536</v>
      </c>
      <c r="E102" t="s">
        <v>537</v>
      </c>
      <c r="F102" t="s">
        <v>26</v>
      </c>
      <c r="G102" t="s">
        <v>528</v>
      </c>
      <c r="H102">
        <v>111</v>
      </c>
      <c r="I102">
        <v>0</v>
      </c>
      <c r="J102">
        <v>7.45</v>
      </c>
      <c r="K102">
        <v>2</v>
      </c>
      <c r="L102">
        <v>1</v>
      </c>
      <c r="M102" t="s">
        <v>529</v>
      </c>
      <c r="N102" t="s">
        <v>29</v>
      </c>
      <c r="O102" t="s">
        <v>30</v>
      </c>
      <c r="P102" t="s">
        <v>450</v>
      </c>
      <c r="Q102" t="s">
        <v>32</v>
      </c>
      <c r="R102" t="s">
        <v>530</v>
      </c>
      <c r="S102" t="s">
        <v>531</v>
      </c>
      <c r="T102" t="s">
        <v>121</v>
      </c>
    </row>
    <row r="103" spans="2:20" x14ac:dyDescent="0.25">
      <c r="B103" t="s">
        <v>323</v>
      </c>
      <c r="C103" t="s">
        <v>535</v>
      </c>
      <c r="D103" t="s">
        <v>538</v>
      </c>
      <c r="E103" t="s">
        <v>539</v>
      </c>
      <c r="F103" t="s">
        <v>26</v>
      </c>
      <c r="G103" t="s">
        <v>528</v>
      </c>
      <c r="H103">
        <v>1655</v>
      </c>
      <c r="I103">
        <v>0</v>
      </c>
      <c r="J103">
        <v>7.45</v>
      </c>
      <c r="K103">
        <v>2</v>
      </c>
      <c r="L103">
        <v>1</v>
      </c>
      <c r="M103" t="s">
        <v>529</v>
      </c>
      <c r="N103" t="s">
        <v>29</v>
      </c>
      <c r="O103" t="s">
        <v>30</v>
      </c>
      <c r="P103" t="s">
        <v>450</v>
      </c>
      <c r="Q103" t="s">
        <v>32</v>
      </c>
      <c r="R103" t="s">
        <v>530</v>
      </c>
      <c r="S103" t="s">
        <v>531</v>
      </c>
      <c r="T103" t="s">
        <v>121</v>
      </c>
    </row>
    <row r="104" spans="2:20" x14ac:dyDescent="0.25">
      <c r="B104" t="s">
        <v>540</v>
      </c>
      <c r="C104" t="s">
        <v>541</v>
      </c>
      <c r="D104" t="s">
        <v>542</v>
      </c>
      <c r="E104" t="s">
        <v>543</v>
      </c>
      <c r="F104" t="s">
        <v>26</v>
      </c>
      <c r="G104" t="s">
        <v>544</v>
      </c>
      <c r="H104">
        <v>1112</v>
      </c>
      <c r="I104">
        <v>0</v>
      </c>
      <c r="J104">
        <v>7.85</v>
      </c>
      <c r="K104">
        <v>2</v>
      </c>
      <c r="L104">
        <v>1</v>
      </c>
      <c r="M104" t="s">
        <v>52</v>
      </c>
      <c r="N104" t="s">
        <v>29</v>
      </c>
      <c r="O104" t="s">
        <v>53</v>
      </c>
      <c r="P104" t="s">
        <v>545</v>
      </c>
      <c r="Q104" t="s">
        <v>55</v>
      </c>
      <c r="R104" t="s">
        <v>546</v>
      </c>
      <c r="S104" t="s">
        <v>547</v>
      </c>
      <c r="T104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 Data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2017-02-20T21:03:59Z</dcterms:modified>
</cp:coreProperties>
</file>