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Regulatory and QA\Study Files\2016 Reports\2016-106 Shelf Life\PC Oxys\"/>
    </mc:Choice>
  </mc:AlternateContent>
  <bookViews>
    <workbookView xWindow="0" yWindow="0" windowWidth="24525" windowHeight="12435" activeTab="3"/>
  </bookViews>
  <sheets>
    <sheet name="Avg PMP FM Intensity" sheetId="4" r:id="rId1"/>
    <sheet name="Avg PET FM Intensity" sheetId="5" r:id="rId2"/>
    <sheet name="Raw Data" sheetId="3" r:id="rId3"/>
    <sheet name="ANOVA" sheetId="6" r:id="rId4"/>
    <sheet name="Serial No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O9" i="3" l="1"/>
  <c r="T12" i="3"/>
  <c r="P12" i="3"/>
  <c r="N12" i="3"/>
  <c r="N184" i="3" l="1"/>
  <c r="O184" i="3"/>
  <c r="P184" i="3"/>
  <c r="P186" i="3" s="1"/>
  <c r="Q184" i="3"/>
  <c r="Q186" i="3" s="1"/>
  <c r="R184" i="3"/>
  <c r="S184" i="3"/>
  <c r="T184" i="3"/>
  <c r="T186" i="3" s="1"/>
  <c r="U184" i="3"/>
  <c r="U186" i="3" s="1"/>
  <c r="V184" i="3"/>
  <c r="W184" i="3"/>
  <c r="N185" i="3"/>
  <c r="N186" i="3" s="1"/>
  <c r="O185" i="3"/>
  <c r="O186" i="3" s="1"/>
  <c r="P185" i="3"/>
  <c r="Q185" i="3"/>
  <c r="R185" i="3"/>
  <c r="R186" i="3" s="1"/>
  <c r="S185" i="3"/>
  <c r="S186" i="3" s="1"/>
  <c r="T185" i="3"/>
  <c r="U185" i="3"/>
  <c r="V185" i="3"/>
  <c r="V186" i="3" s="1"/>
  <c r="W185" i="3"/>
  <c r="W186" i="3" s="1"/>
  <c r="N187" i="3"/>
  <c r="P187" i="3"/>
  <c r="R187" i="3"/>
  <c r="T187" i="3"/>
  <c r="N188" i="3"/>
  <c r="P188" i="3"/>
  <c r="R188" i="3"/>
  <c r="T188" i="3"/>
  <c r="J125" i="3" l="1"/>
  <c r="J150" i="3"/>
  <c r="J174" i="3"/>
  <c r="J175" i="3"/>
  <c r="J200" i="3"/>
  <c r="J199" i="3"/>
  <c r="J149" i="3"/>
  <c r="J124" i="3"/>
  <c r="J100" i="3"/>
  <c r="J99" i="3"/>
  <c r="J75" i="3"/>
  <c r="J74" i="3"/>
  <c r="J50" i="3"/>
  <c r="J49" i="3"/>
  <c r="J25" i="3"/>
  <c r="J24" i="3"/>
  <c r="F25" i="3"/>
  <c r="D25" i="3"/>
  <c r="B25" i="3"/>
  <c r="R13" i="3"/>
  <c r="R12" i="3"/>
  <c r="T13" i="3"/>
  <c r="F50" i="3"/>
  <c r="D50" i="3"/>
  <c r="B50" i="3"/>
  <c r="F49" i="3"/>
  <c r="D49" i="3"/>
  <c r="B49" i="3"/>
  <c r="M47" i="3"/>
  <c r="L47" i="3"/>
  <c r="K47" i="3"/>
  <c r="J47" i="3"/>
  <c r="I47" i="3"/>
  <c r="H47" i="3"/>
  <c r="G47" i="3"/>
  <c r="F47" i="3"/>
  <c r="E47" i="3"/>
  <c r="D47" i="3"/>
  <c r="C47" i="3"/>
  <c r="B47" i="3"/>
  <c r="M46" i="3"/>
  <c r="L46" i="3"/>
  <c r="K46" i="3"/>
  <c r="J46" i="3"/>
  <c r="I46" i="3"/>
  <c r="H46" i="3"/>
  <c r="G46" i="3"/>
  <c r="F46" i="3"/>
  <c r="E46" i="3"/>
  <c r="D46" i="3"/>
  <c r="C46" i="3"/>
  <c r="B46" i="3"/>
  <c r="F75" i="3"/>
  <c r="D75" i="3"/>
  <c r="B75" i="3"/>
  <c r="F74" i="3"/>
  <c r="D74" i="3"/>
  <c r="B74" i="3"/>
  <c r="M72" i="3"/>
  <c r="L72" i="3"/>
  <c r="K72" i="3"/>
  <c r="J72" i="3"/>
  <c r="I72" i="3"/>
  <c r="H72" i="3"/>
  <c r="G72" i="3"/>
  <c r="F72" i="3"/>
  <c r="E72" i="3"/>
  <c r="D72" i="3"/>
  <c r="C72" i="3"/>
  <c r="B72" i="3"/>
  <c r="M71" i="3"/>
  <c r="L71" i="3"/>
  <c r="K71" i="3"/>
  <c r="J71" i="3"/>
  <c r="I71" i="3"/>
  <c r="H71" i="3"/>
  <c r="H73" i="3" s="1"/>
  <c r="G71" i="3"/>
  <c r="F71" i="3"/>
  <c r="E71" i="3"/>
  <c r="D71" i="3"/>
  <c r="C71" i="3"/>
  <c r="B71" i="3"/>
  <c r="F100" i="3"/>
  <c r="D100" i="3"/>
  <c r="B100" i="3"/>
  <c r="F99" i="3"/>
  <c r="D99" i="3"/>
  <c r="B99" i="3"/>
  <c r="M97" i="3"/>
  <c r="L97" i="3"/>
  <c r="K97" i="3"/>
  <c r="J97" i="3"/>
  <c r="I97" i="3"/>
  <c r="H97" i="3"/>
  <c r="G97" i="3"/>
  <c r="F97" i="3"/>
  <c r="E97" i="3"/>
  <c r="D97" i="3"/>
  <c r="C97" i="3"/>
  <c r="B97" i="3"/>
  <c r="M96" i="3"/>
  <c r="L96" i="3"/>
  <c r="K96" i="3"/>
  <c r="J96" i="3"/>
  <c r="I96" i="3"/>
  <c r="H96" i="3"/>
  <c r="G96" i="3"/>
  <c r="F96" i="3"/>
  <c r="E96" i="3"/>
  <c r="D96" i="3"/>
  <c r="C96" i="3"/>
  <c r="B96" i="3"/>
  <c r="F125" i="3"/>
  <c r="D125" i="3"/>
  <c r="B125" i="3"/>
  <c r="F124" i="3"/>
  <c r="D124" i="3"/>
  <c r="B124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F150" i="3"/>
  <c r="D150" i="3"/>
  <c r="B150" i="3"/>
  <c r="F149" i="3"/>
  <c r="D149" i="3"/>
  <c r="B149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F175" i="3"/>
  <c r="D175" i="3"/>
  <c r="B175" i="3"/>
  <c r="F174" i="3"/>
  <c r="D174" i="3"/>
  <c r="B174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F200" i="3"/>
  <c r="D200" i="3"/>
  <c r="B200" i="3"/>
  <c r="F199" i="3"/>
  <c r="D199" i="3"/>
  <c r="B199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M196" i="3"/>
  <c r="L196" i="3"/>
  <c r="K196" i="3"/>
  <c r="J196" i="3"/>
  <c r="I196" i="3"/>
  <c r="H196" i="3"/>
  <c r="G196" i="3"/>
  <c r="F196" i="3"/>
  <c r="E196" i="3"/>
  <c r="D196" i="3"/>
  <c r="D198" i="3" s="1"/>
  <c r="C196" i="3"/>
  <c r="B196" i="3"/>
  <c r="F24" i="3"/>
  <c r="D24" i="3"/>
  <c r="B24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L188" i="3"/>
  <c r="J188" i="3"/>
  <c r="H188" i="3"/>
  <c r="F188" i="3"/>
  <c r="D188" i="3"/>
  <c r="B188" i="3"/>
  <c r="L187" i="3"/>
  <c r="J187" i="3"/>
  <c r="H187" i="3"/>
  <c r="F187" i="3"/>
  <c r="D187" i="3"/>
  <c r="B187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T163" i="3"/>
  <c r="R163" i="3"/>
  <c r="P163" i="3"/>
  <c r="N163" i="3"/>
  <c r="T162" i="3"/>
  <c r="R162" i="3"/>
  <c r="P162" i="3"/>
  <c r="N162" i="3"/>
  <c r="W160" i="3"/>
  <c r="V160" i="3"/>
  <c r="U160" i="3"/>
  <c r="T160" i="3"/>
  <c r="S160" i="3"/>
  <c r="R160" i="3"/>
  <c r="Q160" i="3"/>
  <c r="P160" i="3"/>
  <c r="O160" i="3"/>
  <c r="N160" i="3"/>
  <c r="W159" i="3"/>
  <c r="V159" i="3"/>
  <c r="U159" i="3"/>
  <c r="T159" i="3"/>
  <c r="S159" i="3"/>
  <c r="R159" i="3"/>
  <c r="Q159" i="3"/>
  <c r="P159" i="3"/>
  <c r="O159" i="3"/>
  <c r="N159" i="3"/>
  <c r="L163" i="3"/>
  <c r="J163" i="3"/>
  <c r="H163" i="3"/>
  <c r="F163" i="3"/>
  <c r="D163" i="3"/>
  <c r="B163" i="3"/>
  <c r="L162" i="3"/>
  <c r="J162" i="3"/>
  <c r="H162" i="3"/>
  <c r="F162" i="3"/>
  <c r="D162" i="3"/>
  <c r="B162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T138" i="3"/>
  <c r="R138" i="3"/>
  <c r="P138" i="3"/>
  <c r="N138" i="3"/>
  <c r="T137" i="3"/>
  <c r="R137" i="3"/>
  <c r="P137" i="3"/>
  <c r="N137" i="3"/>
  <c r="W135" i="3"/>
  <c r="V135" i="3"/>
  <c r="U135" i="3"/>
  <c r="T135" i="3"/>
  <c r="S135" i="3"/>
  <c r="R135" i="3"/>
  <c r="Q135" i="3"/>
  <c r="P135" i="3"/>
  <c r="O135" i="3"/>
  <c r="N135" i="3"/>
  <c r="W134" i="3"/>
  <c r="V134" i="3"/>
  <c r="U134" i="3"/>
  <c r="T134" i="3"/>
  <c r="S134" i="3"/>
  <c r="R134" i="3"/>
  <c r="Q134" i="3"/>
  <c r="P134" i="3"/>
  <c r="O134" i="3"/>
  <c r="N134" i="3"/>
  <c r="L138" i="3"/>
  <c r="J138" i="3"/>
  <c r="H138" i="3"/>
  <c r="F138" i="3"/>
  <c r="D138" i="3"/>
  <c r="B138" i="3"/>
  <c r="L137" i="3"/>
  <c r="J137" i="3"/>
  <c r="H137" i="3"/>
  <c r="F137" i="3"/>
  <c r="D137" i="3"/>
  <c r="B137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T113" i="3"/>
  <c r="R113" i="3"/>
  <c r="P113" i="3"/>
  <c r="N113" i="3"/>
  <c r="T112" i="3"/>
  <c r="R112" i="3"/>
  <c r="P112" i="3"/>
  <c r="N112" i="3"/>
  <c r="W110" i="3"/>
  <c r="V110" i="3"/>
  <c r="U110" i="3"/>
  <c r="T110" i="3"/>
  <c r="S110" i="3"/>
  <c r="R110" i="3"/>
  <c r="Q110" i="3"/>
  <c r="P110" i="3"/>
  <c r="O110" i="3"/>
  <c r="N110" i="3"/>
  <c r="W109" i="3"/>
  <c r="V109" i="3"/>
  <c r="U109" i="3"/>
  <c r="T109" i="3"/>
  <c r="S109" i="3"/>
  <c r="R109" i="3"/>
  <c r="Q109" i="3"/>
  <c r="P109" i="3"/>
  <c r="O109" i="3"/>
  <c r="N109" i="3"/>
  <c r="L113" i="3"/>
  <c r="J113" i="3"/>
  <c r="H113" i="3"/>
  <c r="F113" i="3"/>
  <c r="D113" i="3"/>
  <c r="B113" i="3"/>
  <c r="L112" i="3"/>
  <c r="J112" i="3"/>
  <c r="H112" i="3"/>
  <c r="F112" i="3"/>
  <c r="D112" i="3"/>
  <c r="B112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T88" i="3"/>
  <c r="R88" i="3"/>
  <c r="P88" i="3"/>
  <c r="N88" i="3"/>
  <c r="T87" i="3"/>
  <c r="R87" i="3"/>
  <c r="P87" i="3"/>
  <c r="N87" i="3"/>
  <c r="W85" i="3"/>
  <c r="V85" i="3"/>
  <c r="U85" i="3"/>
  <c r="T85" i="3"/>
  <c r="S85" i="3"/>
  <c r="R85" i="3"/>
  <c r="Q85" i="3"/>
  <c r="P85" i="3"/>
  <c r="O85" i="3"/>
  <c r="N85" i="3"/>
  <c r="W84" i="3"/>
  <c r="V84" i="3"/>
  <c r="U84" i="3"/>
  <c r="T84" i="3"/>
  <c r="S84" i="3"/>
  <c r="R84" i="3"/>
  <c r="Q84" i="3"/>
  <c r="P84" i="3"/>
  <c r="O84" i="3"/>
  <c r="N84" i="3"/>
  <c r="L88" i="3"/>
  <c r="J88" i="3"/>
  <c r="H88" i="3"/>
  <c r="F88" i="3"/>
  <c r="D88" i="3"/>
  <c r="B88" i="3"/>
  <c r="L87" i="3"/>
  <c r="J87" i="3"/>
  <c r="H87" i="3"/>
  <c r="F87" i="3"/>
  <c r="D87" i="3"/>
  <c r="B87" i="3"/>
  <c r="M85" i="3"/>
  <c r="L85" i="3"/>
  <c r="K85" i="3"/>
  <c r="J85" i="3"/>
  <c r="I85" i="3"/>
  <c r="H85" i="3"/>
  <c r="G85" i="3"/>
  <c r="F85" i="3"/>
  <c r="E85" i="3"/>
  <c r="D85" i="3"/>
  <c r="C85" i="3"/>
  <c r="B85" i="3"/>
  <c r="M84" i="3"/>
  <c r="L84" i="3"/>
  <c r="K84" i="3"/>
  <c r="J84" i="3"/>
  <c r="I84" i="3"/>
  <c r="H84" i="3"/>
  <c r="G84" i="3"/>
  <c r="F84" i="3"/>
  <c r="E84" i="3"/>
  <c r="D84" i="3"/>
  <c r="C84" i="3"/>
  <c r="B84" i="3"/>
  <c r="T63" i="3"/>
  <c r="R63" i="3"/>
  <c r="P63" i="3"/>
  <c r="N63" i="3"/>
  <c r="T62" i="3"/>
  <c r="R62" i="3"/>
  <c r="P62" i="3"/>
  <c r="N62" i="3"/>
  <c r="W60" i="3"/>
  <c r="V60" i="3"/>
  <c r="U60" i="3"/>
  <c r="T60" i="3"/>
  <c r="S60" i="3"/>
  <c r="R60" i="3"/>
  <c r="Q60" i="3"/>
  <c r="P60" i="3"/>
  <c r="O60" i="3"/>
  <c r="N60" i="3"/>
  <c r="W59" i="3"/>
  <c r="V59" i="3"/>
  <c r="U59" i="3"/>
  <c r="T59" i="3"/>
  <c r="S59" i="3"/>
  <c r="R59" i="3"/>
  <c r="Q59" i="3"/>
  <c r="P59" i="3"/>
  <c r="O59" i="3"/>
  <c r="N59" i="3"/>
  <c r="L63" i="3"/>
  <c r="J63" i="3"/>
  <c r="H63" i="3"/>
  <c r="F63" i="3"/>
  <c r="D63" i="3"/>
  <c r="B63" i="3"/>
  <c r="L62" i="3"/>
  <c r="J62" i="3"/>
  <c r="H62" i="3"/>
  <c r="F62" i="3"/>
  <c r="D62" i="3"/>
  <c r="B62" i="3"/>
  <c r="M60" i="3"/>
  <c r="L60" i="3"/>
  <c r="K60" i="3"/>
  <c r="J60" i="3"/>
  <c r="I60" i="3"/>
  <c r="H60" i="3"/>
  <c r="G60" i="3"/>
  <c r="F60" i="3"/>
  <c r="E60" i="3"/>
  <c r="D60" i="3"/>
  <c r="C60" i="3"/>
  <c r="B60" i="3"/>
  <c r="M59" i="3"/>
  <c r="L59" i="3"/>
  <c r="K59" i="3"/>
  <c r="J59" i="3"/>
  <c r="I59" i="3"/>
  <c r="H59" i="3"/>
  <c r="G59" i="3"/>
  <c r="F59" i="3"/>
  <c r="E59" i="3"/>
  <c r="D59" i="3"/>
  <c r="C59" i="3"/>
  <c r="B59" i="3"/>
  <c r="T38" i="3"/>
  <c r="R38" i="3"/>
  <c r="P38" i="3"/>
  <c r="N38" i="3"/>
  <c r="T37" i="3"/>
  <c r="R37" i="3"/>
  <c r="P37" i="3"/>
  <c r="N37" i="3"/>
  <c r="W35" i="3"/>
  <c r="V35" i="3"/>
  <c r="U35" i="3"/>
  <c r="T35" i="3"/>
  <c r="S35" i="3"/>
  <c r="R35" i="3"/>
  <c r="Q35" i="3"/>
  <c r="P35" i="3"/>
  <c r="O35" i="3"/>
  <c r="N35" i="3"/>
  <c r="W34" i="3"/>
  <c r="V34" i="3"/>
  <c r="U34" i="3"/>
  <c r="T34" i="3"/>
  <c r="S34" i="3"/>
  <c r="R34" i="3"/>
  <c r="Q34" i="3"/>
  <c r="P34" i="3"/>
  <c r="O34" i="3"/>
  <c r="N34" i="3"/>
  <c r="L38" i="3"/>
  <c r="J38" i="3"/>
  <c r="H38" i="3"/>
  <c r="F38" i="3"/>
  <c r="D38" i="3"/>
  <c r="B38" i="3"/>
  <c r="L37" i="3"/>
  <c r="J37" i="3"/>
  <c r="H37" i="3"/>
  <c r="F37" i="3"/>
  <c r="D37" i="3"/>
  <c r="B37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P13" i="3"/>
  <c r="N13" i="3"/>
  <c r="W10" i="3"/>
  <c r="V10" i="3"/>
  <c r="U10" i="3"/>
  <c r="T10" i="3"/>
  <c r="S10" i="3"/>
  <c r="R10" i="3"/>
  <c r="Q10" i="3"/>
  <c r="P10" i="3"/>
  <c r="O10" i="3"/>
  <c r="N10" i="3"/>
  <c r="W9" i="3"/>
  <c r="V9" i="3"/>
  <c r="U9" i="3"/>
  <c r="T9" i="3"/>
  <c r="S9" i="3"/>
  <c r="R9" i="3"/>
  <c r="Q9" i="3"/>
  <c r="P9" i="3"/>
  <c r="N9" i="3"/>
  <c r="L13" i="3"/>
  <c r="J13" i="3"/>
  <c r="H13" i="3"/>
  <c r="F13" i="3"/>
  <c r="D13" i="3"/>
  <c r="B13" i="3"/>
  <c r="L12" i="3"/>
  <c r="J12" i="3"/>
  <c r="H12" i="3"/>
  <c r="F12" i="3"/>
  <c r="D12" i="3"/>
  <c r="B12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D173" i="3" l="1"/>
  <c r="L173" i="3"/>
  <c r="D123" i="3"/>
  <c r="L123" i="3"/>
  <c r="L73" i="3"/>
  <c r="C198" i="3"/>
  <c r="G198" i="3"/>
  <c r="K198" i="3"/>
  <c r="E173" i="3"/>
  <c r="I173" i="3"/>
  <c r="M173" i="3"/>
  <c r="C148" i="3"/>
  <c r="G148" i="3"/>
  <c r="K148" i="3"/>
  <c r="E123" i="3"/>
  <c r="I123" i="3"/>
  <c r="M123" i="3"/>
  <c r="C98" i="3"/>
  <c r="G98" i="3"/>
  <c r="K98" i="3"/>
  <c r="E73" i="3"/>
  <c r="I73" i="3"/>
  <c r="M73" i="3"/>
  <c r="C48" i="3"/>
  <c r="G48" i="3"/>
  <c r="K48" i="3"/>
  <c r="H173" i="3"/>
  <c r="H123" i="3"/>
  <c r="D73" i="3"/>
  <c r="F48" i="3"/>
  <c r="H198" i="3"/>
  <c r="L198" i="3"/>
  <c r="B173" i="3"/>
  <c r="F173" i="3"/>
  <c r="J173" i="3"/>
  <c r="D148" i="3"/>
  <c r="H148" i="3"/>
  <c r="L148" i="3"/>
  <c r="B123" i="3"/>
  <c r="F123" i="3"/>
  <c r="J123" i="3"/>
  <c r="D98" i="3"/>
  <c r="H98" i="3"/>
  <c r="L98" i="3"/>
  <c r="B73" i="3"/>
  <c r="F73" i="3"/>
  <c r="J73" i="3"/>
  <c r="D48" i="3"/>
  <c r="H48" i="3"/>
  <c r="L48" i="3"/>
  <c r="B198" i="3"/>
  <c r="F198" i="3"/>
  <c r="J198" i="3"/>
  <c r="B148" i="3"/>
  <c r="F148" i="3"/>
  <c r="J148" i="3"/>
  <c r="B98" i="3"/>
  <c r="F98" i="3"/>
  <c r="J98" i="3"/>
  <c r="B48" i="3"/>
  <c r="J48" i="3"/>
  <c r="E198" i="3"/>
  <c r="I198" i="3"/>
  <c r="M198" i="3"/>
  <c r="C173" i="3"/>
  <c r="G173" i="3"/>
  <c r="K173" i="3"/>
  <c r="E148" i="3"/>
  <c r="I148" i="3"/>
  <c r="M148" i="3"/>
  <c r="C123" i="3"/>
  <c r="G123" i="3"/>
  <c r="K123" i="3"/>
  <c r="E98" i="3"/>
  <c r="I98" i="3"/>
  <c r="M98" i="3"/>
  <c r="C73" i="3"/>
  <c r="G73" i="3"/>
  <c r="K73" i="3"/>
  <c r="E48" i="3"/>
  <c r="I48" i="3"/>
  <c r="M48" i="3"/>
  <c r="D36" i="3"/>
  <c r="H36" i="3"/>
  <c r="N11" i="3"/>
  <c r="R11" i="3"/>
  <c r="V11" i="3"/>
  <c r="P11" i="3"/>
  <c r="T11" i="3"/>
  <c r="N86" i="3"/>
  <c r="R86" i="3"/>
  <c r="V86" i="3"/>
  <c r="P86" i="3"/>
  <c r="T86" i="3"/>
  <c r="N136" i="3"/>
  <c r="R136" i="3"/>
  <c r="V136" i="3"/>
  <c r="P136" i="3"/>
  <c r="T136" i="3"/>
  <c r="D11" i="3"/>
  <c r="Q61" i="3"/>
  <c r="U61" i="3"/>
  <c r="O61" i="3"/>
  <c r="S61" i="3"/>
  <c r="W61" i="3"/>
  <c r="Q111" i="3"/>
  <c r="U111" i="3"/>
  <c r="O111" i="3"/>
  <c r="S111" i="3"/>
  <c r="W111" i="3"/>
  <c r="Q136" i="3"/>
  <c r="U136" i="3"/>
  <c r="O161" i="3"/>
  <c r="S161" i="3"/>
  <c r="W161" i="3"/>
  <c r="H11" i="3"/>
  <c r="R36" i="3"/>
  <c r="H61" i="3"/>
  <c r="B23" i="3"/>
  <c r="F23" i="3"/>
  <c r="J23" i="3"/>
  <c r="E23" i="3"/>
  <c r="I23" i="3"/>
  <c r="M23" i="3"/>
  <c r="Q36" i="3"/>
  <c r="U36" i="3"/>
  <c r="O36" i="3"/>
  <c r="S36" i="3"/>
  <c r="W36" i="3"/>
  <c r="C23" i="3"/>
  <c r="G23" i="3"/>
  <c r="K23" i="3"/>
  <c r="D23" i="3"/>
  <c r="H23" i="3"/>
  <c r="L23" i="3"/>
  <c r="B36" i="3"/>
  <c r="B111" i="3"/>
  <c r="F111" i="3"/>
  <c r="J111" i="3"/>
  <c r="C61" i="3"/>
  <c r="G61" i="3"/>
  <c r="K61" i="3"/>
  <c r="H86" i="3"/>
  <c r="E11" i="3"/>
  <c r="M11" i="3"/>
  <c r="F36" i="3"/>
  <c r="J36" i="3"/>
  <c r="D86" i="3"/>
  <c r="L86" i="3"/>
  <c r="I11" i="3"/>
  <c r="E86" i="3"/>
  <c r="I86" i="3"/>
  <c r="M86" i="3"/>
  <c r="C111" i="3"/>
  <c r="G111" i="3"/>
  <c r="K111" i="3"/>
  <c r="E136" i="3"/>
  <c r="I136" i="3"/>
  <c r="M136" i="3"/>
  <c r="C161" i="3"/>
  <c r="G161" i="3"/>
  <c r="K161" i="3"/>
  <c r="E186" i="3"/>
  <c r="I186" i="3"/>
  <c r="M186" i="3"/>
  <c r="H136" i="3"/>
  <c r="F161" i="3"/>
  <c r="D186" i="3"/>
  <c r="B11" i="3"/>
  <c r="J11" i="3"/>
  <c r="C36" i="3"/>
  <c r="K36" i="3"/>
  <c r="C11" i="3"/>
  <c r="G11" i="3"/>
  <c r="K11" i="3"/>
  <c r="L36" i="3"/>
  <c r="N36" i="3"/>
  <c r="V36" i="3"/>
  <c r="P36" i="3"/>
  <c r="T36" i="3"/>
  <c r="E61" i="3"/>
  <c r="I61" i="3"/>
  <c r="M61" i="3"/>
  <c r="N61" i="3"/>
  <c r="R61" i="3"/>
  <c r="V61" i="3"/>
  <c r="P61" i="3"/>
  <c r="T61" i="3"/>
  <c r="B86" i="3"/>
  <c r="F86" i="3"/>
  <c r="J86" i="3"/>
  <c r="D111" i="3"/>
  <c r="H111" i="3"/>
  <c r="L111" i="3"/>
  <c r="N111" i="3"/>
  <c r="R111" i="3"/>
  <c r="V111" i="3"/>
  <c r="P111" i="3"/>
  <c r="T111" i="3"/>
  <c r="B136" i="3"/>
  <c r="F136" i="3"/>
  <c r="J136" i="3"/>
  <c r="D161" i="3"/>
  <c r="H161" i="3"/>
  <c r="L161" i="3"/>
  <c r="N161" i="3"/>
  <c r="R161" i="3"/>
  <c r="V161" i="3"/>
  <c r="P161" i="3"/>
  <c r="T161" i="3"/>
  <c r="B186" i="3"/>
  <c r="F186" i="3"/>
  <c r="J186" i="3"/>
  <c r="D136" i="3"/>
  <c r="L136" i="3"/>
  <c r="B161" i="3"/>
  <c r="J161" i="3"/>
  <c r="H186" i="3"/>
  <c r="L186" i="3"/>
  <c r="F11" i="3"/>
  <c r="G36" i="3"/>
  <c r="D61" i="3"/>
  <c r="L11" i="3"/>
  <c r="Q11" i="3"/>
  <c r="U11" i="3"/>
  <c r="O11" i="3"/>
  <c r="S11" i="3"/>
  <c r="W11" i="3"/>
  <c r="E36" i="3"/>
  <c r="I36" i="3"/>
  <c r="M36" i="3"/>
  <c r="B61" i="3"/>
  <c r="F61" i="3"/>
  <c r="J61" i="3"/>
  <c r="C86" i="3"/>
  <c r="G86" i="3"/>
  <c r="K86" i="3"/>
  <c r="Q86" i="3"/>
  <c r="U86" i="3"/>
  <c r="O86" i="3"/>
  <c r="S86" i="3"/>
  <c r="W86" i="3"/>
  <c r="E111" i="3"/>
  <c r="I111" i="3"/>
  <c r="M111" i="3"/>
  <c r="C136" i="3"/>
  <c r="G136" i="3"/>
  <c r="K136" i="3"/>
  <c r="O136" i="3"/>
  <c r="S136" i="3"/>
  <c r="W136" i="3"/>
  <c r="E161" i="3"/>
  <c r="I161" i="3"/>
  <c r="M161" i="3"/>
  <c r="Q161" i="3"/>
  <c r="U161" i="3"/>
  <c r="C186" i="3"/>
  <c r="G186" i="3"/>
  <c r="K186" i="3"/>
  <c r="L61" i="3"/>
</calcChain>
</file>

<file path=xl/sharedStrings.xml><?xml version="1.0" encoding="utf-8"?>
<sst xmlns="http://schemas.openxmlformats.org/spreadsheetml/2006/main" count="814" uniqueCount="108">
  <si>
    <t>Samples</t>
  </si>
  <si>
    <t>layer 1</t>
  </si>
  <si>
    <t>layer 11</t>
  </si>
  <si>
    <t>layer 21</t>
  </si>
  <si>
    <t>layer 31</t>
  </si>
  <si>
    <t>layer 41</t>
  </si>
  <si>
    <t>layer 51</t>
  </si>
  <si>
    <t>layer 10</t>
  </si>
  <si>
    <t>layer 20</t>
  </si>
  <si>
    <t>Surfaces</t>
  </si>
  <si>
    <t>side A</t>
  </si>
  <si>
    <t>side B</t>
  </si>
  <si>
    <t>Image 1</t>
  </si>
  <si>
    <t>Image 2</t>
  </si>
  <si>
    <t>Image 3</t>
  </si>
  <si>
    <t>Image 4</t>
  </si>
  <si>
    <t>average</t>
  </si>
  <si>
    <t>SD</t>
  </si>
  <si>
    <t>CV</t>
  </si>
  <si>
    <t>F-test</t>
  </si>
  <si>
    <t>T-test</t>
  </si>
  <si>
    <t>Uncoated PMP LN021/11/29</t>
  </si>
  <si>
    <t>layer 61</t>
  </si>
  <si>
    <t>layer 71</t>
  </si>
  <si>
    <t>layer 81</t>
  </si>
  <si>
    <t>layer 91</t>
  </si>
  <si>
    <t xml:space="preserve"> </t>
  </si>
  <si>
    <t>LN021/11/29</t>
  </si>
  <si>
    <t>part A</t>
  </si>
  <si>
    <t>part B</t>
  </si>
  <si>
    <t>Coated PMP fibres (LN021/117/2)</t>
  </si>
  <si>
    <t>Coated PMP fibres (LN021/117/2) continued</t>
  </si>
  <si>
    <t>Coated PET fibres (LN021/117/2)</t>
  </si>
  <si>
    <t>LN021/117/2</t>
  </si>
  <si>
    <t>Coated PMP fibres (LN021/117/3)</t>
  </si>
  <si>
    <t>Coated PMP fibres (LN021/117/3) continued</t>
  </si>
  <si>
    <t>Coated PET fibres (LN021/117/3)</t>
  </si>
  <si>
    <t>LN021/117/3</t>
  </si>
  <si>
    <t>Coated PMP fibres (LN021/117/4)</t>
  </si>
  <si>
    <t>Coated PET fibres (LN021/117/4)</t>
  </si>
  <si>
    <t>LN021/117/4</t>
  </si>
  <si>
    <t>Coated PMP fibres (LN021/117/4) continued</t>
  </si>
  <si>
    <t>ref</t>
  </si>
  <si>
    <t>LN021/117/5</t>
  </si>
  <si>
    <t>LN021/117/6</t>
  </si>
  <si>
    <t>LN021/117/7</t>
  </si>
  <si>
    <t>LN021/117/8</t>
  </si>
  <si>
    <t>LN021/117/9</t>
  </si>
  <si>
    <t>ECMO (0740093)</t>
  </si>
  <si>
    <t xml:space="preserve">ECMO (0740099) </t>
  </si>
  <si>
    <t xml:space="preserve">ECMO (0740104) </t>
  </si>
  <si>
    <t>ECMO (0740106)</t>
  </si>
  <si>
    <t xml:space="preserve">ECMO (0740124) </t>
  </si>
  <si>
    <t xml:space="preserve">ECMO (0740127) </t>
  </si>
  <si>
    <t xml:space="preserve">ECMO (0740128) </t>
  </si>
  <si>
    <t xml:space="preserve">ECMO (0740129) </t>
  </si>
  <si>
    <t>Coated PET fibres (LN021/117/5)</t>
  </si>
  <si>
    <t>Coated PMP fibres (LN021/117/5)</t>
  </si>
  <si>
    <t>Coated PMP fibres (LN021/117/5) continued</t>
  </si>
  <si>
    <t>S/N</t>
  </si>
  <si>
    <t>Coated PMP fibres (LN021/117/6)</t>
  </si>
  <si>
    <t>Coated PET fibres (LN021/117/6)</t>
  </si>
  <si>
    <t>Coated PMP fibres (LN021/117/6) continued</t>
  </si>
  <si>
    <t>Uncoated PET LN021/11/29</t>
  </si>
  <si>
    <t>Uncoated PET  LN021/11/29</t>
  </si>
  <si>
    <t>Coated PMP fibres (LN021/117/7)</t>
  </si>
  <si>
    <t>Coated PET fibres (LN021/117/7)</t>
  </si>
  <si>
    <t>Coated PMP fibres (LN021/117/7) continued</t>
  </si>
  <si>
    <t>Coated PMP fibres (LN021/117/8) continued</t>
  </si>
  <si>
    <t>Coated PMP fibres (LN021/117/8)</t>
  </si>
  <si>
    <t>Coated PET fibres (LN021/117/8)</t>
  </si>
  <si>
    <t>Coated PMP fibres (LN021/117/9)</t>
  </si>
  <si>
    <t>Coated PET fibres (LN021/117/9)</t>
  </si>
  <si>
    <t>Coated PMP fibres (LN021/117/9) continued</t>
  </si>
  <si>
    <t>Coated H.P.</t>
  </si>
  <si>
    <t>Uncoated H.P.</t>
  </si>
  <si>
    <t>0740093</t>
  </si>
  <si>
    <t>0740099</t>
  </si>
  <si>
    <t>0740104</t>
  </si>
  <si>
    <t>0740106</t>
  </si>
  <si>
    <t>0740124</t>
  </si>
  <si>
    <t>0740127</t>
  </si>
  <si>
    <t>0740128</t>
  </si>
  <si>
    <t>0740129</t>
  </si>
  <si>
    <t>Group #</t>
  </si>
  <si>
    <t>PC Coated</t>
  </si>
  <si>
    <t>EtO</t>
  </si>
  <si>
    <t>Temp Cycle</t>
  </si>
  <si>
    <t>2 Yrs Simulated Age</t>
  </si>
  <si>
    <t>14 Day Sim Use</t>
  </si>
  <si>
    <t>Number of device</t>
  </si>
  <si>
    <t>S/N 1</t>
  </si>
  <si>
    <t>S/N 2</t>
  </si>
  <si>
    <t>Test</t>
  </si>
  <si>
    <t>X</t>
  </si>
  <si>
    <t>Coverage</t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</si>
  <si>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b/>
        <sz val="11"/>
        <color rgb="FF1F497D"/>
        <rFont val="Calibri"/>
        <family val="2"/>
        <scheme val="minor"/>
      </rPr>
      <t>Total 12 devices to be tested for coverage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</si>
  <si>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b/>
        <sz val="11"/>
        <color rgb="FF1F497D"/>
        <rFont val="Calibri"/>
        <family val="2"/>
        <scheme val="minor"/>
      </rPr>
      <t>Request quote for testing coating coverage on Groups 1-4 from Vertellus (N=8)</t>
    </r>
  </si>
  <si>
    <r>
      <t>-</t>
    </r>
    <r>
      <rPr>
        <sz val="7"/>
        <color rgb="FF1F497D"/>
        <rFont val="Times New Roman"/>
        <family val="1"/>
      </rPr>
      <t xml:space="preserve">          </t>
    </r>
    <r>
      <rPr>
        <b/>
        <sz val="11"/>
        <color rgb="FF1F497D"/>
        <rFont val="Calibri"/>
        <family val="2"/>
        <scheme val="minor"/>
      </rPr>
      <t>Groups 5 &amp; 6 to be tested at later date (N=4, due back from Simulated Age 8/7/17)</t>
    </r>
  </si>
  <si>
    <t>Group</t>
  </si>
  <si>
    <t>Cond</t>
  </si>
  <si>
    <t>SU</t>
  </si>
  <si>
    <t>None</t>
  </si>
  <si>
    <t>ETO,TC,SU</t>
  </si>
  <si>
    <t>ETO,TC</t>
  </si>
  <si>
    <t>ANOVA</t>
  </si>
  <si>
    <t>T-Test</t>
  </si>
  <si>
    <t>Ttest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</si>
</sst>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7"/>
      <color rgb="FF1F497D"/>
      <name val="Times New Roman"/>
      <family val="1"/>
    </font>
    <font>
      <b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5B9BD5"/>
      </top>
      <bottom/>
      <diagonal/>
    </border>
    <border>
      <left style="medium">
        <color rgb="FF9CC2E5"/>
      </left>
      <right style="medium">
        <color rgb="FF9CC2E5"/>
      </right>
      <top/>
      <bottom/>
      <diagonal/>
    </border>
    <border>
      <left style="medium">
        <color rgb="FF9CC2E5"/>
      </left>
      <right/>
      <top style="medium">
        <color rgb="FF9CC2E5"/>
      </top>
      <bottom/>
      <diagonal/>
    </border>
    <border>
      <left/>
      <right/>
      <top style="medium">
        <color rgb="FF9CC2E5"/>
      </top>
      <bottom/>
      <diagonal/>
    </border>
    <border>
      <left/>
      <right style="medium">
        <color rgb="FF9CC2E5"/>
      </right>
      <top style="medium">
        <color rgb="FF9CC2E5"/>
      </top>
      <bottom/>
      <diagonal/>
    </border>
    <border>
      <left style="medium">
        <color rgb="FF9CC2E5"/>
      </left>
      <right/>
      <top/>
      <bottom/>
      <diagonal/>
    </border>
    <border>
      <left/>
      <right style="medium">
        <color rgb="FF9CC2E5"/>
      </right>
      <top/>
      <bottom/>
      <diagonal/>
    </border>
    <border>
      <left style="medium">
        <color rgb="FF9CC2E5"/>
      </left>
      <right/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 vertical="center"/>
    </xf>
    <xf numFmtId="11" fontId="1" fillId="0" borderId="0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/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5" xfId="0" quotePrefix="1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5" xfId="0" quotePrefix="1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2" xfId="0" applyFont="1" applyBorder="1"/>
    <xf numFmtId="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8" fillId="4" borderId="21" xfId="0" applyFont="1" applyFill="1" applyBorder="1" applyAlignment="1">
      <alignment horizontal="left" vertical="center" wrapText="1" indent="5"/>
    </xf>
    <xf numFmtId="0" fontId="8" fillId="4" borderId="0" xfId="0" applyFont="1" applyFill="1" applyBorder="1" applyAlignment="1">
      <alignment horizontal="left" vertical="center" wrapText="1" indent="5"/>
    </xf>
    <xf numFmtId="0" fontId="8" fillId="4" borderId="22" xfId="0" applyFont="1" applyFill="1" applyBorder="1" applyAlignment="1">
      <alignment horizontal="left" vertical="center" wrapText="1" indent="5"/>
    </xf>
    <xf numFmtId="0" fontId="8" fillId="4" borderId="23" xfId="0" applyFont="1" applyFill="1" applyBorder="1" applyAlignment="1">
      <alignment horizontal="left" vertical="center" wrapText="1" indent="5"/>
    </xf>
    <xf numFmtId="0" fontId="8" fillId="4" borderId="24" xfId="0" applyFont="1" applyFill="1" applyBorder="1" applyAlignment="1">
      <alignment horizontal="left" vertical="center" wrapText="1" indent="5"/>
    </xf>
    <xf numFmtId="0" fontId="8" fillId="4" borderId="15" xfId="0" applyFont="1" applyFill="1" applyBorder="1" applyAlignment="1">
      <alignment horizontal="left" vertical="center" wrapText="1" indent="5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left" vertical="center" wrapText="1" indent="5"/>
    </xf>
    <xf numFmtId="0" fontId="8" fillId="4" borderId="19" xfId="0" applyFont="1" applyFill="1" applyBorder="1" applyAlignment="1">
      <alignment horizontal="left" vertical="center" wrapText="1" indent="5"/>
    </xf>
    <xf numFmtId="0" fontId="8" fillId="4" borderId="20" xfId="0" applyFont="1" applyFill="1" applyBorder="1" applyAlignment="1">
      <alignment horizontal="left" vertical="center" wrapText="1" indent="5"/>
    </xf>
    <xf numFmtId="0" fontId="4" fillId="5" borderId="1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FM Intensities</a:t>
            </a:r>
            <a:r>
              <a:rPr lang="en-US" baseline="0"/>
              <a:t> - PMP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'Raw Data'!$Y$27</c:f>
              <c:strCache>
                <c:ptCount val="1"/>
                <c:pt idx="0">
                  <c:v>0740099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'Raw Data'!$B$34:$U$34</c:f>
              <c:numCache>
                <c:formatCode>0</c:formatCode>
                <c:ptCount val="20"/>
                <c:pt idx="0">
                  <c:v>2769.7558229806255</c:v>
                </c:pt>
                <c:pt idx="1">
                  <c:v>3116.0599417678686</c:v>
                </c:pt>
                <c:pt idx="2">
                  <c:v>2449.448558787913</c:v>
                </c:pt>
                <c:pt idx="3">
                  <c:v>3001.2014227660147</c:v>
                </c:pt>
                <c:pt idx="4">
                  <c:v>2715.0867997070886</c:v>
                </c:pt>
                <c:pt idx="5">
                  <c:v>2769.3925440776984</c:v>
                </c:pt>
                <c:pt idx="6">
                  <c:v>2977.5564874856527</c:v>
                </c:pt>
                <c:pt idx="7">
                  <c:v>3081.9108219082891</c:v>
                </c:pt>
                <c:pt idx="8">
                  <c:v>2759.6068752426809</c:v>
                </c:pt>
                <c:pt idx="9">
                  <c:v>2860.4816576541043</c:v>
                </c:pt>
                <c:pt idx="10">
                  <c:v>2959.6027454508376</c:v>
                </c:pt>
                <c:pt idx="11">
                  <c:v>2826.8314182663707</c:v>
                </c:pt>
                <c:pt idx="12">
                  <c:v>3069.5826824021897</c:v>
                </c:pt>
                <c:pt idx="13">
                  <c:v>3105.3045256616851</c:v>
                </c:pt>
                <c:pt idx="14">
                  <c:v>2894.8971521950843</c:v>
                </c:pt>
                <c:pt idx="15">
                  <c:v>2981.6093831622593</c:v>
                </c:pt>
                <c:pt idx="16">
                  <c:v>2606.853381195212</c:v>
                </c:pt>
                <c:pt idx="17">
                  <c:v>2745.7418943818639</c:v>
                </c:pt>
                <c:pt idx="18">
                  <c:v>3085.3303809569989</c:v>
                </c:pt>
                <c:pt idx="19">
                  <c:v>3240.1720755693404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'Raw Data'!$Y$127</c:f>
              <c:strCache>
                <c:ptCount val="1"/>
                <c:pt idx="0">
                  <c:v>0740127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yVal>
            <c:numRef>
              <c:f>'Raw Data'!$B$134:$U$134</c:f>
              <c:numCache>
                <c:formatCode>0</c:formatCode>
                <c:ptCount val="20"/>
                <c:pt idx="0">
                  <c:v>3198.3215810053798</c:v>
                </c:pt>
                <c:pt idx="1">
                  <c:v>2641.4633594167944</c:v>
                </c:pt>
                <c:pt idx="2">
                  <c:v>2368.2835481072534</c:v>
                </c:pt>
                <c:pt idx="3">
                  <c:v>3149.3520321315605</c:v>
                </c:pt>
                <c:pt idx="4">
                  <c:v>2420.5359474174347</c:v>
                </c:pt>
                <c:pt idx="5">
                  <c:v>2902.3851438669444</c:v>
                </c:pt>
                <c:pt idx="6">
                  <c:v>2836.9932803219353</c:v>
                </c:pt>
                <c:pt idx="7">
                  <c:v>2918.4619091916775</c:v>
                </c:pt>
                <c:pt idx="8">
                  <c:v>2874.3910646786571</c:v>
                </c:pt>
                <c:pt idx="9">
                  <c:v>2996.1850355173233</c:v>
                </c:pt>
                <c:pt idx="10">
                  <c:v>2860.3864182126213</c:v>
                </c:pt>
                <c:pt idx="11">
                  <c:v>2765.872927033417</c:v>
                </c:pt>
                <c:pt idx="12">
                  <c:v>2998.9338430479042</c:v>
                </c:pt>
                <c:pt idx="13">
                  <c:v>3058.6658767674289</c:v>
                </c:pt>
                <c:pt idx="14">
                  <c:v>3100.5892949951544</c:v>
                </c:pt>
                <c:pt idx="15">
                  <c:v>3166.8336343538786</c:v>
                </c:pt>
                <c:pt idx="16">
                  <c:v>3085.4593527239585</c:v>
                </c:pt>
                <c:pt idx="17">
                  <c:v>3142.8522489614329</c:v>
                </c:pt>
                <c:pt idx="18">
                  <c:v>3121.2887100627408</c:v>
                </c:pt>
                <c:pt idx="19">
                  <c:v>3215.5066681771559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'Raw Data'!$Y$2</c:f>
              <c:strCache>
                <c:ptCount val="1"/>
                <c:pt idx="0">
                  <c:v>0740093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'Raw Data'!$B$9:$U$9</c:f>
              <c:numCache>
                <c:formatCode>0</c:formatCode>
                <c:ptCount val="20"/>
                <c:pt idx="0">
                  <c:v>1962.6379873467404</c:v>
                </c:pt>
                <c:pt idx="1">
                  <c:v>1974.0959915889507</c:v>
                </c:pt>
                <c:pt idx="2">
                  <c:v>3106.4138923935898</c:v>
                </c:pt>
                <c:pt idx="3">
                  <c:v>1872.8493542947267</c:v>
                </c:pt>
                <c:pt idx="4">
                  <c:v>2192.57107187067</c:v>
                </c:pt>
                <c:pt idx="5">
                  <c:v>1520.094259520396</c:v>
                </c:pt>
                <c:pt idx="6">
                  <c:v>1715.3019227489979</c:v>
                </c:pt>
                <c:pt idx="7">
                  <c:v>2070.0699508500161</c:v>
                </c:pt>
                <c:pt idx="8">
                  <c:v>2209.3935359223733</c:v>
                </c:pt>
                <c:pt idx="9">
                  <c:v>1976.8814034108991</c:v>
                </c:pt>
                <c:pt idx="10">
                  <c:v>2794.9499575399623</c:v>
                </c:pt>
                <c:pt idx="11">
                  <c:v>2230.2956451308082</c:v>
                </c:pt>
                <c:pt idx="12">
                  <c:v>2260.8438324807935</c:v>
                </c:pt>
                <c:pt idx="13">
                  <c:v>2116.0550375383905</c:v>
                </c:pt>
                <c:pt idx="14">
                  <c:v>2485.027994033876</c:v>
                </c:pt>
                <c:pt idx="15">
                  <c:v>2208.7890950538708</c:v>
                </c:pt>
                <c:pt idx="16">
                  <c:v>2875.2504317292569</c:v>
                </c:pt>
                <c:pt idx="17">
                  <c:v>2826.6378326672134</c:v>
                </c:pt>
                <c:pt idx="18">
                  <c:v>3107.2040553344332</c:v>
                </c:pt>
                <c:pt idx="19">
                  <c:v>3024.9652833643645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'Raw Data'!$Y$152</c:f>
              <c:strCache>
                <c:ptCount val="1"/>
                <c:pt idx="0">
                  <c:v>0740128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yVal>
            <c:numRef>
              <c:f>'Raw Data'!$B$159:$U$159</c:f>
              <c:numCache>
                <c:formatCode>0</c:formatCode>
                <c:ptCount val="20"/>
                <c:pt idx="0">
                  <c:v>2914.2234325485697</c:v>
                </c:pt>
                <c:pt idx="1">
                  <c:v>2427.8966477639078</c:v>
                </c:pt>
                <c:pt idx="2">
                  <c:v>2458.9897762768314</c:v>
                </c:pt>
                <c:pt idx="3">
                  <c:v>2609.1889276097654</c:v>
                </c:pt>
                <c:pt idx="4">
                  <c:v>2624.8723874276757</c:v>
                </c:pt>
                <c:pt idx="5">
                  <c:v>2574.1880544379883</c:v>
                </c:pt>
                <c:pt idx="6">
                  <c:v>2708.3068588186843</c:v>
                </c:pt>
                <c:pt idx="7">
                  <c:v>2833.309271686539</c:v>
                </c:pt>
                <c:pt idx="8">
                  <c:v>2720.367668214069</c:v>
                </c:pt>
                <c:pt idx="9">
                  <c:v>2770.3619114280536</c:v>
                </c:pt>
                <c:pt idx="10">
                  <c:v>3021.0947537465299</c:v>
                </c:pt>
                <c:pt idx="11">
                  <c:v>2639.7997113896067</c:v>
                </c:pt>
                <c:pt idx="12">
                  <c:v>2712.7886595440527</c:v>
                </c:pt>
                <c:pt idx="13">
                  <c:v>2850.5650839007085</c:v>
                </c:pt>
                <c:pt idx="14">
                  <c:v>2891.8479820267894</c:v>
                </c:pt>
                <c:pt idx="15">
                  <c:v>2856.9877589329117</c:v>
                </c:pt>
                <c:pt idx="16">
                  <c:v>2878.6106782727738</c:v>
                </c:pt>
                <c:pt idx="17">
                  <c:v>2898.0480862183094</c:v>
                </c:pt>
                <c:pt idx="18">
                  <c:v>2746.2639590675531</c:v>
                </c:pt>
                <c:pt idx="19">
                  <c:v>2877.9272832951133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'Raw Data'!$Y$102</c:f>
              <c:strCache>
                <c:ptCount val="1"/>
                <c:pt idx="0">
                  <c:v>0740124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'Raw Data'!$B$109:$U$109</c:f>
              <c:numCache>
                <c:formatCode>0</c:formatCode>
                <c:ptCount val="20"/>
                <c:pt idx="0">
                  <c:v>3302.6128467927515</c:v>
                </c:pt>
                <c:pt idx="1">
                  <c:v>3152.2155935734199</c:v>
                </c:pt>
                <c:pt idx="2">
                  <c:v>1897.6282772438221</c:v>
                </c:pt>
                <c:pt idx="3">
                  <c:v>1699.1000361705974</c:v>
                </c:pt>
                <c:pt idx="4">
                  <c:v>2565.3165443122548</c:v>
                </c:pt>
                <c:pt idx="5">
                  <c:v>2468.2249615078449</c:v>
                </c:pt>
                <c:pt idx="6">
                  <c:v>2340.7131810996098</c:v>
                </c:pt>
                <c:pt idx="7">
                  <c:v>2398.7882560869248</c:v>
                </c:pt>
                <c:pt idx="8">
                  <c:v>2561.0606288204199</c:v>
                </c:pt>
                <c:pt idx="9">
                  <c:v>2228.721446841143</c:v>
                </c:pt>
                <c:pt idx="10">
                  <c:v>2383.7128042317809</c:v>
                </c:pt>
                <c:pt idx="11">
                  <c:v>2542.937522527131</c:v>
                </c:pt>
                <c:pt idx="12">
                  <c:v>2550.903654091615</c:v>
                </c:pt>
                <c:pt idx="13">
                  <c:v>2480.9366752387714</c:v>
                </c:pt>
                <c:pt idx="14">
                  <c:v>2423.5764930655628</c:v>
                </c:pt>
                <c:pt idx="15">
                  <c:v>2372.7897289984608</c:v>
                </c:pt>
                <c:pt idx="16">
                  <c:v>2467.4109303731993</c:v>
                </c:pt>
                <c:pt idx="17">
                  <c:v>2639.9781410095879</c:v>
                </c:pt>
                <c:pt idx="18">
                  <c:v>2835.0260813411337</c:v>
                </c:pt>
                <c:pt idx="19">
                  <c:v>2394.8651948517359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'Raw Data'!$Y$177</c:f>
              <c:strCache>
                <c:ptCount val="1"/>
                <c:pt idx="0">
                  <c:v>0740129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yVal>
            <c:numRef>
              <c:f>'Raw Data'!$B$184:$U$184</c:f>
              <c:numCache>
                <c:formatCode>0</c:formatCode>
                <c:ptCount val="20"/>
                <c:pt idx="0">
                  <c:v>2479.6550763952628</c:v>
                </c:pt>
                <c:pt idx="1">
                  <c:v>2644.8497741985379</c:v>
                </c:pt>
                <c:pt idx="2">
                  <c:v>2363.9991662919174</c:v>
                </c:pt>
                <c:pt idx="3">
                  <c:v>2191.2277078412508</c:v>
                </c:pt>
                <c:pt idx="4">
                  <c:v>2021.4196821033242</c:v>
                </c:pt>
                <c:pt idx="5">
                  <c:v>2346.7743411507636</c:v>
                </c:pt>
                <c:pt idx="6">
                  <c:v>2495.3793477072204</c:v>
                </c:pt>
                <c:pt idx="7">
                  <c:v>2212.3682533523015</c:v>
                </c:pt>
                <c:pt idx="8">
                  <c:v>2543.8430483255106</c:v>
                </c:pt>
                <c:pt idx="9">
                  <c:v>2533.1151198260541</c:v>
                </c:pt>
                <c:pt idx="10">
                  <c:v>2590.7945895422795</c:v>
                </c:pt>
                <c:pt idx="11">
                  <c:v>2504.1724035856214</c:v>
                </c:pt>
                <c:pt idx="12">
                  <c:v>2640.5302021287489</c:v>
                </c:pt>
                <c:pt idx="13">
                  <c:v>2521.8950116616743</c:v>
                </c:pt>
                <c:pt idx="14">
                  <c:v>2825.3920250383203</c:v>
                </c:pt>
                <c:pt idx="15">
                  <c:v>2889.3050601795399</c:v>
                </c:pt>
                <c:pt idx="16">
                  <c:v>2927.0041789639499</c:v>
                </c:pt>
                <c:pt idx="17">
                  <c:v>2890.0905400831502</c:v>
                </c:pt>
                <c:pt idx="18">
                  <c:v>3032.5427589133042</c:v>
                </c:pt>
                <c:pt idx="19">
                  <c:v>3063.6740600311036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'Raw Data'!$Y$52</c:f>
              <c:strCache>
                <c:ptCount val="1"/>
                <c:pt idx="0">
                  <c:v>0740104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'Raw Data'!$B$59:$U$59</c:f>
              <c:numCache>
                <c:formatCode>0</c:formatCode>
                <c:ptCount val="20"/>
                <c:pt idx="0">
                  <c:v>2718.9747103010468</c:v>
                </c:pt>
                <c:pt idx="1">
                  <c:v>2704.522662250949</c:v>
                </c:pt>
                <c:pt idx="2">
                  <c:v>2415.2402879197421</c:v>
                </c:pt>
                <c:pt idx="3">
                  <c:v>2283.4268404505028</c:v>
                </c:pt>
                <c:pt idx="4">
                  <c:v>3296.824427496058</c:v>
                </c:pt>
                <c:pt idx="5">
                  <c:v>3195.3172585424099</c:v>
                </c:pt>
                <c:pt idx="6">
                  <c:v>3174.4706386855937</c:v>
                </c:pt>
                <c:pt idx="7">
                  <c:v>2756.9428569646552</c:v>
                </c:pt>
                <c:pt idx="8">
                  <c:v>2442.2635263927868</c:v>
                </c:pt>
                <c:pt idx="9">
                  <c:v>2551.4318333733395</c:v>
                </c:pt>
                <c:pt idx="10">
                  <c:v>2772.5338948790786</c:v>
                </c:pt>
                <c:pt idx="11">
                  <c:v>2634.8508032861805</c:v>
                </c:pt>
                <c:pt idx="12">
                  <c:v>2401.117553878154</c:v>
                </c:pt>
                <c:pt idx="13">
                  <c:v>2393.1651871305589</c:v>
                </c:pt>
                <c:pt idx="14">
                  <c:v>2783.86283389751</c:v>
                </c:pt>
                <c:pt idx="15">
                  <c:v>2741.7362375774114</c:v>
                </c:pt>
                <c:pt idx="16">
                  <c:v>2461.7885887087914</c:v>
                </c:pt>
                <c:pt idx="17">
                  <c:v>2378.5693273800434</c:v>
                </c:pt>
                <c:pt idx="18">
                  <c:v>2460.4356330283422</c:v>
                </c:pt>
                <c:pt idx="19">
                  <c:v>2502.4338662826494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'Raw Data'!$Y$77</c:f>
              <c:strCache>
                <c:ptCount val="1"/>
                <c:pt idx="0">
                  <c:v>0740106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'Raw Data'!$B$84:$U$84</c:f>
              <c:numCache>
                <c:formatCode>0</c:formatCode>
                <c:ptCount val="20"/>
                <c:pt idx="0">
                  <c:v>2582.9305054760989</c:v>
                </c:pt>
                <c:pt idx="1">
                  <c:v>2836.7488445875861</c:v>
                </c:pt>
                <c:pt idx="2">
                  <c:v>2601.1267571324311</c:v>
                </c:pt>
                <c:pt idx="3">
                  <c:v>3008.151259173454</c:v>
                </c:pt>
                <c:pt idx="4">
                  <c:v>2916.0845986994586</c:v>
                </c:pt>
                <c:pt idx="5">
                  <c:v>3096.4787448346669</c:v>
                </c:pt>
                <c:pt idx="6">
                  <c:v>2745.149873510723</c:v>
                </c:pt>
                <c:pt idx="7">
                  <c:v>2986.1777106379232</c:v>
                </c:pt>
                <c:pt idx="8">
                  <c:v>3116.5702839614487</c:v>
                </c:pt>
                <c:pt idx="9">
                  <c:v>3315.1120125099105</c:v>
                </c:pt>
                <c:pt idx="10">
                  <c:v>2800.0002334335391</c:v>
                </c:pt>
                <c:pt idx="11">
                  <c:v>2942.3250032579999</c:v>
                </c:pt>
                <c:pt idx="12">
                  <c:v>2884.1758745066672</c:v>
                </c:pt>
                <c:pt idx="13">
                  <c:v>2818.1940202130709</c:v>
                </c:pt>
                <c:pt idx="14">
                  <c:v>2959.0866074681976</c:v>
                </c:pt>
                <c:pt idx="15">
                  <c:v>2854.892465091239</c:v>
                </c:pt>
                <c:pt idx="16">
                  <c:v>2848.6286306721981</c:v>
                </c:pt>
                <c:pt idx="17">
                  <c:v>2894.7236775700385</c:v>
                </c:pt>
                <c:pt idx="18">
                  <c:v>2744.2190961959604</c:v>
                </c:pt>
                <c:pt idx="19">
                  <c:v>2609.055024146915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21080"/>
        <c:axId val="551418728"/>
      </c:scatterChart>
      <c:valAx>
        <c:axId val="551421080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Msmt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8728"/>
        <c:crosses val="autoZero"/>
        <c:crossBetween val="midCat"/>
        <c:majorUnit val="3"/>
      </c:valAx>
      <c:valAx>
        <c:axId val="5514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21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PET</a:t>
            </a:r>
            <a:r>
              <a:rPr lang="en-US" baseline="0"/>
              <a:t> FM Intensity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'Raw Data'!$Y$27</c:f>
              <c:strCache>
                <c:ptCount val="1"/>
                <c:pt idx="0">
                  <c:v>0740099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'Raw Data'!$B$46:$G$46</c:f>
              <c:numCache>
                <c:formatCode>0</c:formatCode>
                <c:ptCount val="6"/>
                <c:pt idx="0">
                  <c:v>2761.0267317099911</c:v>
                </c:pt>
                <c:pt idx="1">
                  <c:v>2841.0552082932054</c:v>
                </c:pt>
                <c:pt idx="2">
                  <c:v>3026.9382132251567</c:v>
                </c:pt>
                <c:pt idx="3">
                  <c:v>3019.4041852275259</c:v>
                </c:pt>
                <c:pt idx="4">
                  <c:v>2657.8987341679208</c:v>
                </c:pt>
                <c:pt idx="5">
                  <c:v>2236.2090010404004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'Raw Data'!$Y$127</c:f>
              <c:strCache>
                <c:ptCount val="1"/>
                <c:pt idx="0">
                  <c:v>0740127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yVal>
            <c:numRef>
              <c:f>'Raw Data'!$B$146:$G$146</c:f>
              <c:numCache>
                <c:formatCode>0</c:formatCode>
                <c:ptCount val="6"/>
                <c:pt idx="0">
                  <c:v>2553.5567729851273</c:v>
                </c:pt>
                <c:pt idx="1">
                  <c:v>2698.8497977361108</c:v>
                </c:pt>
                <c:pt idx="2">
                  <c:v>2366.7383039257229</c:v>
                </c:pt>
                <c:pt idx="3">
                  <c:v>2308.5440575012467</c:v>
                </c:pt>
                <c:pt idx="4">
                  <c:v>2583.8421637400429</c:v>
                </c:pt>
                <c:pt idx="5">
                  <c:v>2733.1917010216289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'Raw Data'!$Y$2</c:f>
              <c:strCache>
                <c:ptCount val="1"/>
                <c:pt idx="0">
                  <c:v>0740093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'Raw Data'!$B$21:$G$21</c:f>
              <c:numCache>
                <c:formatCode>0</c:formatCode>
                <c:ptCount val="6"/>
                <c:pt idx="0">
                  <c:v>2663.2945728416753</c:v>
                </c:pt>
                <c:pt idx="1">
                  <c:v>2520.2812718095784</c:v>
                </c:pt>
                <c:pt idx="2">
                  <c:v>2438.7858959702048</c:v>
                </c:pt>
                <c:pt idx="3">
                  <c:v>2790.4942106894259</c:v>
                </c:pt>
                <c:pt idx="4">
                  <c:v>2786.5511676300121</c:v>
                </c:pt>
                <c:pt idx="5">
                  <c:v>2611.6485827583865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'Raw Data'!$Y$152</c:f>
              <c:strCache>
                <c:ptCount val="1"/>
                <c:pt idx="0">
                  <c:v>0740128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yVal>
            <c:numRef>
              <c:f>'Raw Data'!$B$171:$G$171</c:f>
              <c:numCache>
                <c:formatCode>0</c:formatCode>
                <c:ptCount val="6"/>
                <c:pt idx="0">
                  <c:v>2474.0504787688424</c:v>
                </c:pt>
                <c:pt idx="1">
                  <c:v>2738.2427122369158</c:v>
                </c:pt>
                <c:pt idx="2">
                  <c:v>1710.9251610073545</c:v>
                </c:pt>
                <c:pt idx="3">
                  <c:v>1800.2419543333676</c:v>
                </c:pt>
                <c:pt idx="4">
                  <c:v>2513.8083941341501</c:v>
                </c:pt>
                <c:pt idx="5">
                  <c:v>2291.924702565082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'Raw Data'!$Y$102</c:f>
              <c:strCache>
                <c:ptCount val="1"/>
                <c:pt idx="0">
                  <c:v>0740124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'Raw Data'!$B$121:$G$121</c:f>
              <c:numCache>
                <c:formatCode>0</c:formatCode>
                <c:ptCount val="6"/>
                <c:pt idx="0">
                  <c:v>2936.5830996205627</c:v>
                </c:pt>
                <c:pt idx="1">
                  <c:v>3040.6410654722845</c:v>
                </c:pt>
                <c:pt idx="2">
                  <c:v>2072.3060231267987</c:v>
                </c:pt>
                <c:pt idx="3">
                  <c:v>2432.597805928855</c:v>
                </c:pt>
                <c:pt idx="4">
                  <c:v>2509.3256918229526</c:v>
                </c:pt>
                <c:pt idx="5">
                  <c:v>2400.307699731663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'Raw Data'!$Y$177</c:f>
              <c:strCache>
                <c:ptCount val="1"/>
                <c:pt idx="0">
                  <c:v>0740129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yVal>
            <c:numRef>
              <c:f>'Raw Data'!$B$196:$G$196</c:f>
              <c:numCache>
                <c:formatCode>0</c:formatCode>
                <c:ptCount val="6"/>
                <c:pt idx="0">
                  <c:v>2196.8643916144761</c:v>
                </c:pt>
                <c:pt idx="1">
                  <c:v>2412.4490992636097</c:v>
                </c:pt>
                <c:pt idx="2">
                  <c:v>2161.2378869278464</c:v>
                </c:pt>
                <c:pt idx="3">
                  <c:v>2288.7944142804877</c:v>
                </c:pt>
                <c:pt idx="4">
                  <c:v>2660.0013683069146</c:v>
                </c:pt>
                <c:pt idx="5">
                  <c:v>2767.8497251527533</c:v>
                </c:pt>
              </c:numCache>
            </c:numRef>
          </c:yVal>
          <c:smooth val="0"/>
        </c:ser>
        <c:ser>
          <c:idx val="2"/>
          <c:order val="6"/>
          <c:tx>
            <c:strRef>
              <c:f>'Raw Data'!$Y$52</c:f>
              <c:strCache>
                <c:ptCount val="1"/>
                <c:pt idx="0">
                  <c:v>0740104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yVal>
            <c:numRef>
              <c:f>'Raw Data'!$B$71:$G$71</c:f>
              <c:numCache>
                <c:formatCode>0</c:formatCode>
                <c:ptCount val="6"/>
                <c:pt idx="0">
                  <c:v>2340.4694839772746</c:v>
                </c:pt>
                <c:pt idx="1">
                  <c:v>2439.8625915881066</c:v>
                </c:pt>
                <c:pt idx="2">
                  <c:v>1792.5300325277462</c:v>
                </c:pt>
                <c:pt idx="3">
                  <c:v>1809.6180047807511</c:v>
                </c:pt>
                <c:pt idx="4">
                  <c:v>1706.689678689529</c:v>
                </c:pt>
                <c:pt idx="5">
                  <c:v>2009.6485797101896</c:v>
                </c:pt>
              </c:numCache>
            </c:numRef>
          </c:yVal>
          <c:smooth val="0"/>
        </c:ser>
        <c:ser>
          <c:idx val="3"/>
          <c:order val="7"/>
          <c:tx>
            <c:strRef>
              <c:f>'Raw Data'!$Y$77</c:f>
              <c:strCache>
                <c:ptCount val="1"/>
                <c:pt idx="0">
                  <c:v>0740106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yVal>
            <c:numRef>
              <c:f>'Raw Data'!$B$96:$G$96</c:f>
              <c:numCache>
                <c:formatCode>0</c:formatCode>
                <c:ptCount val="6"/>
                <c:pt idx="0">
                  <c:v>1865.6214136931446</c:v>
                </c:pt>
                <c:pt idx="1">
                  <c:v>1852.1622996764202</c:v>
                </c:pt>
                <c:pt idx="2">
                  <c:v>2164.2695211062278</c:v>
                </c:pt>
                <c:pt idx="3">
                  <c:v>2357.7425765055013</c:v>
                </c:pt>
                <c:pt idx="4">
                  <c:v>1946.1161596622476</c:v>
                </c:pt>
                <c:pt idx="5">
                  <c:v>1862.383230969391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422256"/>
        <c:axId val="551419904"/>
      </c:scatterChart>
      <c:valAx>
        <c:axId val="55142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Msmt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19904"/>
        <c:crosses val="autoZero"/>
        <c:crossBetween val="midCat"/>
      </c:valAx>
      <c:valAx>
        <c:axId val="551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42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0"/>
  <sheetViews>
    <sheetView topLeftCell="A133" workbookViewId="0">
      <selection activeCell="B138" sqref="B138:C138"/>
    </sheetView>
  </sheetViews>
  <sheetFormatPr defaultRowHeight="15" x14ac:dyDescent="0.25"/>
  <cols>
    <col min="2" max="2" width="5.85546875" bestFit="1" customWidth="1"/>
    <col min="3" max="3" width="6" bestFit="1" customWidth="1"/>
    <col min="4" max="4" width="5.85546875" bestFit="1" customWidth="1"/>
    <col min="5" max="5" width="6" bestFit="1" customWidth="1"/>
    <col min="6" max="6" width="5.85546875" bestFit="1" customWidth="1"/>
    <col min="7" max="7" width="6" bestFit="1" customWidth="1"/>
    <col min="8" max="8" width="5.85546875" bestFit="1" customWidth="1"/>
    <col min="9" max="9" width="6" bestFit="1" customWidth="1"/>
    <col min="10" max="10" width="5.85546875" bestFit="1" customWidth="1"/>
    <col min="11" max="11" width="6" bestFit="1" customWidth="1"/>
    <col min="12" max="12" width="5.85546875" bestFit="1" customWidth="1"/>
    <col min="13" max="13" width="6" bestFit="1" customWidth="1"/>
    <col min="14" max="15" width="9.140625" customWidth="1"/>
    <col min="25" max="25" width="10" bestFit="1" customWidth="1"/>
    <col min="27" max="27" width="6.42578125" bestFit="1" customWidth="1"/>
    <col min="28" max="28" width="16.28515625" bestFit="1" customWidth="1"/>
    <col min="29" max="29" width="12" bestFit="1" customWidth="1"/>
    <col min="30" max="31" width="12" customWidth="1"/>
    <col min="32" max="32" width="10" bestFit="1" customWidth="1"/>
    <col min="33" max="33" width="4.140625" bestFit="1" customWidth="1"/>
    <col min="34" max="34" width="11.140625" bestFit="1" customWidth="1"/>
    <col min="35" max="35" width="18.7109375" bestFit="1" customWidth="1"/>
    <col min="36" max="36" width="14.4257812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6" x14ac:dyDescent="0.25">
      <c r="A2" s="41" t="s">
        <v>0</v>
      </c>
      <c r="B2" s="40" t="s">
        <v>30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5" t="s">
        <v>31</v>
      </c>
      <c r="O2" s="46"/>
      <c r="P2" s="46"/>
      <c r="Q2" s="46"/>
      <c r="R2" s="46"/>
      <c r="S2" s="46"/>
      <c r="T2" s="46"/>
      <c r="U2" s="47"/>
      <c r="V2" s="48" t="s">
        <v>21</v>
      </c>
      <c r="W2" s="48"/>
      <c r="X2" s="9" t="s">
        <v>59</v>
      </c>
      <c r="Y2" s="34" t="s">
        <v>76</v>
      </c>
      <c r="AA2" t="s">
        <v>99</v>
      </c>
      <c r="AB2" s="37" t="s">
        <v>59</v>
      </c>
      <c r="AC2" s="37" t="s">
        <v>42</v>
      </c>
      <c r="AD2" s="37" t="s">
        <v>105</v>
      </c>
      <c r="AE2" s="37" t="s">
        <v>106</v>
      </c>
      <c r="AF2" s="38" t="s">
        <v>85</v>
      </c>
      <c r="AG2" s="38" t="s">
        <v>86</v>
      </c>
      <c r="AH2" s="38" t="s">
        <v>87</v>
      </c>
      <c r="AI2" s="38" t="s">
        <v>88</v>
      </c>
      <c r="AJ2" s="38" t="s">
        <v>89</v>
      </c>
    </row>
    <row r="3" spans="1:36" x14ac:dyDescent="0.25">
      <c r="A3" s="42"/>
      <c r="B3" s="40" t="s">
        <v>1</v>
      </c>
      <c r="C3" s="40"/>
      <c r="D3" s="40" t="s">
        <v>2</v>
      </c>
      <c r="E3" s="40"/>
      <c r="F3" s="40" t="s">
        <v>3</v>
      </c>
      <c r="G3" s="40"/>
      <c r="H3" s="40" t="s">
        <v>4</v>
      </c>
      <c r="I3" s="40"/>
      <c r="J3" s="40" t="s">
        <v>5</v>
      </c>
      <c r="K3" s="40"/>
      <c r="L3" s="40" t="s">
        <v>6</v>
      </c>
      <c r="M3" s="40"/>
      <c r="N3" s="40" t="s">
        <v>22</v>
      </c>
      <c r="O3" s="40"/>
      <c r="P3" s="40" t="s">
        <v>23</v>
      </c>
      <c r="Q3" s="40"/>
      <c r="R3" s="40" t="s">
        <v>24</v>
      </c>
      <c r="S3" s="40"/>
      <c r="T3" s="40" t="s">
        <v>25</v>
      </c>
      <c r="U3" s="40"/>
      <c r="V3" s="48"/>
      <c r="W3" s="48"/>
      <c r="X3" s="9" t="s">
        <v>100</v>
      </c>
      <c r="Y3" s="18" t="s">
        <v>101</v>
      </c>
      <c r="AA3">
        <v>1</v>
      </c>
      <c r="AB3" s="33" t="s">
        <v>49</v>
      </c>
      <c r="AC3" s="33" t="s">
        <v>37</v>
      </c>
      <c r="AD3" s="68"/>
      <c r="AE3" s="68"/>
      <c r="AF3" s="33" t="s">
        <v>94</v>
      </c>
      <c r="AG3" s="33"/>
      <c r="AH3" s="33"/>
      <c r="AI3" s="33"/>
      <c r="AJ3" s="33"/>
    </row>
    <row r="4" spans="1:36" x14ac:dyDescent="0.25">
      <c r="A4" s="17" t="s">
        <v>9</v>
      </c>
      <c r="B4" s="17" t="s">
        <v>10</v>
      </c>
      <c r="C4" s="17" t="s">
        <v>11</v>
      </c>
      <c r="D4" s="17" t="s">
        <v>10</v>
      </c>
      <c r="E4" s="17" t="s">
        <v>11</v>
      </c>
      <c r="F4" s="17" t="s">
        <v>10</v>
      </c>
      <c r="G4" s="17" t="s">
        <v>11</v>
      </c>
      <c r="H4" s="17" t="s">
        <v>10</v>
      </c>
      <c r="I4" s="17" t="s">
        <v>11</v>
      </c>
      <c r="J4" s="17" t="s">
        <v>10</v>
      </c>
      <c r="K4" s="17" t="s">
        <v>11</v>
      </c>
      <c r="L4" s="17" t="s">
        <v>10</v>
      </c>
      <c r="M4" s="17" t="s">
        <v>11</v>
      </c>
      <c r="N4" s="17" t="s">
        <v>10</v>
      </c>
      <c r="O4" s="17" t="s">
        <v>11</v>
      </c>
      <c r="P4" s="17" t="s">
        <v>10</v>
      </c>
      <c r="Q4" s="17" t="s">
        <v>11</v>
      </c>
      <c r="R4" s="17" t="s">
        <v>10</v>
      </c>
      <c r="S4" s="17" t="s">
        <v>11</v>
      </c>
      <c r="T4" s="17" t="s">
        <v>10</v>
      </c>
      <c r="U4" s="17" t="s">
        <v>11</v>
      </c>
      <c r="V4" s="17" t="s">
        <v>10</v>
      </c>
      <c r="W4" s="17" t="s">
        <v>11</v>
      </c>
      <c r="X4" s="9"/>
      <c r="Y4" s="19"/>
      <c r="AA4">
        <v>1</v>
      </c>
      <c r="AB4" s="33" t="s">
        <v>53</v>
      </c>
      <c r="AC4" s="33" t="s">
        <v>45</v>
      </c>
      <c r="AD4" s="69"/>
      <c r="AE4" s="70"/>
      <c r="AF4" s="33" t="s">
        <v>94</v>
      </c>
      <c r="AG4" s="33"/>
      <c r="AH4" s="33"/>
      <c r="AI4" s="33"/>
      <c r="AJ4" s="33"/>
    </row>
    <row r="5" spans="1:36" x14ac:dyDescent="0.25">
      <c r="A5" s="3" t="s">
        <v>12</v>
      </c>
      <c r="B5" s="16">
        <v>2378.4815670938669</v>
      </c>
      <c r="C5" s="16">
        <v>2254.3150037212636</v>
      </c>
      <c r="D5" s="16">
        <v>3265.7236242493932</v>
      </c>
      <c r="E5" s="16">
        <v>2562.7404887827211</v>
      </c>
      <c r="F5" s="16">
        <v>2413.0260195661531</v>
      </c>
      <c r="G5" s="16">
        <v>1696.616020251435</v>
      </c>
      <c r="H5" s="16">
        <v>2178.5053528835501</v>
      </c>
      <c r="I5" s="16">
        <v>2424.2884185019188</v>
      </c>
      <c r="J5" s="16">
        <v>2418.9598912785605</v>
      </c>
      <c r="K5" s="16">
        <v>1598.5369662869546</v>
      </c>
      <c r="L5" s="16">
        <v>2852.2895592071563</v>
      </c>
      <c r="M5" s="16">
        <v>1935.9268682839879</v>
      </c>
      <c r="N5" s="16">
        <v>1892.7323404094702</v>
      </c>
      <c r="O5" s="16">
        <v>2334.7448409095541</v>
      </c>
      <c r="P5" s="16">
        <v>2053.7296265465429</v>
      </c>
      <c r="Q5" s="16">
        <v>2390.2250916905</v>
      </c>
      <c r="R5" s="16">
        <v>2912.6674520277502</v>
      </c>
      <c r="S5" s="16">
        <v>2417.3037344488521</v>
      </c>
      <c r="T5" s="16">
        <v>3258.5024677750098</v>
      </c>
      <c r="U5" s="16">
        <v>2989.9897446040159</v>
      </c>
      <c r="V5" s="4">
        <v>641.13423483773136</v>
      </c>
      <c r="W5" s="4">
        <v>614.09795319086436</v>
      </c>
      <c r="X5" s="9"/>
      <c r="Y5" s="19"/>
      <c r="AA5">
        <v>2</v>
      </c>
      <c r="AB5" s="34" t="s">
        <v>48</v>
      </c>
      <c r="AC5" s="34" t="s">
        <v>33</v>
      </c>
      <c r="AD5" s="69"/>
      <c r="AE5" s="71"/>
      <c r="AF5" s="34" t="s">
        <v>94</v>
      </c>
      <c r="AG5" s="34"/>
      <c r="AH5" s="34"/>
      <c r="AI5" s="34"/>
      <c r="AJ5" s="34" t="s">
        <v>94</v>
      </c>
    </row>
    <row r="6" spans="1:36" x14ac:dyDescent="0.25">
      <c r="A6" s="3" t="s">
        <v>13</v>
      </c>
      <c r="B6" s="16">
        <v>2341.7996168732716</v>
      </c>
      <c r="C6" s="16">
        <v>1627.5081476710852</v>
      </c>
      <c r="D6" s="16">
        <v>3025.148402199095</v>
      </c>
      <c r="E6" s="16">
        <v>2774.7127556704254</v>
      </c>
      <c r="F6" s="16">
        <v>2315.0452483980475</v>
      </c>
      <c r="G6" s="16">
        <v>1797.7282325394719</v>
      </c>
      <c r="H6" s="16">
        <v>1678.4096372635142</v>
      </c>
      <c r="I6" s="16">
        <v>1725.3871008493418</v>
      </c>
      <c r="J6" s="16">
        <v>2038.9410350255</v>
      </c>
      <c r="K6" s="16">
        <v>2435.6369536787788</v>
      </c>
      <c r="L6" s="16">
        <v>2694.0106522569195</v>
      </c>
      <c r="M6" s="16">
        <v>2171.5758042044181</v>
      </c>
      <c r="N6" s="16">
        <v>2643.1280623245611</v>
      </c>
      <c r="O6" s="16">
        <v>2685.5553521684242</v>
      </c>
      <c r="P6" s="16">
        <v>2664.7203294176738</v>
      </c>
      <c r="Q6" s="16">
        <v>2307.5829398993269</v>
      </c>
      <c r="R6" s="16">
        <v>2614.8822632470192</v>
      </c>
      <c r="S6" s="16">
        <v>3263.8718422933784</v>
      </c>
      <c r="T6" s="16">
        <v>3146.5223360730229</v>
      </c>
      <c r="U6" s="16">
        <v>2788.7130113333701</v>
      </c>
      <c r="V6" s="4">
        <v>683.25293280814151</v>
      </c>
      <c r="W6" s="4">
        <v>542.8510395012579</v>
      </c>
      <c r="X6" s="9"/>
      <c r="Y6" s="19"/>
      <c r="AA6">
        <v>2</v>
      </c>
      <c r="AB6" s="34" t="s">
        <v>54</v>
      </c>
      <c r="AC6" s="34" t="s">
        <v>46</v>
      </c>
      <c r="AD6" s="69"/>
      <c r="AE6" s="72"/>
      <c r="AF6" s="34" t="s">
        <v>94</v>
      </c>
      <c r="AG6" s="34"/>
      <c r="AH6" s="34"/>
      <c r="AI6" s="34"/>
      <c r="AJ6" s="34" t="s">
        <v>94</v>
      </c>
    </row>
    <row r="7" spans="1:36" x14ac:dyDescent="0.25">
      <c r="A7" s="3" t="s">
        <v>14</v>
      </c>
      <c r="B7" s="16">
        <v>1869.9867971650935</v>
      </c>
      <c r="C7" s="16">
        <v>2227.8814083408424</v>
      </c>
      <c r="D7" s="16">
        <v>2907.7030606276653</v>
      </c>
      <c r="E7" s="16">
        <v>1222.9904529654182</v>
      </c>
      <c r="F7" s="16">
        <v>1968.8735738638609</v>
      </c>
      <c r="G7" s="16">
        <v>1333.5361136638655</v>
      </c>
      <c r="H7" s="16">
        <v>1601.4654852954734</v>
      </c>
      <c r="I7" s="16">
        <v>1910.9666989629761</v>
      </c>
      <c r="J7" s="16">
        <v>1786.870408815636</v>
      </c>
      <c r="K7" s="16">
        <v>1822.8851487269478</v>
      </c>
      <c r="L7" s="16">
        <v>3045.5643803998023</v>
      </c>
      <c r="M7" s="16">
        <v>2920.9687900929316</v>
      </c>
      <c r="N7" s="16">
        <v>2183.2421551437651</v>
      </c>
      <c r="O7" s="16">
        <v>1629.7779657500294</v>
      </c>
      <c r="P7" s="16">
        <v>2445.6590564198964</v>
      </c>
      <c r="Q7" s="16">
        <v>1964.8861750544208</v>
      </c>
      <c r="R7" s="16">
        <v>3180.8274834247436</v>
      </c>
      <c r="S7" s="16">
        <v>2865.0431168068758</v>
      </c>
      <c r="T7" s="16">
        <v>3319.7045695667839</v>
      </c>
      <c r="U7" s="16">
        <v>3168.7608742671396</v>
      </c>
      <c r="V7" s="4">
        <v>780.14713888963013</v>
      </c>
      <c r="W7" s="4">
        <v>739.84537311784061</v>
      </c>
      <c r="X7" s="9"/>
      <c r="Y7" s="19"/>
      <c r="AA7">
        <v>3</v>
      </c>
      <c r="AB7" s="35" t="s">
        <v>52</v>
      </c>
      <c r="AC7" s="35" t="s">
        <v>44</v>
      </c>
      <c r="AD7" s="69"/>
      <c r="AE7" s="73"/>
      <c r="AF7" s="35" t="s">
        <v>94</v>
      </c>
      <c r="AG7" s="35" t="s">
        <v>94</v>
      </c>
      <c r="AH7" s="35" t="s">
        <v>94</v>
      </c>
      <c r="AI7" s="35"/>
      <c r="AJ7" s="35"/>
    </row>
    <row r="8" spans="1:36" x14ac:dyDescent="0.25">
      <c r="A8" s="3" t="s">
        <v>15</v>
      </c>
      <c r="B8" s="16">
        <v>1260.283968254729</v>
      </c>
      <c r="C8" s="16">
        <v>1786.6794066226123</v>
      </c>
      <c r="D8" s="16">
        <v>3227.0804824982069</v>
      </c>
      <c r="E8" s="22">
        <v>930.95371976034198</v>
      </c>
      <c r="F8" s="16">
        <v>2073.3394456546198</v>
      </c>
      <c r="G8" s="16">
        <v>1252.4966716268118</v>
      </c>
      <c r="H8" s="16">
        <v>1402.827215553453</v>
      </c>
      <c r="I8" s="16">
        <v>2219.6375850858271</v>
      </c>
      <c r="J8" s="16">
        <v>2592.8028085697974</v>
      </c>
      <c r="K8" s="16">
        <v>2050.4665449509152</v>
      </c>
      <c r="L8" s="16">
        <v>2587.9352382959719</v>
      </c>
      <c r="M8" s="16">
        <v>1892.7111179418955</v>
      </c>
      <c r="N8" s="16">
        <v>2324.2727720453772</v>
      </c>
      <c r="O8" s="16">
        <v>1814.1419913255545</v>
      </c>
      <c r="P8" s="16">
        <v>2776.0029637513908</v>
      </c>
      <c r="Q8" s="16">
        <v>2172.4621735712358</v>
      </c>
      <c r="R8" s="16">
        <v>2792.6245282175159</v>
      </c>
      <c r="S8" s="16">
        <v>2760.3326371197477</v>
      </c>
      <c r="T8" s="16">
        <v>2704.0868479229148</v>
      </c>
      <c r="U8" s="16">
        <v>3152.397503252932</v>
      </c>
      <c r="V8" s="4">
        <v>633.18794395766474</v>
      </c>
      <c r="W8" s="4">
        <v>854.55694768439412</v>
      </c>
      <c r="X8" s="9"/>
      <c r="Y8" s="19"/>
      <c r="AA8">
        <v>3</v>
      </c>
      <c r="AB8" s="35" t="s">
        <v>55</v>
      </c>
      <c r="AC8" s="35" t="s">
        <v>47</v>
      </c>
      <c r="AD8" s="69"/>
      <c r="AE8" s="74"/>
      <c r="AF8" s="35" t="s">
        <v>94</v>
      </c>
      <c r="AG8" s="35" t="s">
        <v>94</v>
      </c>
      <c r="AH8" s="35" t="s">
        <v>94</v>
      </c>
      <c r="AI8" s="35"/>
      <c r="AJ8" s="35"/>
    </row>
    <row r="9" spans="1:36" x14ac:dyDescent="0.25">
      <c r="A9" s="5" t="s">
        <v>16</v>
      </c>
      <c r="B9" s="6">
        <f t="shared" ref="B9:M9" si="0">AVERAGE(B5:B8)</f>
        <v>1962.6379873467404</v>
      </c>
      <c r="C9" s="6">
        <f t="shared" si="0"/>
        <v>1974.0959915889507</v>
      </c>
      <c r="D9" s="6">
        <f t="shared" si="0"/>
        <v>3106.4138923935898</v>
      </c>
      <c r="E9" s="6">
        <f t="shared" si="0"/>
        <v>1872.8493542947267</v>
      </c>
      <c r="F9" s="6">
        <f t="shared" si="0"/>
        <v>2192.57107187067</v>
      </c>
      <c r="G9" s="6">
        <f t="shared" si="0"/>
        <v>1520.094259520396</v>
      </c>
      <c r="H9" s="6">
        <f t="shared" si="0"/>
        <v>1715.3019227489979</v>
      </c>
      <c r="I9" s="6">
        <f t="shared" si="0"/>
        <v>2070.0699508500161</v>
      </c>
      <c r="J9" s="6">
        <f t="shared" si="0"/>
        <v>2209.3935359223733</v>
      </c>
      <c r="K9" s="6">
        <f t="shared" si="0"/>
        <v>1976.8814034108991</v>
      </c>
      <c r="L9" s="6">
        <f t="shared" si="0"/>
        <v>2794.9499575399623</v>
      </c>
      <c r="M9" s="6">
        <f t="shared" si="0"/>
        <v>2230.2956451308082</v>
      </c>
      <c r="N9" s="6">
        <f>AVERAGE(N5:N8)</f>
        <v>2260.8438324807935</v>
      </c>
      <c r="O9" s="6">
        <f>AVERAGE(O5:O8)</f>
        <v>2116.0550375383905</v>
      </c>
      <c r="P9" s="6">
        <f t="shared" ref="P9:W9" si="1">AVERAGE(P5:P8)</f>
        <v>2485.027994033876</v>
      </c>
      <c r="Q9" s="6">
        <f t="shared" si="1"/>
        <v>2208.7890950538708</v>
      </c>
      <c r="R9" s="6">
        <f t="shared" si="1"/>
        <v>2875.2504317292569</v>
      </c>
      <c r="S9" s="6">
        <f t="shared" si="1"/>
        <v>2826.6378326672134</v>
      </c>
      <c r="T9" s="6">
        <f t="shared" si="1"/>
        <v>3107.2040553344332</v>
      </c>
      <c r="U9" s="6">
        <f t="shared" si="1"/>
        <v>3024.9652833643645</v>
      </c>
      <c r="V9" s="6">
        <f>AVERAGE(V5:V8)</f>
        <v>684.43056262329196</v>
      </c>
      <c r="W9" s="6">
        <f t="shared" si="1"/>
        <v>687.83782837358922</v>
      </c>
      <c r="X9" s="9"/>
      <c r="Y9" s="20"/>
      <c r="AA9">
        <v>4</v>
      </c>
      <c r="AB9" s="36" t="s">
        <v>50</v>
      </c>
      <c r="AC9" s="36" t="s">
        <v>40</v>
      </c>
      <c r="AD9" s="69"/>
      <c r="AE9" s="75"/>
      <c r="AF9" s="36" t="s">
        <v>94</v>
      </c>
      <c r="AG9" s="36" t="s">
        <v>94</v>
      </c>
      <c r="AH9" s="36" t="s">
        <v>94</v>
      </c>
      <c r="AI9" s="36"/>
      <c r="AJ9" s="36" t="s">
        <v>94</v>
      </c>
    </row>
    <row r="10" spans="1:36" x14ac:dyDescent="0.25">
      <c r="A10" s="3" t="s">
        <v>17</v>
      </c>
      <c r="B10" s="8">
        <f t="shared" ref="B10:M10" si="2">STDEV(B5:B8)</f>
        <v>522.35838122209225</v>
      </c>
      <c r="C10" s="8">
        <f t="shared" si="2"/>
        <v>315.26594191170472</v>
      </c>
      <c r="D10" s="8">
        <f t="shared" si="2"/>
        <v>169.3419530507239</v>
      </c>
      <c r="E10" s="8">
        <f t="shared" si="2"/>
        <v>930.73292806940447</v>
      </c>
      <c r="F10" s="8">
        <f t="shared" si="2"/>
        <v>206.44374470551512</v>
      </c>
      <c r="G10" s="8">
        <f t="shared" si="2"/>
        <v>267.49016543780647</v>
      </c>
      <c r="H10" s="8">
        <f t="shared" si="2"/>
        <v>329.9078838836719</v>
      </c>
      <c r="I10" s="8">
        <f t="shared" si="2"/>
        <v>311.96223696796778</v>
      </c>
      <c r="J10" s="8">
        <f t="shared" si="2"/>
        <v>364.46333864617935</v>
      </c>
      <c r="K10" s="8">
        <f t="shared" si="2"/>
        <v>357.17912757063908</v>
      </c>
      <c r="L10" s="8">
        <f t="shared" si="2"/>
        <v>199.28142261586976</v>
      </c>
      <c r="M10" s="8">
        <f t="shared" si="2"/>
        <v>476.47794725812452</v>
      </c>
      <c r="N10" s="8">
        <f>STDEV(N5:N8)</f>
        <v>311.8186191158922</v>
      </c>
      <c r="O10" s="8">
        <f t="shared" ref="O10:W10" si="3">STDEV(O5:O8)</f>
        <v>482.96746490931912</v>
      </c>
      <c r="P10" s="8">
        <f t="shared" si="3"/>
        <v>318.6031823673888</v>
      </c>
      <c r="Q10" s="8">
        <f t="shared" si="3"/>
        <v>185.73056135482798</v>
      </c>
      <c r="R10" s="8">
        <f t="shared" si="3"/>
        <v>237.62434711174589</v>
      </c>
      <c r="S10" s="8">
        <f t="shared" si="3"/>
        <v>348.61599119205175</v>
      </c>
      <c r="T10" s="8">
        <f t="shared" si="3"/>
        <v>278.14689660174895</v>
      </c>
      <c r="U10" s="8">
        <f>STDEV(U5:U8)</f>
        <v>176.96945779822204</v>
      </c>
      <c r="V10" s="8">
        <f t="shared" si="3"/>
        <v>67.486857366346655</v>
      </c>
      <c r="W10" s="8">
        <f t="shared" si="3"/>
        <v>137.79064747358535</v>
      </c>
      <c r="X10" s="9"/>
      <c r="Y10" s="21"/>
      <c r="AA10">
        <v>4</v>
      </c>
      <c r="AB10" s="36" t="s">
        <v>51</v>
      </c>
      <c r="AC10" s="36" t="s">
        <v>43</v>
      </c>
      <c r="AD10" s="70"/>
      <c r="AE10" s="76"/>
      <c r="AF10" s="36" t="s">
        <v>94</v>
      </c>
      <c r="AG10" s="36" t="s">
        <v>94</v>
      </c>
      <c r="AH10" s="36" t="s">
        <v>94</v>
      </c>
      <c r="AI10" s="36"/>
      <c r="AJ10" s="36" t="s">
        <v>94</v>
      </c>
    </row>
    <row r="11" spans="1:36" x14ac:dyDescent="0.25">
      <c r="A11" s="3" t="s">
        <v>18</v>
      </c>
      <c r="B11" s="9">
        <f>B10/B9</f>
        <v>0.26615116215510554</v>
      </c>
      <c r="C11" s="9">
        <f t="shared" ref="C11:M11" si="4">C10/C9</f>
        <v>0.15970142447731075</v>
      </c>
      <c r="D11" s="9">
        <f t="shared" si="4"/>
        <v>5.4513647864303294E-2</v>
      </c>
      <c r="E11" s="9">
        <f t="shared" si="4"/>
        <v>0.49696091462727271</v>
      </c>
      <c r="F11" s="9">
        <f t="shared" si="4"/>
        <v>9.4156010427237952E-2</v>
      </c>
      <c r="G11" s="9">
        <f t="shared" si="4"/>
        <v>0.17596945963219551</v>
      </c>
      <c r="H11" s="9">
        <f t="shared" si="4"/>
        <v>0.19233225329506479</v>
      </c>
      <c r="I11" s="9">
        <f t="shared" si="4"/>
        <v>0.15070130206946353</v>
      </c>
      <c r="J11" s="9">
        <f t="shared" si="4"/>
        <v>0.16496080608565006</v>
      </c>
      <c r="K11" s="9">
        <f t="shared" si="4"/>
        <v>0.18067807555595616</v>
      </c>
      <c r="L11" s="9">
        <f t="shared" si="4"/>
        <v>7.1300533334511557E-2</v>
      </c>
      <c r="M11" s="9">
        <f t="shared" si="4"/>
        <v>0.21363891746745475</v>
      </c>
      <c r="N11" s="9">
        <f t="shared" ref="N11:W11" si="5">N10/N9</f>
        <v>0.1379213436311246</v>
      </c>
      <c r="O11" s="9">
        <f t="shared" si="5"/>
        <v>0.22823955726177889</v>
      </c>
      <c r="P11" s="9">
        <f t="shared" si="5"/>
        <v>0.12820909186226478</v>
      </c>
      <c r="Q11" s="9">
        <f t="shared" si="5"/>
        <v>8.4087051032048915E-2</v>
      </c>
      <c r="R11" s="9">
        <f t="shared" si="5"/>
        <v>8.2644747911169561E-2</v>
      </c>
      <c r="S11" s="9">
        <f t="shared" si="5"/>
        <v>0.12333238703703968</v>
      </c>
      <c r="T11" s="9">
        <f t="shared" si="5"/>
        <v>8.9516778315292062E-2</v>
      </c>
      <c r="U11" s="9">
        <f t="shared" si="5"/>
        <v>5.8502971512253761E-2</v>
      </c>
      <c r="V11" s="9">
        <f t="shared" si="5"/>
        <v>9.8602927823214656E-2</v>
      </c>
      <c r="W11" s="9">
        <f t="shared" si="5"/>
        <v>0.20032432324839561</v>
      </c>
      <c r="X11" s="9"/>
      <c r="Y11" s="19"/>
    </row>
    <row r="12" spans="1:36" x14ac:dyDescent="0.25">
      <c r="A12" s="10" t="s">
        <v>19</v>
      </c>
      <c r="B12" s="43">
        <f>FTEST(B5:C8,V5:W8)</f>
        <v>1.6989582171947858E-3</v>
      </c>
      <c r="C12" s="44"/>
      <c r="D12" s="43">
        <f>FTEST(D5:E8,V5:W8)</f>
        <v>7.2595901497813037E-6</v>
      </c>
      <c r="E12" s="44"/>
      <c r="F12" s="43">
        <f>FTEST(F5:G8,V5:W8)</f>
        <v>1.1954167969519991E-3</v>
      </c>
      <c r="G12" s="44"/>
      <c r="H12" s="43">
        <f>FTEST(H5:I8,V5:W8)</f>
        <v>3.7192108259820967E-3</v>
      </c>
      <c r="I12" s="44"/>
      <c r="J12" s="43">
        <f>FTEST(J5:K8,V5:W8)</f>
        <v>3.4765623450780879E-3</v>
      </c>
      <c r="K12" s="44"/>
      <c r="L12" s="43">
        <f>FTEST(L5:M8,V5:W8)</f>
        <v>7.5466837905253795E-4</v>
      </c>
      <c r="M12" s="44"/>
      <c r="N12" s="43">
        <f>FTEST(N5:O8,V5:W8)</f>
        <v>2.1736097653805276E-3</v>
      </c>
      <c r="O12" s="44"/>
      <c r="P12" s="43">
        <f>FTEST(P5:Q8,V5:W8)</f>
        <v>1.3921653216241628E-2</v>
      </c>
      <c r="Q12" s="44"/>
      <c r="R12" s="43">
        <f>FTEST(R5:S8,V5:W8)</f>
        <v>1.5619876046609808E-2</v>
      </c>
      <c r="S12" s="44"/>
      <c r="T12" s="43">
        <f>FTEST(T5:U8,V5:W8)</f>
        <v>5.5239183513866565E-2</v>
      </c>
      <c r="U12" s="44"/>
      <c r="V12" s="9"/>
      <c r="W12" s="9" t="s">
        <v>26</v>
      </c>
      <c r="X12" s="9" t="s">
        <v>26</v>
      </c>
      <c r="Y12" s="19"/>
    </row>
    <row r="13" spans="1:36" x14ac:dyDescent="0.25">
      <c r="A13" s="10" t="s">
        <v>20</v>
      </c>
      <c r="B13" s="43">
        <f>TTEST(B5:C8,V5:W8,2,3)</f>
        <v>2.3891147229010442E-5</v>
      </c>
      <c r="C13" s="44"/>
      <c r="D13" s="43">
        <f>TTEST(D5:E8,V5:W8,2,3)</f>
        <v>7.4601765476739468E-4</v>
      </c>
      <c r="E13" s="44"/>
      <c r="F13" s="43">
        <f>TTEST(F5:G8,V5:W8,2,3)</f>
        <v>7.0673793858238632E-5</v>
      </c>
      <c r="G13" s="44"/>
      <c r="H13" s="43">
        <f>TTEST(H5:I8,V5:W8,2,3)</f>
        <v>1.298977946645275E-5</v>
      </c>
      <c r="I13" s="44"/>
      <c r="J13" s="43">
        <f>TTEST(J5:K8,V5:W8,2,3)</f>
        <v>4.47652081157704E-6</v>
      </c>
      <c r="K13" s="44"/>
      <c r="L13" s="43">
        <f>TTEST(L5:M8,V5:W8,2,3)</f>
        <v>5.1955357562372456E-6</v>
      </c>
      <c r="M13" s="44"/>
      <c r="N13" s="43">
        <f>TTEST(N5:O8,V5:W8,2,3)</f>
        <v>5.3487781996150566E-6</v>
      </c>
      <c r="O13" s="44"/>
      <c r="P13" s="43">
        <f>TTEST(P5:Q8,V5:W8,2,3)</f>
        <v>1.0876274097609903E-7</v>
      </c>
      <c r="Q13" s="44"/>
      <c r="R13" s="43">
        <f>TTEST(R5:S8,V5:W8,2,3)</f>
        <v>8.8019158544856421E-9</v>
      </c>
      <c r="S13" s="44"/>
      <c r="T13" s="43">
        <f>TTEST(T5:U8,V5:W8,2,2)</f>
        <v>1.1878331274725679E-13</v>
      </c>
      <c r="U13" s="44"/>
      <c r="V13" s="9"/>
      <c r="W13" s="9"/>
      <c r="X13" s="9" t="s">
        <v>26</v>
      </c>
      <c r="Y13" s="19"/>
    </row>
    <row r="14" spans="1:36" x14ac:dyDescent="0.25">
      <c r="A14" s="41" t="s">
        <v>0</v>
      </c>
      <c r="B14" s="45" t="s">
        <v>32</v>
      </c>
      <c r="C14" s="46"/>
      <c r="D14" s="46"/>
      <c r="E14" s="46"/>
      <c r="F14" s="46"/>
      <c r="G14" s="47"/>
      <c r="H14" s="49" t="s">
        <v>63</v>
      </c>
      <c r="I14" s="50"/>
      <c r="J14" s="53" t="s">
        <v>74</v>
      </c>
      <c r="K14" s="54"/>
      <c r="L14" s="53" t="s">
        <v>75</v>
      </c>
      <c r="M14" s="54"/>
    </row>
    <row r="15" spans="1:36" x14ac:dyDescent="0.25">
      <c r="A15" s="42"/>
      <c r="B15" s="40" t="s">
        <v>1</v>
      </c>
      <c r="C15" s="40"/>
      <c r="D15" s="40" t="s">
        <v>7</v>
      </c>
      <c r="E15" s="40"/>
      <c r="F15" s="40" t="s">
        <v>8</v>
      </c>
      <c r="G15" s="40"/>
      <c r="H15" s="51"/>
      <c r="I15" s="52"/>
      <c r="J15" s="53" t="s">
        <v>33</v>
      </c>
      <c r="K15" s="54"/>
      <c r="L15" s="55" t="s">
        <v>27</v>
      </c>
      <c r="M15" s="55"/>
    </row>
    <row r="16" spans="1:36" x14ac:dyDescent="0.25">
      <c r="A16" s="17" t="s">
        <v>9</v>
      </c>
      <c r="B16" s="17" t="s">
        <v>10</v>
      </c>
      <c r="C16" s="17" t="s">
        <v>11</v>
      </c>
      <c r="D16" s="17" t="s">
        <v>10</v>
      </c>
      <c r="E16" s="17" t="s">
        <v>11</v>
      </c>
      <c r="F16" s="17" t="s">
        <v>10</v>
      </c>
      <c r="G16" s="17" t="s">
        <v>11</v>
      </c>
      <c r="H16" s="17" t="s">
        <v>10</v>
      </c>
      <c r="I16" s="17" t="s">
        <v>11</v>
      </c>
      <c r="J16" s="17" t="s">
        <v>28</v>
      </c>
      <c r="K16" s="17" t="s">
        <v>29</v>
      </c>
      <c r="L16" s="17" t="s">
        <v>28</v>
      </c>
      <c r="M16" s="17" t="s">
        <v>29</v>
      </c>
    </row>
    <row r="17" spans="1:25" x14ac:dyDescent="0.25">
      <c r="A17" s="3" t="s">
        <v>12</v>
      </c>
      <c r="B17" s="4">
        <v>2637.890368935583</v>
      </c>
      <c r="C17" s="4">
        <v>2988.8878737531259</v>
      </c>
      <c r="D17" s="4">
        <v>2836.802432016184</v>
      </c>
      <c r="E17" s="4">
        <v>2674.5104396384218</v>
      </c>
      <c r="F17" s="4">
        <v>2856.8649712761508</v>
      </c>
      <c r="G17" s="4">
        <v>2644.6884980708087</v>
      </c>
      <c r="H17" s="4">
        <v>699.64620951168604</v>
      </c>
      <c r="I17" s="4">
        <v>747.82329136709075</v>
      </c>
      <c r="J17" s="23">
        <v>3381.4996993387349</v>
      </c>
      <c r="K17" s="23">
        <v>947.88116873505521</v>
      </c>
      <c r="L17" s="14">
        <v>644.46127755965369</v>
      </c>
      <c r="M17" s="14">
        <v>639.82618175600203</v>
      </c>
      <c r="P17" s="39"/>
    </row>
    <row r="18" spans="1:25" x14ac:dyDescent="0.25">
      <c r="A18" s="3" t="s">
        <v>13</v>
      </c>
      <c r="B18" s="4">
        <v>2432.2593647938306</v>
      </c>
      <c r="C18" s="4">
        <v>2239.2260348863047</v>
      </c>
      <c r="D18" s="4">
        <v>2155.7951192092314</v>
      </c>
      <c r="E18" s="4">
        <v>2756.8942399607381</v>
      </c>
      <c r="F18" s="4">
        <v>2784.8677718163099</v>
      </c>
      <c r="G18" s="4">
        <v>3181.5741689079455</v>
      </c>
      <c r="H18" s="4">
        <v>647.88247791386152</v>
      </c>
      <c r="I18" s="4">
        <v>857.51560064033879</v>
      </c>
      <c r="J18" s="23">
        <v>941.65542862347286</v>
      </c>
      <c r="K18" s="23">
        <v>1014.3779641702366</v>
      </c>
      <c r="L18" s="14">
        <v>727.74842622437109</v>
      </c>
      <c r="M18" s="14">
        <v>625.33214311375059</v>
      </c>
    </row>
    <row r="19" spans="1:25" x14ac:dyDescent="0.25">
      <c r="A19" s="3" t="s">
        <v>14</v>
      </c>
      <c r="B19" s="4">
        <v>2881.9553065375621</v>
      </c>
      <c r="C19" s="4">
        <v>2685.3144848037259</v>
      </c>
      <c r="D19" s="4">
        <v>2449.3474290863392</v>
      </c>
      <c r="E19" s="4">
        <v>2951.3299540694711</v>
      </c>
      <c r="F19" s="4">
        <v>3149.4272034359037</v>
      </c>
      <c r="G19" s="4">
        <v>2988.189301588216</v>
      </c>
      <c r="H19" s="4">
        <v>669.19210079255811</v>
      </c>
      <c r="I19" s="4">
        <v>724.51077552618892</v>
      </c>
      <c r="J19" s="4">
        <v>1393.5299625712296</v>
      </c>
      <c r="K19" s="4">
        <v>933.84006577357195</v>
      </c>
      <c r="L19" s="14">
        <v>653.65792478344838</v>
      </c>
      <c r="M19" s="14">
        <v>664.94181970377008</v>
      </c>
    </row>
    <row r="20" spans="1:25" x14ac:dyDescent="0.25">
      <c r="A20" s="3" t="s">
        <v>15</v>
      </c>
      <c r="B20" s="4">
        <v>2701.0732510997268</v>
      </c>
      <c r="C20" s="4">
        <v>2167.6966937951561</v>
      </c>
      <c r="D20" s="4">
        <v>2313.1986035690643</v>
      </c>
      <c r="E20" s="4">
        <v>2779.2422090890723</v>
      </c>
      <c r="F20" s="4">
        <v>2355.0447239916821</v>
      </c>
      <c r="G20" s="4">
        <v>1632.1423624665772</v>
      </c>
      <c r="H20" s="4">
        <v>781.52034842340936</v>
      </c>
      <c r="I20" s="4">
        <v>834.72823039031448</v>
      </c>
      <c r="J20" s="4">
        <v>1523.5611895334443</v>
      </c>
      <c r="K20" s="4">
        <v>1232.8966196223819</v>
      </c>
      <c r="L20" s="15">
        <v>786.25518249515437</v>
      </c>
      <c r="M20" s="14">
        <v>515.9294608267445</v>
      </c>
    </row>
    <row r="21" spans="1:25" x14ac:dyDescent="0.25">
      <c r="A21" s="5" t="s">
        <v>16</v>
      </c>
      <c r="B21" s="6">
        <f t="shared" ref="B21:I21" si="6">AVERAGE(B17:B20)</f>
        <v>2663.2945728416753</v>
      </c>
      <c r="C21" s="7">
        <f t="shared" si="6"/>
        <v>2520.2812718095784</v>
      </c>
      <c r="D21" s="7">
        <f t="shared" si="6"/>
        <v>2438.7858959702048</v>
      </c>
      <c r="E21" s="7">
        <f t="shared" si="6"/>
        <v>2790.4942106894259</v>
      </c>
      <c r="F21" s="7">
        <f t="shared" si="6"/>
        <v>2786.5511676300121</v>
      </c>
      <c r="G21" s="7">
        <f t="shared" si="6"/>
        <v>2611.6485827583865</v>
      </c>
      <c r="H21" s="6">
        <f t="shared" si="6"/>
        <v>699.56028416037873</v>
      </c>
      <c r="I21" s="6">
        <f t="shared" si="6"/>
        <v>791.14447448098315</v>
      </c>
      <c r="J21" s="6">
        <f>AVERAGE(J17:J20)</f>
        <v>1810.0615700167205</v>
      </c>
      <c r="K21" s="6">
        <f t="shared" ref="K21:M21" si="7">AVERAGE(K17:K20)</f>
        <v>1032.2489545753115</v>
      </c>
      <c r="L21" s="6">
        <f t="shared" si="7"/>
        <v>703.03070276565688</v>
      </c>
      <c r="M21" s="6">
        <f t="shared" si="7"/>
        <v>611.50740135006674</v>
      </c>
    </row>
    <row r="22" spans="1:25" x14ac:dyDescent="0.25">
      <c r="A22" s="3" t="s">
        <v>17</v>
      </c>
      <c r="B22" s="8">
        <f t="shared" ref="B22:I22" si="8">STDEV(B17:B20)</f>
        <v>185.52842183446549</v>
      </c>
      <c r="C22" s="8">
        <f t="shared" si="8"/>
        <v>387.35687233344538</v>
      </c>
      <c r="D22" s="8">
        <f t="shared" si="8"/>
        <v>291.19561391627519</v>
      </c>
      <c r="E22" s="8">
        <f t="shared" si="8"/>
        <v>116.29837641286677</v>
      </c>
      <c r="F22" s="8">
        <f t="shared" si="8"/>
        <v>328.03642738179934</v>
      </c>
      <c r="G22" s="8">
        <f t="shared" si="8"/>
        <v>689.71543849112368</v>
      </c>
      <c r="H22" s="8">
        <f t="shared" si="8"/>
        <v>58.623890854270492</v>
      </c>
      <c r="I22" s="8">
        <f t="shared" si="8"/>
        <v>64.862533894410916</v>
      </c>
      <c r="J22" s="8">
        <f>STDEV(J17:J20)</f>
        <v>1076.898024995058</v>
      </c>
      <c r="K22" s="8">
        <f t="shared" ref="K22:M22" si="9">STDEV(K17:K20)</f>
        <v>138.30050671114671</v>
      </c>
      <c r="L22" s="8">
        <f t="shared" si="9"/>
        <v>66.846412653358001</v>
      </c>
      <c r="M22" s="8">
        <f t="shared" si="9"/>
        <v>65.786160114901676</v>
      </c>
    </row>
    <row r="23" spans="1:25" x14ac:dyDescent="0.25">
      <c r="A23" s="3" t="s">
        <v>18</v>
      </c>
      <c r="B23" s="9">
        <f>B22/B21</f>
        <v>6.9661247286105066E-2</v>
      </c>
      <c r="C23" s="9">
        <f>C22/C21</f>
        <v>0.15369588968747153</v>
      </c>
      <c r="D23" s="9">
        <f t="shared" ref="D23:E23" si="10">D22/D21</f>
        <v>0.11940187713789895</v>
      </c>
      <c r="E23" s="9">
        <f t="shared" si="10"/>
        <v>4.1676623433715643E-2</v>
      </c>
      <c r="F23" s="9">
        <f>F22/F21</f>
        <v>0.11772130050667522</v>
      </c>
      <c r="G23" s="9">
        <f>G22/G21</f>
        <v>0.26409197739868046</v>
      </c>
      <c r="H23" s="9">
        <f t="shared" ref="H23:I23" si="11">H22/H21</f>
        <v>8.3801056437375718E-2</v>
      </c>
      <c r="I23" s="9">
        <f t="shared" si="11"/>
        <v>8.1985700446132639E-2</v>
      </c>
      <c r="J23" s="9">
        <f>J22/J21</f>
        <v>0.59495104632551821</v>
      </c>
      <c r="K23" s="9">
        <f t="shared" ref="K23:M23" si="12">K22/K21</f>
        <v>0.13397979828233045</v>
      </c>
      <c r="L23" s="9">
        <f t="shared" si="12"/>
        <v>9.5083205314348981E-2</v>
      </c>
      <c r="M23" s="9">
        <f t="shared" si="12"/>
        <v>0.10758031704875701</v>
      </c>
    </row>
    <row r="24" spans="1:25" x14ac:dyDescent="0.25">
      <c r="A24" s="10" t="s">
        <v>19</v>
      </c>
      <c r="B24" s="43">
        <f>FTEST(B17:C20,H17:I20)</f>
        <v>2.0217724615421658E-3</v>
      </c>
      <c r="C24" s="44"/>
      <c r="D24" s="43">
        <f>FTEST(D17:E20,H17:I20)</f>
        <v>2.6959991625810629E-3</v>
      </c>
      <c r="E24" s="44"/>
      <c r="F24" s="43">
        <f>FTEST(F17:G20,H17:I20)</f>
        <v>5.1657661417306284E-5</v>
      </c>
      <c r="G24" s="44"/>
      <c r="H24" s="43"/>
      <c r="I24" s="44"/>
      <c r="J24" s="43">
        <f>FTEST(J17:K20,L17:M20)</f>
        <v>2.538614202763373E-6</v>
      </c>
      <c r="K24" s="44"/>
      <c r="L24" s="18"/>
      <c r="M24" s="18"/>
    </row>
    <row r="25" spans="1:25" x14ac:dyDescent="0.25">
      <c r="A25" s="10" t="s">
        <v>20</v>
      </c>
      <c r="B25" s="43">
        <f>TTEST(B17:C20,H17:I20,2,3)</f>
        <v>1.3645216243507851E-7</v>
      </c>
      <c r="C25" s="44"/>
      <c r="D25" s="43">
        <f>TTEST(D17:E20,H17:I20,2,3)</f>
        <v>7.8323701141051216E-8</v>
      </c>
      <c r="E25" s="44"/>
      <c r="F25" s="43">
        <f>TTEST(F17:G20,H17:I20,2,3)</f>
        <v>9.7394878477003499E-6</v>
      </c>
      <c r="G25" s="44"/>
      <c r="H25" s="43"/>
      <c r="I25" s="44"/>
      <c r="J25" s="43">
        <f>TTEST(J17:K20,L17:M20,2,3)</f>
        <v>3.4265978323956725E-2</v>
      </c>
      <c r="K25" s="44"/>
      <c r="L25" s="18"/>
      <c r="M25" s="18"/>
    </row>
    <row r="27" spans="1:25" ht="15" customHeight="1" x14ac:dyDescent="0.25">
      <c r="A27" s="41" t="s">
        <v>0</v>
      </c>
      <c r="B27" s="40" t="s">
        <v>34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5" t="s">
        <v>35</v>
      </c>
      <c r="O27" s="46"/>
      <c r="P27" s="46"/>
      <c r="Q27" s="46"/>
      <c r="R27" s="46"/>
      <c r="S27" s="46"/>
      <c r="T27" s="46"/>
      <c r="U27" s="47"/>
      <c r="V27" s="48" t="s">
        <v>21</v>
      </c>
      <c r="W27" s="48"/>
      <c r="X27" s="9" t="s">
        <v>59</v>
      </c>
      <c r="Y27" s="33" t="s">
        <v>77</v>
      </c>
    </row>
    <row r="28" spans="1:25" x14ac:dyDescent="0.25">
      <c r="A28" s="42"/>
      <c r="B28" s="40" t="s">
        <v>1</v>
      </c>
      <c r="C28" s="40"/>
      <c r="D28" s="40" t="s">
        <v>2</v>
      </c>
      <c r="E28" s="40"/>
      <c r="F28" s="40" t="s">
        <v>3</v>
      </c>
      <c r="G28" s="40"/>
      <c r="H28" s="40" t="s">
        <v>4</v>
      </c>
      <c r="I28" s="40"/>
      <c r="J28" s="40" t="s">
        <v>5</v>
      </c>
      <c r="K28" s="40"/>
      <c r="L28" s="40" t="s">
        <v>6</v>
      </c>
      <c r="M28" s="40"/>
      <c r="N28" s="40" t="s">
        <v>22</v>
      </c>
      <c r="O28" s="40"/>
      <c r="P28" s="40" t="s">
        <v>23</v>
      </c>
      <c r="Q28" s="40"/>
      <c r="R28" s="40" t="s">
        <v>24</v>
      </c>
      <c r="S28" s="40"/>
      <c r="T28" s="40" t="s">
        <v>25</v>
      </c>
      <c r="U28" s="40"/>
      <c r="V28" s="48"/>
      <c r="W28" s="48"/>
      <c r="X28" s="9" t="s">
        <v>100</v>
      </c>
      <c r="Y28" s="18" t="s">
        <v>102</v>
      </c>
    </row>
    <row r="29" spans="1:25" x14ac:dyDescent="0.25">
      <c r="A29" s="17" t="s">
        <v>9</v>
      </c>
      <c r="B29" s="17" t="s">
        <v>10</v>
      </c>
      <c r="C29" s="17" t="s">
        <v>11</v>
      </c>
      <c r="D29" s="17" t="s">
        <v>10</v>
      </c>
      <c r="E29" s="17" t="s">
        <v>11</v>
      </c>
      <c r="F29" s="17" t="s">
        <v>10</v>
      </c>
      <c r="G29" s="17" t="s">
        <v>11</v>
      </c>
      <c r="H29" s="17" t="s">
        <v>10</v>
      </c>
      <c r="I29" s="17" t="s">
        <v>11</v>
      </c>
      <c r="J29" s="17" t="s">
        <v>10</v>
      </c>
      <c r="K29" s="17" t="s">
        <v>11</v>
      </c>
      <c r="L29" s="17" t="s">
        <v>10</v>
      </c>
      <c r="M29" s="17" t="s">
        <v>11</v>
      </c>
      <c r="N29" s="17" t="s">
        <v>10</v>
      </c>
      <c r="O29" s="17" t="s">
        <v>11</v>
      </c>
      <c r="P29" s="17" t="s">
        <v>10</v>
      </c>
      <c r="Q29" s="17" t="s">
        <v>11</v>
      </c>
      <c r="R29" s="17" t="s">
        <v>10</v>
      </c>
      <c r="S29" s="17" t="s">
        <v>11</v>
      </c>
      <c r="T29" s="17" t="s">
        <v>10</v>
      </c>
      <c r="U29" s="17" t="s">
        <v>11</v>
      </c>
      <c r="V29" s="17" t="s">
        <v>10</v>
      </c>
      <c r="W29" s="17" t="s">
        <v>11</v>
      </c>
      <c r="X29" s="9"/>
      <c r="Y29" s="19"/>
    </row>
    <row r="30" spans="1:25" x14ac:dyDescent="0.25">
      <c r="A30" s="3" t="s">
        <v>12</v>
      </c>
      <c r="B30" s="16">
        <v>3181.6688557575012</v>
      </c>
      <c r="C30" s="16">
        <v>3241.5791471554303</v>
      </c>
      <c r="D30" s="16">
        <v>2714.9583234365173</v>
      </c>
      <c r="E30" s="16">
        <v>3082.3055983171489</v>
      </c>
      <c r="F30" s="16">
        <v>3027.6035100677955</v>
      </c>
      <c r="G30" s="16">
        <v>2797.2115039908099</v>
      </c>
      <c r="H30" s="16">
        <v>2862.8528801845396</v>
      </c>
      <c r="I30" s="16">
        <v>2953.9137620672282</v>
      </c>
      <c r="J30" s="16">
        <v>2718.2051018577959</v>
      </c>
      <c r="K30" s="16">
        <v>2833.0383578553838</v>
      </c>
      <c r="L30" s="16">
        <v>2981.0669384088151</v>
      </c>
      <c r="M30" s="16">
        <v>2905.1643075597171</v>
      </c>
      <c r="N30" s="4">
        <v>3024.5048278040731</v>
      </c>
      <c r="O30" s="4">
        <v>3156.2698611138826</v>
      </c>
      <c r="P30" s="4">
        <v>2814.4034011705485</v>
      </c>
      <c r="Q30" s="4">
        <v>3062.9867558616402</v>
      </c>
      <c r="R30" s="4">
        <v>2584.1545800621229</v>
      </c>
      <c r="S30" s="4">
        <v>2930.2635729717408</v>
      </c>
      <c r="T30" s="4">
        <v>3196.3815227266809</v>
      </c>
      <c r="U30" s="4">
        <v>3365.4069062683861</v>
      </c>
      <c r="V30" s="4">
        <v>641.13423483773136</v>
      </c>
      <c r="W30" s="4">
        <v>614.09795319086436</v>
      </c>
      <c r="X30" s="9"/>
      <c r="Y30" s="19"/>
    </row>
    <row r="31" spans="1:25" x14ac:dyDescent="0.25">
      <c r="A31" s="3" t="s">
        <v>13</v>
      </c>
      <c r="B31" s="16">
        <v>2421.6521959134029</v>
      </c>
      <c r="C31" s="16">
        <v>3266.4638057181132</v>
      </c>
      <c r="D31" s="16">
        <v>2345.1136299136424</v>
      </c>
      <c r="E31" s="16">
        <v>2864.8576069407545</v>
      </c>
      <c r="F31" s="16">
        <v>2617.579462492366</v>
      </c>
      <c r="G31" s="16">
        <v>2784.8612325355371</v>
      </c>
      <c r="H31" s="16">
        <v>3091.1174987378681</v>
      </c>
      <c r="I31" s="16">
        <v>2951.7409010851029</v>
      </c>
      <c r="J31" s="16">
        <v>2691.9954697795438</v>
      </c>
      <c r="K31" s="16">
        <v>2756.0615053812157</v>
      </c>
      <c r="L31" s="16">
        <v>2939.9918357692177</v>
      </c>
      <c r="M31" s="16">
        <v>2805.9341529474373</v>
      </c>
      <c r="N31" s="4">
        <v>3012.0607692182016</v>
      </c>
      <c r="O31" s="4">
        <v>3194.396638632441</v>
      </c>
      <c r="P31" s="4">
        <v>2950.543151792991</v>
      </c>
      <c r="Q31" s="4">
        <v>3010.3628359760455</v>
      </c>
      <c r="R31" s="4">
        <v>2722.9033909581831</v>
      </c>
      <c r="S31" s="4">
        <v>2459.8034390185271</v>
      </c>
      <c r="T31" s="4">
        <v>3116.025505274783</v>
      </c>
      <c r="U31" s="4">
        <v>3240.9633630869594</v>
      </c>
      <c r="V31" s="4">
        <v>683.25293280814151</v>
      </c>
      <c r="W31" s="4">
        <v>542.8510395012579</v>
      </c>
      <c r="X31" s="9"/>
      <c r="Y31" s="19"/>
    </row>
    <row r="32" spans="1:25" x14ac:dyDescent="0.25">
      <c r="A32" s="3" t="s">
        <v>14</v>
      </c>
      <c r="B32" s="16">
        <v>2719.2063858514398</v>
      </c>
      <c r="C32" s="16">
        <v>2884.1640651834286</v>
      </c>
      <c r="D32" s="16">
        <v>2135.8903951432476</v>
      </c>
      <c r="E32" s="16">
        <v>2987.7969717928931</v>
      </c>
      <c r="F32" s="16">
        <v>2664.6040811483085</v>
      </c>
      <c r="G32" s="16">
        <v>2639.5693793765254</v>
      </c>
      <c r="H32" s="16">
        <v>3065.8494659556577</v>
      </c>
      <c r="I32" s="16">
        <v>3183.5750619248884</v>
      </c>
      <c r="J32" s="16">
        <v>2865.240543523616</v>
      </c>
      <c r="K32" s="16">
        <v>2931.8700671858501</v>
      </c>
      <c r="L32" s="16">
        <v>2915.974077645511</v>
      </c>
      <c r="M32" s="16">
        <v>2988.070816716162</v>
      </c>
      <c r="N32" s="4">
        <v>3065.9233196866817</v>
      </c>
      <c r="O32" s="4">
        <v>3105.7137323080115</v>
      </c>
      <c r="P32" s="4">
        <v>2777.228224066107</v>
      </c>
      <c r="Q32" s="4">
        <v>3082.2210177610214</v>
      </c>
      <c r="R32" s="4">
        <v>2665.7225442168419</v>
      </c>
      <c r="S32" s="4">
        <v>2895.6955412513139</v>
      </c>
      <c r="T32" s="4">
        <v>3020.9317373038507</v>
      </c>
      <c r="U32" s="4">
        <v>3042.5062038030414</v>
      </c>
      <c r="V32" s="4">
        <v>780.14713888963013</v>
      </c>
      <c r="W32" s="4">
        <v>739.84537311784061</v>
      </c>
      <c r="X32" s="9"/>
      <c r="Y32" s="19"/>
    </row>
    <row r="33" spans="1:25" x14ac:dyDescent="0.25">
      <c r="A33" s="3" t="s">
        <v>15</v>
      </c>
      <c r="B33" s="16">
        <v>2756.4958544001574</v>
      </c>
      <c r="C33" s="16">
        <v>3072.0327490145028</v>
      </c>
      <c r="D33" s="16">
        <v>2601.8318866582454</v>
      </c>
      <c r="E33" s="16">
        <v>3069.8455140132637</v>
      </c>
      <c r="F33" s="16">
        <v>2550.5601451198831</v>
      </c>
      <c r="G33" s="16">
        <v>2855.9280604079204</v>
      </c>
      <c r="H33" s="16">
        <v>2890.4061050645446</v>
      </c>
      <c r="I33" s="16">
        <v>3238.4135625559384</v>
      </c>
      <c r="J33" s="16">
        <v>2762.9863858097674</v>
      </c>
      <c r="K33" s="16">
        <v>2920.9567001939677</v>
      </c>
      <c r="L33" s="16">
        <v>3001.3781299798056</v>
      </c>
      <c r="M33" s="16">
        <v>2608.1563958421661</v>
      </c>
      <c r="N33" s="4">
        <v>3175.8418128998028</v>
      </c>
      <c r="O33" s="4">
        <v>2964.837870592406</v>
      </c>
      <c r="P33" s="4">
        <v>3037.4138317506904</v>
      </c>
      <c r="Q33" s="4">
        <v>2770.8669230503288</v>
      </c>
      <c r="R33" s="4">
        <v>2454.6330095437015</v>
      </c>
      <c r="S33" s="4">
        <v>2697.2050242858732</v>
      </c>
      <c r="T33" s="4">
        <v>3007.9827585226808</v>
      </c>
      <c r="U33" s="4">
        <v>3311.8118291189739</v>
      </c>
      <c r="V33" s="4">
        <v>633.18794395766474</v>
      </c>
      <c r="W33" s="4">
        <v>854.55694768439412</v>
      </c>
      <c r="X33" s="9"/>
      <c r="Y33" s="19"/>
    </row>
    <row r="34" spans="1:25" x14ac:dyDescent="0.25">
      <c r="A34" s="5" t="s">
        <v>16</v>
      </c>
      <c r="B34" s="6">
        <f t="shared" ref="B34:M34" si="13">AVERAGE(B30:B33)</f>
        <v>2769.7558229806255</v>
      </c>
      <c r="C34" s="6">
        <f t="shared" si="13"/>
        <v>3116.0599417678686</v>
      </c>
      <c r="D34" s="6">
        <f t="shared" si="13"/>
        <v>2449.448558787913</v>
      </c>
      <c r="E34" s="6">
        <f t="shared" si="13"/>
        <v>3001.2014227660147</v>
      </c>
      <c r="F34" s="6">
        <f t="shared" si="13"/>
        <v>2715.0867997070886</v>
      </c>
      <c r="G34" s="6">
        <f t="shared" si="13"/>
        <v>2769.3925440776984</v>
      </c>
      <c r="H34" s="6">
        <f t="shared" si="13"/>
        <v>2977.5564874856527</v>
      </c>
      <c r="I34" s="6">
        <f t="shared" si="13"/>
        <v>3081.9108219082891</v>
      </c>
      <c r="J34" s="6">
        <f t="shared" si="13"/>
        <v>2759.6068752426809</v>
      </c>
      <c r="K34" s="6">
        <f t="shared" si="13"/>
        <v>2860.4816576541043</v>
      </c>
      <c r="L34" s="6">
        <f t="shared" si="13"/>
        <v>2959.6027454508376</v>
      </c>
      <c r="M34" s="6">
        <f t="shared" si="13"/>
        <v>2826.8314182663707</v>
      </c>
      <c r="N34" s="6">
        <f>AVERAGE(N30:N33)</f>
        <v>3069.5826824021897</v>
      </c>
      <c r="O34" s="6">
        <f t="shared" ref="O34:U34" si="14">AVERAGE(O30:O33)</f>
        <v>3105.3045256616851</v>
      </c>
      <c r="P34" s="6">
        <f t="shared" si="14"/>
        <v>2894.8971521950843</v>
      </c>
      <c r="Q34" s="6">
        <f t="shared" si="14"/>
        <v>2981.6093831622593</v>
      </c>
      <c r="R34" s="6">
        <f t="shared" si="14"/>
        <v>2606.853381195212</v>
      </c>
      <c r="S34" s="6">
        <f t="shared" si="14"/>
        <v>2745.7418943818639</v>
      </c>
      <c r="T34" s="6">
        <f t="shared" si="14"/>
        <v>3085.3303809569989</v>
      </c>
      <c r="U34" s="6">
        <f t="shared" si="14"/>
        <v>3240.1720755693404</v>
      </c>
      <c r="V34" s="6">
        <f>AVERAGE(V30:V33)</f>
        <v>684.43056262329196</v>
      </c>
      <c r="W34" s="6">
        <f t="shared" ref="W34" si="15">AVERAGE(W30:W33)</f>
        <v>687.83782837358922</v>
      </c>
      <c r="X34" s="9"/>
      <c r="Y34" s="20"/>
    </row>
    <row r="35" spans="1:25" x14ac:dyDescent="0.25">
      <c r="A35" s="3" t="s">
        <v>17</v>
      </c>
      <c r="B35" s="8">
        <f t="shared" ref="B35:M35" si="16">STDEV(B30:B33)</f>
        <v>312.82559257496393</v>
      </c>
      <c r="C35" s="8">
        <f t="shared" si="16"/>
        <v>177.09741621576191</v>
      </c>
      <c r="D35" s="8">
        <f t="shared" si="16"/>
        <v>260.07730460256641</v>
      </c>
      <c r="E35" s="8">
        <f t="shared" si="16"/>
        <v>100.09864130725107</v>
      </c>
      <c r="F35" s="8">
        <f t="shared" si="16"/>
        <v>213.53524299915631</v>
      </c>
      <c r="G35" s="8">
        <f t="shared" si="16"/>
        <v>91.934078797108725</v>
      </c>
      <c r="H35" s="8">
        <f t="shared" si="16"/>
        <v>117.53561163574201</v>
      </c>
      <c r="I35" s="8">
        <f t="shared" si="16"/>
        <v>150.72732681175054</v>
      </c>
      <c r="J35" s="8">
        <f t="shared" si="16"/>
        <v>76.278660087588904</v>
      </c>
      <c r="K35" s="8">
        <f t="shared" si="16"/>
        <v>82.482803642549683</v>
      </c>
      <c r="L35" s="8">
        <f t="shared" si="16"/>
        <v>38.703758494874151</v>
      </c>
      <c r="M35" s="8">
        <f t="shared" si="16"/>
        <v>163.69651420390773</v>
      </c>
      <c r="N35" s="8">
        <f>STDEV(N30:N33)</f>
        <v>74.487531889812772</v>
      </c>
      <c r="O35" s="8">
        <f t="shared" ref="O35:T35" si="17">STDEV(O30:O33)</f>
        <v>100.44221995386231</v>
      </c>
      <c r="P35" s="8">
        <f t="shared" si="17"/>
        <v>120.73759677337175</v>
      </c>
      <c r="Q35" s="8">
        <f t="shared" si="17"/>
        <v>143.74064995311525</v>
      </c>
      <c r="R35" s="8">
        <f t="shared" si="17"/>
        <v>116.36073255105784</v>
      </c>
      <c r="S35" s="8">
        <f t="shared" si="17"/>
        <v>216.52634488929945</v>
      </c>
      <c r="T35" s="8">
        <f t="shared" si="17"/>
        <v>88.325886627951519</v>
      </c>
      <c r="U35" s="8">
        <f>STDEV(U30:U33)</f>
        <v>141.28982047071116</v>
      </c>
      <c r="V35" s="8">
        <f t="shared" ref="V35:W35" si="18">STDEV(V30:V33)</f>
        <v>67.486857366346655</v>
      </c>
      <c r="W35" s="8">
        <f t="shared" si="18"/>
        <v>137.79064747358535</v>
      </c>
      <c r="X35" s="9" t="s">
        <v>26</v>
      </c>
      <c r="Y35" s="21"/>
    </row>
    <row r="36" spans="1:25" x14ac:dyDescent="0.25">
      <c r="A36" s="3" t="s">
        <v>18</v>
      </c>
      <c r="B36" s="9">
        <f>B35/B34</f>
        <v>0.11294338294352678</v>
      </c>
      <c r="C36" s="9">
        <f t="shared" ref="C36:M36" si="19">C35/C34</f>
        <v>5.6833764280955164E-2</v>
      </c>
      <c r="D36" s="9">
        <f t="shared" si="19"/>
        <v>0.10617790019287576</v>
      </c>
      <c r="E36" s="9">
        <f t="shared" si="19"/>
        <v>3.3352856808589869E-2</v>
      </c>
      <c r="F36" s="9">
        <f t="shared" si="19"/>
        <v>7.8647667184044756E-2</v>
      </c>
      <c r="G36" s="9">
        <f t="shared" si="19"/>
        <v>3.319647804848333E-2</v>
      </c>
      <c r="H36" s="9">
        <f t="shared" si="19"/>
        <v>3.9473847811026072E-2</v>
      </c>
      <c r="I36" s="9">
        <f t="shared" si="19"/>
        <v>4.8907101964235832E-2</v>
      </c>
      <c r="J36" s="9">
        <f t="shared" si="19"/>
        <v>2.7641132790293156E-2</v>
      </c>
      <c r="K36" s="9">
        <f t="shared" si="19"/>
        <v>2.8835284932466322E-2</v>
      </c>
      <c r="L36" s="9">
        <f t="shared" si="19"/>
        <v>1.3077349165986935E-2</v>
      </c>
      <c r="M36" s="9">
        <f t="shared" si="19"/>
        <v>5.7908127504928804E-2</v>
      </c>
      <c r="N36" s="9">
        <f t="shared" ref="N36:W36" si="20">N35/N34</f>
        <v>2.4266338325677685E-2</v>
      </c>
      <c r="O36" s="9">
        <f t="shared" si="20"/>
        <v>3.23453687468735E-2</v>
      </c>
      <c r="P36" s="9">
        <f t="shared" si="20"/>
        <v>4.1707041882928821E-2</v>
      </c>
      <c r="Q36" s="9">
        <f t="shared" si="20"/>
        <v>4.8209081566769701E-2</v>
      </c>
      <c r="R36" s="9">
        <f t="shared" si="20"/>
        <v>4.4636469925941058E-2</v>
      </c>
      <c r="S36" s="9">
        <f t="shared" si="20"/>
        <v>7.8858958058781792E-2</v>
      </c>
      <c r="T36" s="9">
        <f t="shared" si="20"/>
        <v>2.8627691599288258E-2</v>
      </c>
      <c r="U36" s="9">
        <f t="shared" si="20"/>
        <v>4.3605653396011287E-2</v>
      </c>
      <c r="V36" s="9">
        <f t="shared" si="20"/>
        <v>9.8602927823214656E-2</v>
      </c>
      <c r="W36" s="9">
        <f t="shared" si="20"/>
        <v>0.20032432324839561</v>
      </c>
      <c r="X36" s="9"/>
      <c r="Y36" s="19" t="s">
        <v>26</v>
      </c>
    </row>
    <row r="37" spans="1:25" x14ac:dyDescent="0.25">
      <c r="A37" s="10" t="s">
        <v>19</v>
      </c>
      <c r="B37" s="43">
        <f>FTEST(B30:C33,V30:W33)</f>
        <v>1.0008905708576377E-2</v>
      </c>
      <c r="C37" s="44"/>
      <c r="D37" s="43">
        <f>FTEST(D30:E33,V30:W33)</f>
        <v>4.1198921126242962E-3</v>
      </c>
      <c r="E37" s="44"/>
      <c r="F37" s="43">
        <f>FTEST(F30:G33,V30:W33)</f>
        <v>0.27558881310310346</v>
      </c>
      <c r="G37" s="44"/>
      <c r="H37" s="43">
        <f>FTEST(H30:I33,V30:W33)</f>
        <v>0.43183640777614124</v>
      </c>
      <c r="I37" s="44"/>
      <c r="J37" s="43">
        <f>FTEST(J30:K33,V30:W33)</f>
        <v>0.80503559710551509</v>
      </c>
      <c r="K37" s="44"/>
      <c r="L37" s="43">
        <f>FTEST(L30:M33,V30:W33)</f>
        <v>0.5002529583608879</v>
      </c>
      <c r="M37" s="44"/>
      <c r="N37" s="43">
        <f>FTEST(N30:O33,V30:W33)</f>
        <v>0.64990651698236179</v>
      </c>
      <c r="O37" s="44"/>
      <c r="P37" s="43">
        <f>FTEST(P30:Q33,V30:W33)</f>
        <v>0.49618826416526668</v>
      </c>
      <c r="Q37" s="44"/>
      <c r="R37" s="43">
        <f>FTEST(R30:S33,V30:W33)</f>
        <v>0.15725932230458467</v>
      </c>
      <c r="S37" s="44"/>
      <c r="T37" s="43">
        <f>FTEST(T30:U33,V30:W33)</f>
        <v>0.43258833393435897</v>
      </c>
      <c r="U37" s="44"/>
      <c r="V37" s="9"/>
      <c r="W37" s="9" t="s">
        <v>26</v>
      </c>
      <c r="X37" s="9" t="s">
        <v>26</v>
      </c>
      <c r="Y37" s="19"/>
    </row>
    <row r="38" spans="1:25" x14ac:dyDescent="0.25">
      <c r="A38" s="10" t="s">
        <v>20</v>
      </c>
      <c r="B38" s="43">
        <f>TTEST(B30:C33,V30:W33,2,3)</f>
        <v>1.6053060254348361E-8</v>
      </c>
      <c r="C38" s="44"/>
      <c r="D38" s="43">
        <f>TTEST(D30:E33,V30:W33,2,3)</f>
        <v>1.8984499321992908E-7</v>
      </c>
      <c r="E38" s="44"/>
      <c r="F38" s="43">
        <f>TTEST(F30:G33,V30:W33,2,2)</f>
        <v>2.1329317208668028E-14</v>
      </c>
      <c r="G38" s="44"/>
      <c r="H38" s="43">
        <f>TTEST(H30:I33,V30:W33,2,2)</f>
        <v>1.0967022745923784E-15</v>
      </c>
      <c r="I38" s="44"/>
      <c r="J38" s="43">
        <f>TTEST(J30:K33,V30:W33,2,2)</f>
        <v>1.8941027566913951E-16</v>
      </c>
      <c r="K38" s="44"/>
      <c r="L38" s="43">
        <f>TTEST(L30:M33,V30:W33,2,2)</f>
        <v>1.6954776364881399E-15</v>
      </c>
      <c r="M38" s="44"/>
      <c r="N38" s="43">
        <f>TTEST(N30:O33,V30:W33,2,2)</f>
        <v>2.1020843525434901E-17</v>
      </c>
      <c r="O38" s="44"/>
      <c r="P38" s="43">
        <f>TTEST(P30:Q33,V30:W33,2,2)</f>
        <v>1.3099779927751214E-15</v>
      </c>
      <c r="Q38" s="44"/>
      <c r="R38" s="43">
        <f>TTEST(R30:S33,V30:W33,2,2)</f>
        <v>1.2955576494487981E-13</v>
      </c>
      <c r="S38" s="44"/>
      <c r="T38" s="43">
        <f>TTEST(T30:U33,V30:W33,2,2)</f>
        <v>5.0714507930327377E-16</v>
      </c>
      <c r="U38" s="44"/>
      <c r="V38" s="9"/>
      <c r="W38" s="9" t="s">
        <v>26</v>
      </c>
      <c r="X38" s="9"/>
      <c r="Y38" s="19"/>
    </row>
    <row r="39" spans="1:25" x14ac:dyDescent="0.25">
      <c r="A39" s="41" t="s">
        <v>0</v>
      </c>
      <c r="B39" s="45" t="s">
        <v>36</v>
      </c>
      <c r="C39" s="46"/>
      <c r="D39" s="46"/>
      <c r="E39" s="46"/>
      <c r="F39" s="46"/>
      <c r="G39" s="47"/>
      <c r="H39" s="49" t="s">
        <v>63</v>
      </c>
      <c r="I39" s="50"/>
      <c r="J39" s="53" t="s">
        <v>74</v>
      </c>
      <c r="K39" s="54"/>
      <c r="L39" s="53" t="s">
        <v>75</v>
      </c>
      <c r="M39" s="54"/>
    </row>
    <row r="40" spans="1:25" x14ac:dyDescent="0.25">
      <c r="A40" s="42"/>
      <c r="B40" s="40" t="s">
        <v>1</v>
      </c>
      <c r="C40" s="40"/>
      <c r="D40" s="40" t="s">
        <v>7</v>
      </c>
      <c r="E40" s="40"/>
      <c r="F40" s="40" t="s">
        <v>8</v>
      </c>
      <c r="G40" s="40"/>
      <c r="H40" s="51"/>
      <c r="I40" s="52"/>
      <c r="J40" s="53" t="s">
        <v>37</v>
      </c>
      <c r="K40" s="54"/>
      <c r="L40" s="55" t="s">
        <v>27</v>
      </c>
      <c r="M40" s="55"/>
    </row>
    <row r="41" spans="1:25" x14ac:dyDescent="0.25">
      <c r="A41" s="17" t="s">
        <v>9</v>
      </c>
      <c r="B41" s="17" t="s">
        <v>10</v>
      </c>
      <c r="C41" s="17" t="s">
        <v>11</v>
      </c>
      <c r="D41" s="17" t="s">
        <v>10</v>
      </c>
      <c r="E41" s="17" t="s">
        <v>11</v>
      </c>
      <c r="F41" s="17" t="s">
        <v>10</v>
      </c>
      <c r="G41" s="17" t="s">
        <v>11</v>
      </c>
      <c r="H41" s="17" t="s">
        <v>10</v>
      </c>
      <c r="I41" s="17" t="s">
        <v>11</v>
      </c>
      <c r="J41" s="17" t="s">
        <v>28</v>
      </c>
      <c r="K41" s="17" t="s">
        <v>29</v>
      </c>
      <c r="L41" s="17" t="s">
        <v>28</v>
      </c>
      <c r="M41" s="17" t="s">
        <v>29</v>
      </c>
    </row>
    <row r="42" spans="1:25" x14ac:dyDescent="0.25">
      <c r="A42" s="3" t="s">
        <v>12</v>
      </c>
      <c r="B42" s="4">
        <v>2983.6598579826964</v>
      </c>
      <c r="C42" s="4">
        <v>2793.9480392707305</v>
      </c>
      <c r="D42" s="4">
        <v>2694.5614545008289</v>
      </c>
      <c r="E42" s="4">
        <v>3060.0119528781624</v>
      </c>
      <c r="F42" s="4">
        <v>2856.8003119929781</v>
      </c>
      <c r="G42" s="4">
        <v>2501.6352883080999</v>
      </c>
      <c r="H42" s="4">
        <v>699.64620951168604</v>
      </c>
      <c r="I42" s="4">
        <v>747.82329136709075</v>
      </c>
      <c r="J42" s="23">
        <v>740.50481042376157</v>
      </c>
      <c r="K42" s="4">
        <v>1031.7136953360148</v>
      </c>
      <c r="L42" s="14">
        <v>644.46127755965369</v>
      </c>
      <c r="M42" s="14">
        <v>639.82618175600203</v>
      </c>
    </row>
    <row r="43" spans="1:25" x14ac:dyDescent="0.25">
      <c r="A43" s="3" t="s">
        <v>13</v>
      </c>
      <c r="B43" s="4">
        <v>2658.9663223776097</v>
      </c>
      <c r="C43" s="4">
        <v>2851.2659381594967</v>
      </c>
      <c r="D43" s="4">
        <v>3177.3579805055188</v>
      </c>
      <c r="E43" s="4">
        <v>3065.4306227560169</v>
      </c>
      <c r="F43" s="4">
        <v>2591.8846587840685</v>
      </c>
      <c r="G43" s="4">
        <v>2205.6745209073279</v>
      </c>
      <c r="H43" s="4">
        <v>647.88247791386152</v>
      </c>
      <c r="I43" s="4">
        <v>857.51560064033879</v>
      </c>
      <c r="J43" s="23">
        <v>1109.3174863933195</v>
      </c>
      <c r="K43" s="4">
        <v>1931.6676223383054</v>
      </c>
      <c r="L43" s="14">
        <v>727.74842622437109</v>
      </c>
      <c r="M43" s="14">
        <v>625.33214311375059</v>
      </c>
    </row>
    <row r="44" spans="1:25" x14ac:dyDescent="0.25">
      <c r="A44" s="3" t="s">
        <v>14</v>
      </c>
      <c r="B44" s="4">
        <v>2536.6965781813283</v>
      </c>
      <c r="C44" s="4">
        <v>2990.1244513100496</v>
      </c>
      <c r="D44" s="4">
        <v>3058.9712629503101</v>
      </c>
      <c r="E44" s="4">
        <v>2932.5878771531684</v>
      </c>
      <c r="F44" s="4">
        <v>2525.7359107428542</v>
      </c>
      <c r="G44" s="4">
        <v>2115.3129468150623</v>
      </c>
      <c r="H44" s="4">
        <v>669.19210079255811</v>
      </c>
      <c r="I44" s="4">
        <v>724.51077552618892</v>
      </c>
      <c r="J44" s="23">
        <v>2792.2531473399431</v>
      </c>
      <c r="K44" s="4">
        <v>1281.8028050219198</v>
      </c>
      <c r="L44" s="14">
        <v>653.65792478344838</v>
      </c>
      <c r="M44" s="14">
        <v>664.94181970377008</v>
      </c>
    </row>
    <row r="45" spans="1:25" x14ac:dyDescent="0.25">
      <c r="A45" s="3" t="s">
        <v>15</v>
      </c>
      <c r="B45" s="4">
        <v>2864.7841682983294</v>
      </c>
      <c r="C45" s="4">
        <v>2728.8824044325447</v>
      </c>
      <c r="D45" s="4">
        <v>3176.8621549439677</v>
      </c>
      <c r="E45" s="4">
        <v>3019.5862881227577</v>
      </c>
      <c r="F45" s="4">
        <v>2657.174055151781</v>
      </c>
      <c r="G45" s="4">
        <v>2122.213248131111</v>
      </c>
      <c r="H45" s="4">
        <v>781.52034842340936</v>
      </c>
      <c r="I45" s="4">
        <v>834.72823039031448</v>
      </c>
      <c r="J45" s="23">
        <v>637.34707411403485</v>
      </c>
      <c r="K45" s="4">
        <v>1624.8381933328903</v>
      </c>
      <c r="L45" s="15">
        <v>786.25518249515437</v>
      </c>
      <c r="M45" s="14">
        <v>515.9294608267445</v>
      </c>
    </row>
    <row r="46" spans="1:25" x14ac:dyDescent="0.25">
      <c r="A46" s="5" t="s">
        <v>16</v>
      </c>
      <c r="B46" s="6">
        <f t="shared" ref="B46:I46" si="21">AVERAGE(B42:B45)</f>
        <v>2761.0267317099911</v>
      </c>
      <c r="C46" s="7">
        <f t="shared" si="21"/>
        <v>2841.0552082932054</v>
      </c>
      <c r="D46" s="7">
        <f t="shared" si="21"/>
        <v>3026.9382132251567</v>
      </c>
      <c r="E46" s="7">
        <f t="shared" si="21"/>
        <v>3019.4041852275259</v>
      </c>
      <c r="F46" s="7">
        <f t="shared" si="21"/>
        <v>2657.8987341679208</v>
      </c>
      <c r="G46" s="7">
        <f t="shared" si="21"/>
        <v>2236.2090010404004</v>
      </c>
      <c r="H46" s="6">
        <f t="shared" si="21"/>
        <v>699.56028416037873</v>
      </c>
      <c r="I46" s="6">
        <f t="shared" si="21"/>
        <v>791.14447448098315</v>
      </c>
      <c r="J46" s="6">
        <f>AVERAGE(J42:J45)</f>
        <v>1319.8556295677647</v>
      </c>
      <c r="K46" s="6">
        <f t="shared" ref="K46:M46" si="22">AVERAGE(K42:K45)</f>
        <v>1467.5055790072824</v>
      </c>
      <c r="L46" s="6">
        <f t="shared" si="22"/>
        <v>703.03070276565688</v>
      </c>
      <c r="M46" s="6">
        <f t="shared" si="22"/>
        <v>611.50740135006674</v>
      </c>
    </row>
    <row r="47" spans="1:25" x14ac:dyDescent="0.25">
      <c r="A47" s="3" t="s">
        <v>17</v>
      </c>
      <c r="B47" s="8">
        <f t="shared" ref="B47:I47" si="23">STDEV(B42:B45)</f>
        <v>200.89089866278832</v>
      </c>
      <c r="C47" s="8">
        <f t="shared" si="23"/>
        <v>111.24705466856429</v>
      </c>
      <c r="D47" s="8">
        <f t="shared" si="23"/>
        <v>228.47590733960544</v>
      </c>
      <c r="E47" s="8">
        <f t="shared" si="23"/>
        <v>61.385471283951141</v>
      </c>
      <c r="F47" s="8">
        <f t="shared" si="23"/>
        <v>143.04688376594578</v>
      </c>
      <c r="G47" s="8">
        <f t="shared" si="23"/>
        <v>181.6538430259817</v>
      </c>
      <c r="H47" s="8">
        <f t="shared" si="23"/>
        <v>58.623890854270492</v>
      </c>
      <c r="I47" s="8">
        <f t="shared" si="23"/>
        <v>64.862533894410916</v>
      </c>
      <c r="J47" s="8">
        <f>STDEV(J42:J45)</f>
        <v>1002.2883916291062</v>
      </c>
      <c r="K47" s="8">
        <f t="shared" ref="K47:M47" si="24">STDEV(K42:K45)</f>
        <v>393.5310407661093</v>
      </c>
      <c r="L47" s="8">
        <f t="shared" si="24"/>
        <v>66.846412653358001</v>
      </c>
      <c r="M47" s="8">
        <f t="shared" si="24"/>
        <v>65.786160114901676</v>
      </c>
    </row>
    <row r="48" spans="1:25" x14ac:dyDescent="0.25">
      <c r="A48" s="3" t="s">
        <v>18</v>
      </c>
      <c r="B48" s="9">
        <f>B47/B46</f>
        <v>7.2759490647296352E-2</v>
      </c>
      <c r="C48" s="9">
        <f>C47/C46</f>
        <v>3.9156949271463529E-2</v>
      </c>
      <c r="D48" s="9">
        <f t="shared" ref="D48:E48" si="25">D47/D46</f>
        <v>7.5480862589582837E-2</v>
      </c>
      <c r="E48" s="9">
        <f t="shared" si="25"/>
        <v>2.0330325957776819E-2</v>
      </c>
      <c r="F48" s="9">
        <f>F47/F46</f>
        <v>5.3819538693120263E-2</v>
      </c>
      <c r="G48" s="9">
        <f>G47/G46</f>
        <v>8.123294510551872E-2</v>
      </c>
      <c r="H48" s="9">
        <f t="shared" ref="H48:I48" si="26">H47/H46</f>
        <v>8.3801056437375718E-2</v>
      </c>
      <c r="I48" s="9">
        <f t="shared" si="26"/>
        <v>8.1985700446132639E-2</v>
      </c>
      <c r="J48" s="9">
        <f>J47/J46</f>
        <v>0.75939244351849478</v>
      </c>
      <c r="K48" s="9">
        <f t="shared" ref="K48:M48" si="27">K47/K46</f>
        <v>0.26816323317306884</v>
      </c>
      <c r="L48" s="9">
        <f t="shared" si="27"/>
        <v>9.5083205314348981E-2</v>
      </c>
      <c r="M48" s="9">
        <f t="shared" si="27"/>
        <v>0.10758031704875701</v>
      </c>
    </row>
    <row r="49" spans="1:25" x14ac:dyDescent="0.25">
      <c r="A49" s="10" t="s">
        <v>19</v>
      </c>
      <c r="B49" s="43">
        <f>FTEST(B42:C45,H42:I45)</f>
        <v>7.3016880279276636E-2</v>
      </c>
      <c r="C49" s="44"/>
      <c r="D49" s="43">
        <f>FTEST(D42:E45,H42:I45)</f>
        <v>7.6292163680241318E-2</v>
      </c>
      <c r="E49" s="44"/>
      <c r="F49" s="43">
        <f>FTEST(F42:G45,H42:I45)</f>
        <v>3.1493120641590652E-3</v>
      </c>
      <c r="G49" s="44"/>
      <c r="H49" s="43"/>
      <c r="I49" s="44"/>
      <c r="J49" s="43">
        <f>FTEST(J42:K45,L42:M45)</f>
        <v>7.0921287594486268E-6</v>
      </c>
      <c r="K49" s="44"/>
      <c r="L49" s="18"/>
      <c r="M49" s="18"/>
    </row>
    <row r="50" spans="1:25" x14ac:dyDescent="0.25">
      <c r="A50" s="10" t="s">
        <v>20</v>
      </c>
      <c r="B50" s="43">
        <f>TTEST(B42:C45,H42:I45,2,2)</f>
        <v>9.033744331204499E-15</v>
      </c>
      <c r="C50" s="44"/>
      <c r="D50" s="43">
        <f>TTEST(D42:E45,H42:I45,2,2)</f>
        <v>1.9748331165988534E-15</v>
      </c>
      <c r="E50" s="44"/>
      <c r="F50" s="43">
        <f>TTEST(F42:G45,H42:I45,2,3)</f>
        <v>1.2707581933054968E-7</v>
      </c>
      <c r="G50" s="44"/>
      <c r="H50" s="43"/>
      <c r="I50" s="44"/>
      <c r="J50" s="43">
        <f>TTEST(J42:K45,L42:M45,2,3)</f>
        <v>2.1787983014783335E-2</v>
      </c>
      <c r="K50" s="44"/>
      <c r="L50" s="18"/>
      <c r="M50" s="18"/>
    </row>
    <row r="51" spans="1:25" x14ac:dyDescent="0.25">
      <c r="I51" t="s">
        <v>26</v>
      </c>
    </row>
    <row r="52" spans="1:25" ht="15" customHeight="1" x14ac:dyDescent="0.25">
      <c r="A52" s="41" t="s">
        <v>0</v>
      </c>
      <c r="B52" s="40" t="s">
        <v>38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5" t="s">
        <v>41</v>
      </c>
      <c r="O52" s="46"/>
      <c r="P52" s="46"/>
      <c r="Q52" s="46"/>
      <c r="R52" s="46"/>
      <c r="S52" s="46"/>
      <c r="T52" s="46"/>
      <c r="U52" s="47"/>
      <c r="V52" s="48" t="s">
        <v>21</v>
      </c>
      <c r="W52" s="48"/>
      <c r="X52" s="9" t="s">
        <v>59</v>
      </c>
      <c r="Y52" s="36" t="s">
        <v>78</v>
      </c>
    </row>
    <row r="53" spans="1:25" x14ac:dyDescent="0.25">
      <c r="A53" s="42"/>
      <c r="B53" s="40" t="s">
        <v>1</v>
      </c>
      <c r="C53" s="40"/>
      <c r="D53" s="40" t="s">
        <v>2</v>
      </c>
      <c r="E53" s="40"/>
      <c r="F53" s="40" t="s">
        <v>3</v>
      </c>
      <c r="G53" s="40"/>
      <c r="H53" s="40" t="s">
        <v>4</v>
      </c>
      <c r="I53" s="40"/>
      <c r="J53" s="40" t="s">
        <v>5</v>
      </c>
      <c r="K53" s="40"/>
      <c r="L53" s="40" t="s">
        <v>6</v>
      </c>
      <c r="M53" s="40"/>
      <c r="N53" s="40" t="s">
        <v>22</v>
      </c>
      <c r="O53" s="40"/>
      <c r="P53" s="40" t="s">
        <v>23</v>
      </c>
      <c r="Q53" s="40"/>
      <c r="R53" s="40" t="s">
        <v>24</v>
      </c>
      <c r="S53" s="40"/>
      <c r="T53" s="40" t="s">
        <v>25</v>
      </c>
      <c r="U53" s="40"/>
      <c r="V53" s="48"/>
      <c r="W53" s="48"/>
      <c r="X53" s="9" t="s">
        <v>100</v>
      </c>
      <c r="Y53" s="18" t="s">
        <v>103</v>
      </c>
    </row>
    <row r="54" spans="1:25" x14ac:dyDescent="0.25">
      <c r="A54" s="17" t="s">
        <v>9</v>
      </c>
      <c r="B54" s="17" t="s">
        <v>10</v>
      </c>
      <c r="C54" s="17" t="s">
        <v>11</v>
      </c>
      <c r="D54" s="17" t="s">
        <v>10</v>
      </c>
      <c r="E54" s="17" t="s">
        <v>11</v>
      </c>
      <c r="F54" s="17" t="s">
        <v>10</v>
      </c>
      <c r="G54" s="17" t="s">
        <v>11</v>
      </c>
      <c r="H54" s="17" t="s">
        <v>10</v>
      </c>
      <c r="I54" s="17" t="s">
        <v>11</v>
      </c>
      <c r="J54" s="17" t="s">
        <v>10</v>
      </c>
      <c r="K54" s="17" t="s">
        <v>11</v>
      </c>
      <c r="L54" s="17" t="s">
        <v>10</v>
      </c>
      <c r="M54" s="17" t="s">
        <v>11</v>
      </c>
      <c r="N54" s="17" t="s">
        <v>10</v>
      </c>
      <c r="O54" s="17" t="s">
        <v>11</v>
      </c>
      <c r="P54" s="17" t="s">
        <v>10</v>
      </c>
      <c r="Q54" s="17" t="s">
        <v>11</v>
      </c>
      <c r="R54" s="17" t="s">
        <v>10</v>
      </c>
      <c r="S54" s="17" t="s">
        <v>11</v>
      </c>
      <c r="T54" s="17" t="s">
        <v>10</v>
      </c>
      <c r="U54" s="17" t="s">
        <v>11</v>
      </c>
      <c r="V54" s="17" t="s">
        <v>10</v>
      </c>
      <c r="W54" s="17" t="s">
        <v>11</v>
      </c>
      <c r="X54" s="9"/>
      <c r="Y54" s="19"/>
    </row>
    <row r="55" spans="1:25" x14ac:dyDescent="0.25">
      <c r="A55" s="3" t="s">
        <v>12</v>
      </c>
      <c r="B55" s="16">
        <v>2863.0418406770714</v>
      </c>
      <c r="C55" s="16">
        <v>2830.9146510739574</v>
      </c>
      <c r="D55" s="16">
        <v>2455.8631693766629</v>
      </c>
      <c r="E55" s="16">
        <v>2360.5449660480781</v>
      </c>
      <c r="F55" s="16">
        <v>3249.1164330258052</v>
      </c>
      <c r="G55" s="16">
        <v>3596.5865307796739</v>
      </c>
      <c r="H55" s="16">
        <v>3156.4845069552116</v>
      </c>
      <c r="I55" s="16">
        <v>2556.4138793431894</v>
      </c>
      <c r="J55" s="16">
        <v>2690.9059717327805</v>
      </c>
      <c r="K55" s="16">
        <v>2632.5657289086466</v>
      </c>
      <c r="L55" s="16">
        <v>3029.7786103017052</v>
      </c>
      <c r="M55" s="16">
        <v>2492.6008569721821</v>
      </c>
      <c r="N55" s="4">
        <v>2283.7681533892646</v>
      </c>
      <c r="O55" s="4">
        <v>2267.1574017576986</v>
      </c>
      <c r="P55" s="4">
        <v>2687.9214644802278</v>
      </c>
      <c r="Q55" s="4">
        <v>2621.7847136403839</v>
      </c>
      <c r="R55" s="4">
        <v>2411.5830567428052</v>
      </c>
      <c r="S55" s="4">
        <v>2094.423963496964</v>
      </c>
      <c r="T55" s="4">
        <v>2669.9396314235851</v>
      </c>
      <c r="U55" s="4">
        <v>2730.4412323243068</v>
      </c>
      <c r="V55" s="4">
        <v>641.13423483773136</v>
      </c>
      <c r="W55" s="4">
        <v>614.09795319086436</v>
      </c>
      <c r="X55" s="9"/>
      <c r="Y55" s="19"/>
    </row>
    <row r="56" spans="1:25" x14ac:dyDescent="0.25">
      <c r="A56" s="3" t="s">
        <v>13</v>
      </c>
      <c r="B56" s="16">
        <v>2577.2987514449778</v>
      </c>
      <c r="C56" s="16">
        <v>2460.87483911757</v>
      </c>
      <c r="D56" s="16">
        <v>2064.2471432402908</v>
      </c>
      <c r="E56" s="16">
        <v>2073.2207348984166</v>
      </c>
      <c r="F56" s="16">
        <v>2824.4594422256032</v>
      </c>
      <c r="G56" s="16">
        <v>3395.4057933961353</v>
      </c>
      <c r="H56" s="16">
        <v>3100.7939446598161</v>
      </c>
      <c r="I56" s="16">
        <v>2972.418510193535</v>
      </c>
      <c r="J56" s="16">
        <v>2046.20383266103</v>
      </c>
      <c r="K56" s="16">
        <v>2983.9751317236269</v>
      </c>
      <c r="L56" s="16">
        <v>2647.4446728212129</v>
      </c>
      <c r="M56" s="16">
        <v>2684.8111835492014</v>
      </c>
      <c r="N56" s="4">
        <v>2194.9513321425775</v>
      </c>
      <c r="O56" s="4">
        <v>2218.0936669528514</v>
      </c>
      <c r="P56" s="4">
        <v>2934.9544572255991</v>
      </c>
      <c r="Q56" s="4">
        <v>2640.4015730424635</v>
      </c>
      <c r="R56" s="4">
        <v>2555.6142978633302</v>
      </c>
      <c r="S56" s="4">
        <v>2382.002232348304</v>
      </c>
      <c r="T56" s="4">
        <v>2524.6577736064237</v>
      </c>
      <c r="U56" s="4">
        <v>2476.958826442396</v>
      </c>
      <c r="V56" s="4">
        <v>683.25293280814151</v>
      </c>
      <c r="W56" s="4">
        <v>542.8510395012579</v>
      </c>
      <c r="X56" s="9"/>
      <c r="Y56" s="19"/>
    </row>
    <row r="57" spans="1:25" x14ac:dyDescent="0.25">
      <c r="A57" s="3" t="s">
        <v>14</v>
      </c>
      <c r="B57" s="16">
        <v>2555.8466469439527</v>
      </c>
      <c r="C57" s="16">
        <v>2755.6042207582736</v>
      </c>
      <c r="D57" s="16">
        <v>2502.4062913829757</v>
      </c>
      <c r="E57" s="16">
        <v>1938.4847133282813</v>
      </c>
      <c r="F57" s="16">
        <v>3617.3591562963807</v>
      </c>
      <c r="G57" s="16">
        <v>3047.6747076091915</v>
      </c>
      <c r="H57" s="16">
        <v>3151.2482987620647</v>
      </c>
      <c r="I57" s="16">
        <v>2697.817456845185</v>
      </c>
      <c r="J57" s="16">
        <v>2672.8451947791391</v>
      </c>
      <c r="K57" s="16">
        <v>2285.0791496129186</v>
      </c>
      <c r="L57" s="16">
        <v>2672.7285787693272</v>
      </c>
      <c r="M57" s="16">
        <v>2602.4577892914704</v>
      </c>
      <c r="N57" s="4">
        <v>2624.5492329702652</v>
      </c>
      <c r="O57" s="4">
        <v>2625.8964863312854</v>
      </c>
      <c r="P57" s="4">
        <v>2668.653029262774</v>
      </c>
      <c r="Q57" s="4">
        <v>2788.2803500617929</v>
      </c>
      <c r="R57" s="4">
        <v>2666.1315222031326</v>
      </c>
      <c r="S57" s="4">
        <v>2441.9894187698615</v>
      </c>
      <c r="T57" s="4">
        <v>2380.8934294122869</v>
      </c>
      <c r="U57" s="4">
        <v>2388.4198030570765</v>
      </c>
      <c r="V57" s="4">
        <v>780.14713888963013</v>
      </c>
      <c r="W57" s="4">
        <v>739.84537311784061</v>
      </c>
      <c r="X57" s="9"/>
      <c r="Y57" s="19"/>
    </row>
    <row r="58" spans="1:25" x14ac:dyDescent="0.25">
      <c r="A58" s="3" t="s">
        <v>15</v>
      </c>
      <c r="B58" s="16">
        <v>2879.7116021381853</v>
      </c>
      <c r="C58" s="16">
        <v>2770.6969380539936</v>
      </c>
      <c r="D58" s="16">
        <v>2638.4445476790393</v>
      </c>
      <c r="E58" s="16">
        <v>2761.4569475272351</v>
      </c>
      <c r="F58" s="16">
        <v>3496.3626784364428</v>
      </c>
      <c r="G58" s="16">
        <v>2741.6020023846395</v>
      </c>
      <c r="H58" s="16">
        <v>3289.3558043652824</v>
      </c>
      <c r="I58" s="16">
        <v>2801.1215814767111</v>
      </c>
      <c r="J58" s="16">
        <v>2359.0991063981983</v>
      </c>
      <c r="K58" s="16">
        <v>2304.1073232481654</v>
      </c>
      <c r="L58" s="16">
        <v>2740.1837176240688</v>
      </c>
      <c r="M58" s="16">
        <v>2759.5333833318687</v>
      </c>
      <c r="N58" s="4">
        <v>2501.2014970105088</v>
      </c>
      <c r="O58" s="4">
        <v>2461.5131934804008</v>
      </c>
      <c r="P58" s="4">
        <v>2843.9223846214391</v>
      </c>
      <c r="Q58" s="4">
        <v>2916.4783135650064</v>
      </c>
      <c r="R58" s="4">
        <v>2213.8254780258972</v>
      </c>
      <c r="S58" s="4">
        <v>2595.8616949050452</v>
      </c>
      <c r="T58" s="4">
        <v>2266.251697671074</v>
      </c>
      <c r="U58" s="4">
        <v>2413.915603306818</v>
      </c>
      <c r="V58" s="4">
        <v>633.18794395766474</v>
      </c>
      <c r="W58" s="4">
        <v>854.55694768439412</v>
      </c>
      <c r="X58" s="9"/>
      <c r="Y58" s="19"/>
    </row>
    <row r="59" spans="1:25" x14ac:dyDescent="0.25">
      <c r="A59" s="5" t="s">
        <v>16</v>
      </c>
      <c r="B59" s="6">
        <f t="shared" ref="B59:M59" si="28">AVERAGE(B55:B58)</f>
        <v>2718.9747103010468</v>
      </c>
      <c r="C59" s="6">
        <f t="shared" si="28"/>
        <v>2704.522662250949</v>
      </c>
      <c r="D59" s="6">
        <f t="shared" si="28"/>
        <v>2415.2402879197421</v>
      </c>
      <c r="E59" s="6">
        <f t="shared" si="28"/>
        <v>2283.4268404505028</v>
      </c>
      <c r="F59" s="6">
        <f t="shared" si="28"/>
        <v>3296.824427496058</v>
      </c>
      <c r="G59" s="6">
        <f t="shared" si="28"/>
        <v>3195.3172585424099</v>
      </c>
      <c r="H59" s="6">
        <f t="shared" si="28"/>
        <v>3174.4706386855937</v>
      </c>
      <c r="I59" s="6">
        <f t="shared" si="28"/>
        <v>2756.9428569646552</v>
      </c>
      <c r="J59" s="6">
        <f t="shared" si="28"/>
        <v>2442.2635263927868</v>
      </c>
      <c r="K59" s="6">
        <f t="shared" si="28"/>
        <v>2551.4318333733395</v>
      </c>
      <c r="L59" s="6">
        <f t="shared" si="28"/>
        <v>2772.5338948790786</v>
      </c>
      <c r="M59" s="6">
        <f t="shared" si="28"/>
        <v>2634.8508032861805</v>
      </c>
      <c r="N59" s="6">
        <f>AVERAGE(N55:N58)</f>
        <v>2401.117553878154</v>
      </c>
      <c r="O59" s="6">
        <f t="shared" ref="O59:U59" si="29">AVERAGE(O55:O58)</f>
        <v>2393.1651871305589</v>
      </c>
      <c r="P59" s="6">
        <f t="shared" si="29"/>
        <v>2783.86283389751</v>
      </c>
      <c r="Q59" s="6">
        <f t="shared" si="29"/>
        <v>2741.7362375774114</v>
      </c>
      <c r="R59" s="6">
        <f t="shared" si="29"/>
        <v>2461.7885887087914</v>
      </c>
      <c r="S59" s="6">
        <f t="shared" si="29"/>
        <v>2378.5693273800434</v>
      </c>
      <c r="T59" s="6">
        <f t="shared" si="29"/>
        <v>2460.4356330283422</v>
      </c>
      <c r="U59" s="6">
        <f t="shared" si="29"/>
        <v>2502.4338662826494</v>
      </c>
      <c r="V59" s="6">
        <f>AVERAGE(V55:V58)</f>
        <v>684.43056262329196</v>
      </c>
      <c r="W59" s="6">
        <f t="shared" ref="W59" si="30">AVERAGE(W55:W58)</f>
        <v>687.83782837358922</v>
      </c>
      <c r="X59" s="9"/>
      <c r="Y59" s="20"/>
    </row>
    <row r="60" spans="1:25" x14ac:dyDescent="0.25">
      <c r="A60" s="3" t="s">
        <v>17</v>
      </c>
      <c r="B60" s="8">
        <f t="shared" ref="B60:M60" si="31">STDEV(B55:B58)</f>
        <v>176.327846944897</v>
      </c>
      <c r="C60" s="8">
        <f t="shared" si="31"/>
        <v>165.65783707576739</v>
      </c>
      <c r="D60" s="8">
        <f t="shared" si="31"/>
        <v>246.48492844004446</v>
      </c>
      <c r="E60" s="8">
        <f t="shared" si="31"/>
        <v>364.06577539525745</v>
      </c>
      <c r="F60" s="8">
        <f t="shared" si="31"/>
        <v>350.22029162674886</v>
      </c>
      <c r="G60" s="8">
        <f t="shared" si="31"/>
        <v>378.02482596522464</v>
      </c>
      <c r="H60" s="8">
        <f t="shared" si="31"/>
        <v>80.60114668738521</v>
      </c>
      <c r="I60" s="8">
        <f t="shared" si="31"/>
        <v>175.20388184352763</v>
      </c>
      <c r="J60" s="8">
        <f t="shared" si="31"/>
        <v>304.8336011511945</v>
      </c>
      <c r="K60" s="8">
        <f t="shared" si="31"/>
        <v>329.53987083382043</v>
      </c>
      <c r="L60" s="8">
        <f t="shared" si="31"/>
        <v>175.90697558663229</v>
      </c>
      <c r="M60" s="8">
        <f t="shared" si="31"/>
        <v>114.49328938831887</v>
      </c>
      <c r="N60" s="8">
        <f>STDEV(N55:N58)</f>
        <v>196.81963289152603</v>
      </c>
      <c r="O60" s="8">
        <f t="shared" ref="O60:T60" si="32">STDEV(O55:O58)</f>
        <v>187.40624923017049</v>
      </c>
      <c r="P60" s="8">
        <f t="shared" si="32"/>
        <v>127.68956329410118</v>
      </c>
      <c r="Q60" s="8">
        <f t="shared" si="32"/>
        <v>138.27295452430181</v>
      </c>
      <c r="R60" s="8">
        <f t="shared" si="32"/>
        <v>195.41886455078128</v>
      </c>
      <c r="S60" s="8">
        <f t="shared" si="32"/>
        <v>209.75259523963146</v>
      </c>
      <c r="T60" s="8">
        <f t="shared" si="32"/>
        <v>175.16732152521914</v>
      </c>
      <c r="U60" s="8">
        <f>STDEV(U55:U58)</f>
        <v>156.49390415985351</v>
      </c>
      <c r="V60" s="8">
        <f t="shared" ref="V60:W60" si="33">STDEV(V55:V58)</f>
        <v>67.486857366346655</v>
      </c>
      <c r="W60" s="8">
        <f t="shared" si="33"/>
        <v>137.79064747358535</v>
      </c>
      <c r="X60" s="9"/>
      <c r="Y60" s="21" t="s">
        <v>26</v>
      </c>
    </row>
    <row r="61" spans="1:25" x14ac:dyDescent="0.25">
      <c r="A61" s="3" t="s">
        <v>18</v>
      </c>
      <c r="B61" s="9">
        <f>B60/B59</f>
        <v>6.4850859508499753E-2</v>
      </c>
      <c r="C61" s="9">
        <f t="shared" ref="C61:M61" si="34">C60/C59</f>
        <v>6.1252153434681121E-2</v>
      </c>
      <c r="D61" s="9">
        <f t="shared" si="34"/>
        <v>0.10205399838388052</v>
      </c>
      <c r="E61" s="9">
        <f t="shared" si="34"/>
        <v>0.15943833581435438</v>
      </c>
      <c r="F61" s="9">
        <f t="shared" si="34"/>
        <v>0.10622958526570418</v>
      </c>
      <c r="G61" s="9">
        <f t="shared" si="34"/>
        <v>0.11830588181959312</v>
      </c>
      <c r="H61" s="9">
        <f t="shared" si="34"/>
        <v>2.5390421226500471E-2</v>
      </c>
      <c r="I61" s="9">
        <f t="shared" si="34"/>
        <v>6.3550059226263389E-2</v>
      </c>
      <c r="J61" s="9">
        <f t="shared" si="34"/>
        <v>0.12481601508475725</v>
      </c>
      <c r="K61" s="9">
        <f t="shared" si="34"/>
        <v>0.12915879880597239</v>
      </c>
      <c r="L61" s="9">
        <f t="shared" si="34"/>
        <v>6.3446284971136233E-2</v>
      </c>
      <c r="M61" s="9">
        <f t="shared" si="34"/>
        <v>4.3453424097304891E-2</v>
      </c>
      <c r="N61" s="9">
        <f t="shared" ref="N61:W61" si="35">N60/N59</f>
        <v>8.1970011244819604E-2</v>
      </c>
      <c r="O61" s="9">
        <f t="shared" si="35"/>
        <v>7.8308948432796399E-2</v>
      </c>
      <c r="P61" s="9">
        <f t="shared" si="35"/>
        <v>4.5867763935528071E-2</v>
      </c>
      <c r="Q61" s="9">
        <f t="shared" si="35"/>
        <v>5.0432624637328102E-2</v>
      </c>
      <c r="R61" s="9">
        <f t="shared" si="35"/>
        <v>7.9380847505381658E-2</v>
      </c>
      <c r="S61" s="9">
        <f t="shared" si="35"/>
        <v>8.8184352175545225E-2</v>
      </c>
      <c r="T61" s="9">
        <f t="shared" si="35"/>
        <v>7.119362082625201E-2</v>
      </c>
      <c r="U61" s="9">
        <f t="shared" si="35"/>
        <v>6.2536679297872627E-2</v>
      </c>
      <c r="V61" s="9">
        <f t="shared" si="35"/>
        <v>9.8602927823214656E-2</v>
      </c>
      <c r="W61" s="9">
        <f t="shared" si="35"/>
        <v>0.20032432324839561</v>
      </c>
      <c r="X61" s="9"/>
      <c r="Y61" s="19"/>
    </row>
    <row r="62" spans="1:25" x14ac:dyDescent="0.25">
      <c r="A62" s="10" t="s">
        <v>19</v>
      </c>
      <c r="B62" s="43">
        <f>FTEST(B55:C58,V55:W58)</f>
        <v>0.25144691047598455</v>
      </c>
      <c r="C62" s="44"/>
      <c r="D62" s="43">
        <f>FTEST(D55:E58,V55:W58)</f>
        <v>1.0640285138369317E-2</v>
      </c>
      <c r="E62" s="44"/>
      <c r="F62" s="43">
        <f>FTEST(F55:G58,V55:W58)</f>
        <v>4.5128351014498526E-3</v>
      </c>
      <c r="G62" s="44"/>
      <c r="H62" s="43">
        <f>FTEST(H55:I58,V55:W58)</f>
        <v>2.4399531046721223E-2</v>
      </c>
      <c r="I62" s="44"/>
      <c r="J62" s="43">
        <f>FTEST(J55:K58,V55:W58)</f>
        <v>9.9678888860661643E-3</v>
      </c>
      <c r="K62" s="44"/>
      <c r="L62" s="43">
        <f>FTEST(L55:M58,V55:W58)</f>
        <v>0.26919901617029512</v>
      </c>
      <c r="M62" s="44"/>
      <c r="N62" s="43">
        <f>FTEST(N55:O58,V55:W58)</f>
        <v>0.15435418826573849</v>
      </c>
      <c r="O62" s="44"/>
      <c r="P62" s="43">
        <f>FTEST(P55:Q58,V55:W58)</f>
        <v>0.57476612114452919</v>
      </c>
      <c r="Q62" s="44"/>
      <c r="R62" s="43">
        <f>FTEST(R55:S58,V55:W58)</f>
        <v>0.10664421777602122</v>
      </c>
      <c r="S62" s="44"/>
      <c r="T62" s="43">
        <f>FTEST(T55:U58,V55:W58)</f>
        <v>0.27239580239481864</v>
      </c>
      <c r="U62" s="44"/>
      <c r="V62" s="9"/>
      <c r="W62" s="9" t="s">
        <v>26</v>
      </c>
      <c r="X62" s="9" t="s">
        <v>26</v>
      </c>
      <c r="Y62" s="19"/>
    </row>
    <row r="63" spans="1:25" x14ac:dyDescent="0.25">
      <c r="A63" s="10" t="s">
        <v>20</v>
      </c>
      <c r="B63" s="43">
        <f>TTEST(B55:C58,V55:W58,2,2)</f>
        <v>3.2896563010917643E-14</v>
      </c>
      <c r="C63" s="44"/>
      <c r="D63" s="43">
        <f>TTEST(D55:E58,V55:W58,2,3)</f>
        <v>1.8218452374206294E-7</v>
      </c>
      <c r="E63" s="44"/>
      <c r="F63" s="43">
        <f>TTEST(F55:G58,V55:W58,2,3)</f>
        <v>2.6266712316018484E-8</v>
      </c>
      <c r="G63" s="44"/>
      <c r="H63" s="43">
        <f>TTEST(H55:I58,V55:W58,2,3)</f>
        <v>1.9183005184816398E-9</v>
      </c>
      <c r="I63" s="44"/>
      <c r="J63" s="43">
        <f>TTEST(J55:K58,V55:W58,2,3)</f>
        <v>1.0193424070751234E-7</v>
      </c>
      <c r="K63" s="44"/>
      <c r="L63" s="43">
        <f>TTEST(L55:M58,V55:W58,2,2)</f>
        <v>2.9365079566972724E-14</v>
      </c>
      <c r="M63" s="44"/>
      <c r="N63" s="43">
        <f>TTEST(N55:O58,V55:W58,2,2)</f>
        <v>1.0769839174138104E-12</v>
      </c>
      <c r="O63" s="44"/>
      <c r="P63" s="43">
        <f>TTEST(P55:Q58,V55:W58,2,2)</f>
        <v>2.6834609658604554E-15</v>
      </c>
      <c r="Q63" s="44"/>
      <c r="R63" s="43">
        <f>TTEST(R55:S58,V55:W58,2,2)</f>
        <v>2.0976317273737991E-12</v>
      </c>
      <c r="S63" s="44"/>
      <c r="T63" s="43">
        <f>TTEST(T55:U58,V55:W58,2,2)</f>
        <v>1.4252603394232823E-13</v>
      </c>
      <c r="U63" s="44"/>
      <c r="V63" s="9"/>
      <c r="W63" s="9"/>
      <c r="X63" s="9"/>
      <c r="Y63" s="19"/>
    </row>
    <row r="64" spans="1:25" x14ac:dyDescent="0.25">
      <c r="A64" s="41" t="s">
        <v>0</v>
      </c>
      <c r="B64" s="45" t="s">
        <v>39</v>
      </c>
      <c r="C64" s="46"/>
      <c r="D64" s="46"/>
      <c r="E64" s="46"/>
      <c r="F64" s="46"/>
      <c r="G64" s="47"/>
      <c r="H64" s="49" t="s">
        <v>63</v>
      </c>
      <c r="I64" s="50"/>
      <c r="J64" s="53" t="s">
        <v>74</v>
      </c>
      <c r="K64" s="54"/>
      <c r="L64" s="53" t="s">
        <v>75</v>
      </c>
      <c r="M64" s="54"/>
    </row>
    <row r="65" spans="1:25" x14ac:dyDescent="0.25">
      <c r="A65" s="42"/>
      <c r="B65" s="40" t="s">
        <v>1</v>
      </c>
      <c r="C65" s="40"/>
      <c r="D65" s="40" t="s">
        <v>7</v>
      </c>
      <c r="E65" s="40"/>
      <c r="F65" s="40" t="s">
        <v>8</v>
      </c>
      <c r="G65" s="40"/>
      <c r="H65" s="51"/>
      <c r="I65" s="52"/>
      <c r="J65" s="53" t="s">
        <v>40</v>
      </c>
      <c r="K65" s="54"/>
      <c r="L65" s="55" t="s">
        <v>27</v>
      </c>
      <c r="M65" s="55"/>
    </row>
    <row r="66" spans="1:25" x14ac:dyDescent="0.25">
      <c r="A66" s="17" t="s">
        <v>9</v>
      </c>
      <c r="B66" s="17" t="s">
        <v>10</v>
      </c>
      <c r="C66" s="17" t="s">
        <v>11</v>
      </c>
      <c r="D66" s="17" t="s">
        <v>10</v>
      </c>
      <c r="E66" s="17" t="s">
        <v>11</v>
      </c>
      <c r="F66" s="17" t="s">
        <v>10</v>
      </c>
      <c r="G66" s="17" t="s">
        <v>11</v>
      </c>
      <c r="H66" s="17" t="s">
        <v>10</v>
      </c>
      <c r="I66" s="17" t="s">
        <v>11</v>
      </c>
      <c r="J66" s="17" t="s">
        <v>28</v>
      </c>
      <c r="K66" s="17" t="s">
        <v>29</v>
      </c>
      <c r="L66" s="17" t="s">
        <v>28</v>
      </c>
      <c r="M66" s="17" t="s">
        <v>29</v>
      </c>
    </row>
    <row r="67" spans="1:25" x14ac:dyDescent="0.25">
      <c r="A67" s="3" t="s">
        <v>12</v>
      </c>
      <c r="B67" s="4">
        <v>2358.5201806975651</v>
      </c>
      <c r="C67" s="4">
        <v>2459.4463439505539</v>
      </c>
      <c r="D67" s="4">
        <v>1690.7527603201886</v>
      </c>
      <c r="E67" s="4">
        <v>1650.5144869936173</v>
      </c>
      <c r="F67" s="4">
        <v>1794.1318669435118</v>
      </c>
      <c r="G67" s="4">
        <v>2101.340825482609</v>
      </c>
      <c r="H67" s="4">
        <v>699.64620951168604</v>
      </c>
      <c r="I67" s="4">
        <v>747.82329136709075</v>
      </c>
      <c r="J67" s="22">
        <v>825.41072568111736</v>
      </c>
      <c r="K67" s="16">
        <v>3326.9670378951359</v>
      </c>
      <c r="L67" s="14">
        <v>644.46127755965369</v>
      </c>
      <c r="M67" s="14">
        <v>639.82618175600203</v>
      </c>
    </row>
    <row r="68" spans="1:25" x14ac:dyDescent="0.25">
      <c r="A68" s="3" t="s">
        <v>13</v>
      </c>
      <c r="B68" s="4">
        <v>2218.0353815813646</v>
      </c>
      <c r="C68" s="4">
        <v>2260.1950117476995</v>
      </c>
      <c r="D68" s="4">
        <v>1936.2708656068057</v>
      </c>
      <c r="E68" s="4">
        <v>1870.7535311781533</v>
      </c>
      <c r="F68" s="4">
        <v>1804.1229451553586</v>
      </c>
      <c r="G68" s="4">
        <v>1878.2711433320878</v>
      </c>
      <c r="H68" s="4">
        <v>647.88247791386152</v>
      </c>
      <c r="I68" s="4">
        <v>857.51560064033879</v>
      </c>
      <c r="J68" s="22">
        <v>1254.157304090998</v>
      </c>
      <c r="K68" s="16">
        <v>3033.3957946355285</v>
      </c>
      <c r="L68" s="14">
        <v>727.74842622437109</v>
      </c>
      <c r="M68" s="14">
        <v>625.33214311375059</v>
      </c>
    </row>
    <row r="69" spans="1:25" x14ac:dyDescent="0.25">
      <c r="A69" s="3" t="s">
        <v>14</v>
      </c>
      <c r="B69" s="4">
        <v>2279.784090051126</v>
      </c>
      <c r="C69" s="4">
        <v>2692.315902514144</v>
      </c>
      <c r="D69" s="4">
        <v>1700.6422211901327</v>
      </c>
      <c r="E69" s="4">
        <v>1843.2640635569944</v>
      </c>
      <c r="F69" s="4">
        <v>1972.6799636606863</v>
      </c>
      <c r="G69" s="4">
        <v>2030.2513581191099</v>
      </c>
      <c r="H69" s="4">
        <v>669.19210079255811</v>
      </c>
      <c r="I69" s="4">
        <v>724.51077552618892</v>
      </c>
      <c r="J69" s="22">
        <v>656.11887725220959</v>
      </c>
      <c r="K69" s="16">
        <v>3844.7955004516575</v>
      </c>
      <c r="L69" s="14">
        <v>653.65792478344838</v>
      </c>
      <c r="M69" s="14">
        <v>664.94181970377008</v>
      </c>
    </row>
    <row r="70" spans="1:25" x14ac:dyDescent="0.25">
      <c r="A70" s="3" t="s">
        <v>15</v>
      </c>
      <c r="B70" s="4">
        <v>2505.5382835790429</v>
      </c>
      <c r="C70" s="4">
        <v>2347.4931081400282</v>
      </c>
      <c r="D70" s="4">
        <v>1842.454282993858</v>
      </c>
      <c r="E70" s="4">
        <v>1873.9399373942399</v>
      </c>
      <c r="F70" s="4">
        <v>1255.8239389985597</v>
      </c>
      <c r="G70" s="4">
        <v>2028.7309919069517</v>
      </c>
      <c r="H70" s="4">
        <v>781.52034842340936</v>
      </c>
      <c r="I70" s="4">
        <v>834.72823039031448</v>
      </c>
      <c r="J70" s="16">
        <v>1393.2361112992594</v>
      </c>
      <c r="K70" s="16">
        <v>2726.0069018267541</v>
      </c>
      <c r="L70" s="15">
        <v>786.25518249515437</v>
      </c>
      <c r="M70" s="14">
        <v>515.9294608267445</v>
      </c>
    </row>
    <row r="71" spans="1:25" x14ac:dyDescent="0.25">
      <c r="A71" s="5" t="s">
        <v>16</v>
      </c>
      <c r="B71" s="6">
        <f t="shared" ref="B71:I71" si="36">AVERAGE(B67:B70)</f>
        <v>2340.4694839772746</v>
      </c>
      <c r="C71" s="7">
        <f t="shared" si="36"/>
        <v>2439.8625915881066</v>
      </c>
      <c r="D71" s="7">
        <f t="shared" si="36"/>
        <v>1792.5300325277462</v>
      </c>
      <c r="E71" s="7">
        <f t="shared" si="36"/>
        <v>1809.6180047807511</v>
      </c>
      <c r="F71" s="7">
        <f t="shared" si="36"/>
        <v>1706.689678689529</v>
      </c>
      <c r="G71" s="7">
        <f t="shared" si="36"/>
        <v>2009.6485797101896</v>
      </c>
      <c r="H71" s="6">
        <f t="shared" si="36"/>
        <v>699.56028416037873</v>
      </c>
      <c r="I71" s="6">
        <f t="shared" si="36"/>
        <v>791.14447448098315</v>
      </c>
      <c r="J71" s="6">
        <f>AVERAGE(J67:J70)</f>
        <v>1032.2307545808962</v>
      </c>
      <c r="K71" s="6">
        <f t="shared" ref="K71:M71" si="37">AVERAGE(K67:K70)</f>
        <v>3232.7913087022689</v>
      </c>
      <c r="L71" s="6">
        <f t="shared" si="37"/>
        <v>703.03070276565688</v>
      </c>
      <c r="M71" s="6">
        <f t="shared" si="37"/>
        <v>611.50740135006674</v>
      </c>
    </row>
    <row r="72" spans="1:25" x14ac:dyDescent="0.25">
      <c r="A72" s="3" t="s">
        <v>17</v>
      </c>
      <c r="B72" s="8">
        <f t="shared" ref="B72:I72" si="38">STDEV(B67:B70)</f>
        <v>124.15898775296219</v>
      </c>
      <c r="C72" s="8">
        <f t="shared" si="38"/>
        <v>187.0193913941244</v>
      </c>
      <c r="D72" s="8">
        <f t="shared" si="38"/>
        <v>118.25937720295623</v>
      </c>
      <c r="E72" s="8">
        <f t="shared" si="38"/>
        <v>106.95926054100671</v>
      </c>
      <c r="F72" s="8">
        <f t="shared" si="38"/>
        <v>311.53925628881825</v>
      </c>
      <c r="G72" s="8">
        <f t="shared" si="38"/>
        <v>93.907954326716748</v>
      </c>
      <c r="H72" s="8">
        <f t="shared" si="38"/>
        <v>58.623890854270492</v>
      </c>
      <c r="I72" s="8">
        <f t="shared" si="38"/>
        <v>64.862533894410916</v>
      </c>
      <c r="J72" s="8">
        <f>STDEV(J67:J70)</f>
        <v>348.23886896718159</v>
      </c>
      <c r="K72" s="8">
        <f t="shared" ref="K72:M72" si="39">STDEV(K67:K70)</f>
        <v>476.09775073680657</v>
      </c>
      <c r="L72" s="8">
        <f t="shared" si="39"/>
        <v>66.846412653358001</v>
      </c>
      <c r="M72" s="8">
        <f t="shared" si="39"/>
        <v>65.786160114901676</v>
      </c>
    </row>
    <row r="73" spans="1:25" x14ac:dyDescent="0.25">
      <c r="A73" s="3" t="s">
        <v>18</v>
      </c>
      <c r="B73" s="9">
        <f>B72/B71</f>
        <v>5.3048753082639101E-2</v>
      </c>
      <c r="C73" s="9">
        <f>C72/C71</f>
        <v>7.6651608184374623E-2</v>
      </c>
      <c r="D73" s="9">
        <f t="shared" ref="D73:E73" si="40">D72/D71</f>
        <v>6.5973442596212517E-2</v>
      </c>
      <c r="E73" s="9">
        <f t="shared" si="40"/>
        <v>5.9105988257430957E-2</v>
      </c>
      <c r="F73" s="9">
        <f>F72/F71</f>
        <v>0.18254007168311448</v>
      </c>
      <c r="G73" s="9">
        <f>G72/G71</f>
        <v>4.6728545117206095E-2</v>
      </c>
      <c r="H73" s="9">
        <f t="shared" ref="H73:I73" si="41">H72/H71</f>
        <v>8.3801056437375718E-2</v>
      </c>
      <c r="I73" s="9">
        <f t="shared" si="41"/>
        <v>8.1985700446132639E-2</v>
      </c>
      <c r="J73" s="9">
        <f>J72/J71</f>
        <v>0.33736532981772344</v>
      </c>
      <c r="K73" s="9">
        <f t="shared" ref="K73:M73" si="42">K72/K71</f>
        <v>0.14727141509419772</v>
      </c>
      <c r="L73" s="9">
        <f t="shared" si="42"/>
        <v>9.5083205314348981E-2</v>
      </c>
      <c r="M73" s="9">
        <f t="shared" si="42"/>
        <v>0.10758031704875701</v>
      </c>
    </row>
    <row r="74" spans="1:25" x14ac:dyDescent="0.25">
      <c r="A74" s="10" t="s">
        <v>19</v>
      </c>
      <c r="B74" s="43">
        <f>FTEST(B67:C70,H67:I70)</f>
        <v>7.3097123129234096E-2</v>
      </c>
      <c r="C74" s="44"/>
      <c r="D74" s="43">
        <f>FTEST(D67:E70,H67:I70)</f>
        <v>0.40317538422018173</v>
      </c>
      <c r="E74" s="44"/>
      <c r="F74" s="43">
        <f>FTEST(F67:G70,H67:I70)</f>
        <v>3.4481765694772621E-3</v>
      </c>
      <c r="G74" s="44"/>
      <c r="H74" s="43"/>
      <c r="I74" s="44"/>
      <c r="J74" s="43">
        <f>FTEST(J67:K70,L67:M70)</f>
        <v>1.5027174356846549E-7</v>
      </c>
      <c r="K74" s="44"/>
      <c r="L74" s="18"/>
      <c r="M74" s="18"/>
    </row>
    <row r="75" spans="1:25" x14ac:dyDescent="0.25">
      <c r="A75" s="10" t="s">
        <v>20</v>
      </c>
      <c r="B75" s="43">
        <f>TTEST(B67:C70,H67:I70,2,2)</f>
        <v>1.9539592441986233E-13</v>
      </c>
      <c r="C75" s="44"/>
      <c r="D75" s="43">
        <f>TTEST(D67:E70,H67:I70,2,2)</f>
        <v>1.4773897741250684E-12</v>
      </c>
      <c r="E75" s="44"/>
      <c r="F75" s="43">
        <f>TTEST(F67:G70,H67:I70,2,3)</f>
        <v>3.0097308169347904E-6</v>
      </c>
      <c r="G75" s="44"/>
      <c r="H75" s="43"/>
      <c r="I75" s="44"/>
      <c r="J75" s="43">
        <f>TTEST(J67:K70,L67:M70,2,3)</f>
        <v>1.1881685951702466E-2</v>
      </c>
      <c r="K75" s="44"/>
      <c r="L75" s="18"/>
      <c r="M75" s="18"/>
    </row>
    <row r="76" spans="1:25" x14ac:dyDescent="0.25">
      <c r="I76" t="s">
        <v>26</v>
      </c>
    </row>
    <row r="77" spans="1:25" ht="15" customHeight="1" x14ac:dyDescent="0.25">
      <c r="A77" s="41" t="s">
        <v>0</v>
      </c>
      <c r="B77" s="40" t="s">
        <v>57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5" t="s">
        <v>58</v>
      </c>
      <c r="O77" s="46"/>
      <c r="P77" s="46"/>
      <c r="Q77" s="46"/>
      <c r="R77" s="46"/>
      <c r="S77" s="46"/>
      <c r="T77" s="46"/>
      <c r="U77" s="47"/>
      <c r="V77" s="48" t="s">
        <v>21</v>
      </c>
      <c r="W77" s="48"/>
      <c r="X77" s="9" t="s">
        <v>59</v>
      </c>
      <c r="Y77" s="36" t="s">
        <v>79</v>
      </c>
    </row>
    <row r="78" spans="1:25" x14ac:dyDescent="0.25">
      <c r="A78" s="42"/>
      <c r="B78" s="40" t="s">
        <v>1</v>
      </c>
      <c r="C78" s="40"/>
      <c r="D78" s="40" t="s">
        <v>2</v>
      </c>
      <c r="E78" s="40"/>
      <c r="F78" s="40" t="s">
        <v>3</v>
      </c>
      <c r="G78" s="40"/>
      <c r="H78" s="40" t="s">
        <v>4</v>
      </c>
      <c r="I78" s="40"/>
      <c r="J78" s="40" t="s">
        <v>5</v>
      </c>
      <c r="K78" s="40"/>
      <c r="L78" s="40" t="s">
        <v>6</v>
      </c>
      <c r="M78" s="40"/>
      <c r="N78" s="40" t="s">
        <v>22</v>
      </c>
      <c r="O78" s="40"/>
      <c r="P78" s="40" t="s">
        <v>23</v>
      </c>
      <c r="Q78" s="40"/>
      <c r="R78" s="40" t="s">
        <v>24</v>
      </c>
      <c r="S78" s="40"/>
      <c r="T78" s="40" t="s">
        <v>25</v>
      </c>
      <c r="U78" s="40"/>
      <c r="V78" s="48"/>
      <c r="W78" s="48"/>
      <c r="X78" s="9" t="s">
        <v>100</v>
      </c>
      <c r="Y78" s="18" t="s">
        <v>103</v>
      </c>
    </row>
    <row r="79" spans="1:25" x14ac:dyDescent="0.25">
      <c r="A79" s="17" t="s">
        <v>9</v>
      </c>
      <c r="B79" s="17" t="s">
        <v>10</v>
      </c>
      <c r="C79" s="17" t="s">
        <v>11</v>
      </c>
      <c r="D79" s="17" t="s">
        <v>10</v>
      </c>
      <c r="E79" s="17" t="s">
        <v>11</v>
      </c>
      <c r="F79" s="17" t="s">
        <v>10</v>
      </c>
      <c r="G79" s="17" t="s">
        <v>11</v>
      </c>
      <c r="H79" s="17" t="s">
        <v>10</v>
      </c>
      <c r="I79" s="17" t="s">
        <v>11</v>
      </c>
      <c r="J79" s="17" t="s">
        <v>10</v>
      </c>
      <c r="K79" s="17" t="s">
        <v>11</v>
      </c>
      <c r="L79" s="17" t="s">
        <v>10</v>
      </c>
      <c r="M79" s="17" t="s">
        <v>11</v>
      </c>
      <c r="N79" s="17" t="s">
        <v>10</v>
      </c>
      <c r="O79" s="17" t="s">
        <v>11</v>
      </c>
      <c r="P79" s="17" t="s">
        <v>10</v>
      </c>
      <c r="Q79" s="17" t="s">
        <v>11</v>
      </c>
      <c r="R79" s="17" t="s">
        <v>10</v>
      </c>
      <c r="S79" s="17" t="s">
        <v>11</v>
      </c>
      <c r="T79" s="17" t="s">
        <v>10</v>
      </c>
      <c r="U79" s="17" t="s">
        <v>11</v>
      </c>
      <c r="V79" s="17" t="s">
        <v>10</v>
      </c>
      <c r="W79" s="17" t="s">
        <v>11</v>
      </c>
      <c r="X79" s="9"/>
      <c r="Y79" s="19"/>
    </row>
    <row r="80" spans="1:25" x14ac:dyDescent="0.25">
      <c r="A80" s="3" t="s">
        <v>12</v>
      </c>
      <c r="B80" s="4">
        <v>2464.3736136830894</v>
      </c>
      <c r="C80" s="4">
        <v>2673.0177642889671</v>
      </c>
      <c r="D80" s="4">
        <v>2730.4268788881509</v>
      </c>
      <c r="E80" s="4">
        <v>3054.0299857535792</v>
      </c>
      <c r="F80" s="4">
        <v>2991.5119648037689</v>
      </c>
      <c r="G80" s="4">
        <v>2992.446636107717</v>
      </c>
      <c r="H80" s="4">
        <v>2922.9644253159404</v>
      </c>
      <c r="I80" s="4">
        <v>3022.9661389928042</v>
      </c>
      <c r="J80" s="4">
        <v>2901.0097581161131</v>
      </c>
      <c r="K80" s="4">
        <v>3268.9634996269078</v>
      </c>
      <c r="L80" s="4">
        <v>2917.7790767305892</v>
      </c>
      <c r="M80" s="4">
        <v>3150.8023913827419</v>
      </c>
      <c r="N80" s="4">
        <v>2851.1065963320934</v>
      </c>
      <c r="O80" s="4">
        <v>2874.0796556719656</v>
      </c>
      <c r="P80" s="4">
        <v>2933.5803421137803</v>
      </c>
      <c r="Q80" s="4">
        <v>2703.5108016072627</v>
      </c>
      <c r="R80" s="4">
        <v>3055.6788423833927</v>
      </c>
      <c r="S80" s="4">
        <v>2750.3660202888705</v>
      </c>
      <c r="T80" s="4">
        <v>2582.6848330589414</v>
      </c>
      <c r="U80" s="4">
        <v>2700.8289503683072</v>
      </c>
      <c r="V80" s="4">
        <v>641.13423483773136</v>
      </c>
      <c r="W80" s="4">
        <v>614.09795319086436</v>
      </c>
      <c r="X80" s="9"/>
      <c r="Y80" s="19"/>
    </row>
    <row r="81" spans="1:25" x14ac:dyDescent="0.25">
      <c r="A81" s="3" t="s">
        <v>13</v>
      </c>
      <c r="B81" s="4">
        <v>2626.9397705821962</v>
      </c>
      <c r="C81" s="4">
        <v>2655.3278448056244</v>
      </c>
      <c r="D81" s="4">
        <v>2434.713075658633</v>
      </c>
      <c r="E81" s="4">
        <v>3296.488409367671</v>
      </c>
      <c r="F81" s="4">
        <v>2874.1021366846981</v>
      </c>
      <c r="G81" s="4">
        <v>2897.7052303687497</v>
      </c>
      <c r="H81" s="4">
        <v>3051.0150963101196</v>
      </c>
      <c r="I81" s="4">
        <v>3046.801830789329</v>
      </c>
      <c r="J81" s="4">
        <v>3473.8135322115563</v>
      </c>
      <c r="K81" s="4">
        <v>3078.1916295909614</v>
      </c>
      <c r="L81" s="4">
        <v>2844.9031952026489</v>
      </c>
      <c r="M81" s="4">
        <v>2989.6459954703951</v>
      </c>
      <c r="N81" s="4">
        <v>3194.9067989434848</v>
      </c>
      <c r="O81" s="4">
        <v>2895.4717428909466</v>
      </c>
      <c r="P81" s="4">
        <v>2802.2519372104744</v>
      </c>
      <c r="Q81" s="4">
        <v>2662.301271561852</v>
      </c>
      <c r="R81" s="4">
        <v>2906.6395651513481</v>
      </c>
      <c r="S81" s="4">
        <v>2989.5272966283155</v>
      </c>
      <c r="T81" s="4">
        <v>2654.113756924728</v>
      </c>
      <c r="U81" s="4">
        <v>2943.9209061240595</v>
      </c>
      <c r="V81" s="4">
        <v>683.25293280814151</v>
      </c>
      <c r="W81" s="4">
        <v>542.8510395012579</v>
      </c>
      <c r="X81" s="9"/>
      <c r="Y81" s="19"/>
    </row>
    <row r="82" spans="1:25" x14ac:dyDescent="0.25">
      <c r="A82" s="3" t="s">
        <v>14</v>
      </c>
      <c r="B82" s="4">
        <v>2422.9786096244402</v>
      </c>
      <c r="C82" s="4">
        <v>2907.9756911997156</v>
      </c>
      <c r="D82" s="4">
        <v>2790.1311509323828</v>
      </c>
      <c r="E82" s="4">
        <v>2728.0367261434853</v>
      </c>
      <c r="F82" s="4">
        <v>3202.4330593812047</v>
      </c>
      <c r="G82" s="4">
        <v>3257.8077442137082</v>
      </c>
      <c r="H82" s="4">
        <v>2575.0968007753536</v>
      </c>
      <c r="I82" s="4">
        <v>3045.9810361110958</v>
      </c>
      <c r="J82" s="4">
        <v>2784.5700660661091</v>
      </c>
      <c r="K82" s="4">
        <v>3334.2308488176259</v>
      </c>
      <c r="L82" s="4">
        <v>2730.3791322068328</v>
      </c>
      <c r="M82" s="4">
        <v>2772.7308697548197</v>
      </c>
      <c r="N82" s="4">
        <v>3018.3913661086908</v>
      </c>
      <c r="O82" s="4">
        <v>2920.2967916762914</v>
      </c>
      <c r="P82" s="4">
        <v>3044.1548556794369</v>
      </c>
      <c r="Q82" s="4">
        <v>3002.0896548222322</v>
      </c>
      <c r="R82" s="4">
        <v>2627.0617861100277</v>
      </c>
      <c r="S82" s="4">
        <v>3173.2125424644842</v>
      </c>
      <c r="T82" s="4">
        <v>2763.1868195741081</v>
      </c>
      <c r="U82" s="4">
        <v>2779.6141573804612</v>
      </c>
      <c r="V82" s="4">
        <v>780.14713888963013</v>
      </c>
      <c r="W82" s="4">
        <v>739.84537311784061</v>
      </c>
      <c r="X82" s="9"/>
      <c r="Y82" s="19"/>
    </row>
    <row r="83" spans="1:25" x14ac:dyDescent="0.25">
      <c r="A83" s="3" t="s">
        <v>15</v>
      </c>
      <c r="B83" s="4">
        <v>2817.4300280146686</v>
      </c>
      <c r="C83" s="4">
        <v>3110.6740780560381</v>
      </c>
      <c r="D83" s="4">
        <v>2449.2359230505576</v>
      </c>
      <c r="E83" s="4">
        <v>2954.0499154290815</v>
      </c>
      <c r="F83" s="4">
        <v>2596.2912339281629</v>
      </c>
      <c r="G83" s="4">
        <v>3237.9553686484937</v>
      </c>
      <c r="H83" s="4">
        <v>2431.5231716414778</v>
      </c>
      <c r="I83" s="4">
        <v>2828.9618366584632</v>
      </c>
      <c r="J83" s="4">
        <v>3306.8877794520154</v>
      </c>
      <c r="K83" s="4">
        <v>3579.0620720041479</v>
      </c>
      <c r="L83" s="4">
        <v>2706.9395295940872</v>
      </c>
      <c r="M83" s="4">
        <v>2856.1207564240435</v>
      </c>
      <c r="N83" s="4">
        <v>2472.298736642399</v>
      </c>
      <c r="O83" s="4">
        <v>2582.9278906130803</v>
      </c>
      <c r="P83" s="4">
        <v>3056.3592948690984</v>
      </c>
      <c r="Q83" s="4">
        <v>3051.6681323736102</v>
      </c>
      <c r="R83" s="4">
        <v>2805.1343290440232</v>
      </c>
      <c r="S83" s="4">
        <v>2665.7888508984843</v>
      </c>
      <c r="T83" s="4">
        <v>2976.8909752260638</v>
      </c>
      <c r="U83" s="4">
        <v>2011.8560827148322</v>
      </c>
      <c r="V83" s="4">
        <v>633.18794395766474</v>
      </c>
      <c r="W83" s="4">
        <v>854.55694768439412</v>
      </c>
      <c r="X83" s="9"/>
      <c r="Y83" s="19"/>
    </row>
    <row r="84" spans="1:25" x14ac:dyDescent="0.25">
      <c r="A84" s="5" t="s">
        <v>16</v>
      </c>
      <c r="B84" s="6">
        <f t="shared" ref="B84:M84" si="43">AVERAGE(B80:B83)</f>
        <v>2582.9305054760989</v>
      </c>
      <c r="C84" s="6">
        <f t="shared" si="43"/>
        <v>2836.7488445875861</v>
      </c>
      <c r="D84" s="6">
        <f t="shared" si="43"/>
        <v>2601.1267571324311</v>
      </c>
      <c r="E84" s="6">
        <f t="shared" si="43"/>
        <v>3008.151259173454</v>
      </c>
      <c r="F84" s="6">
        <f t="shared" si="43"/>
        <v>2916.0845986994586</v>
      </c>
      <c r="G84" s="6">
        <f t="shared" si="43"/>
        <v>3096.4787448346669</v>
      </c>
      <c r="H84" s="6">
        <f t="shared" si="43"/>
        <v>2745.149873510723</v>
      </c>
      <c r="I84" s="6">
        <f t="shared" si="43"/>
        <v>2986.1777106379232</v>
      </c>
      <c r="J84" s="6">
        <f t="shared" si="43"/>
        <v>3116.5702839614487</v>
      </c>
      <c r="K84" s="6">
        <f t="shared" si="43"/>
        <v>3315.1120125099105</v>
      </c>
      <c r="L84" s="6">
        <f t="shared" si="43"/>
        <v>2800.0002334335391</v>
      </c>
      <c r="M84" s="6">
        <f t="shared" si="43"/>
        <v>2942.3250032579999</v>
      </c>
      <c r="N84" s="6">
        <f>AVERAGE(N80:N83)</f>
        <v>2884.1758745066672</v>
      </c>
      <c r="O84" s="6">
        <f t="shared" ref="O84:U84" si="44">AVERAGE(O80:O83)</f>
        <v>2818.1940202130709</v>
      </c>
      <c r="P84" s="6">
        <f t="shared" si="44"/>
        <v>2959.0866074681976</v>
      </c>
      <c r="Q84" s="6">
        <f t="shared" si="44"/>
        <v>2854.892465091239</v>
      </c>
      <c r="R84" s="6">
        <f t="shared" si="44"/>
        <v>2848.6286306721981</v>
      </c>
      <c r="S84" s="6">
        <f t="shared" si="44"/>
        <v>2894.7236775700385</v>
      </c>
      <c r="T84" s="6">
        <f t="shared" si="44"/>
        <v>2744.2190961959604</v>
      </c>
      <c r="U84" s="6">
        <f t="shared" si="44"/>
        <v>2609.055024146915</v>
      </c>
      <c r="V84" s="6">
        <f>AVERAGE(V80:V83)</f>
        <v>684.43056262329196</v>
      </c>
      <c r="W84" s="6">
        <f t="shared" ref="W84" si="45">AVERAGE(W80:W83)</f>
        <v>687.83782837358922</v>
      </c>
      <c r="X84" s="9"/>
      <c r="Y84" s="20"/>
    </row>
    <row r="85" spans="1:25" x14ac:dyDescent="0.25">
      <c r="A85" s="3" t="s">
        <v>17</v>
      </c>
      <c r="B85" s="8">
        <f t="shared" ref="B85:M85" si="46">STDEV(B80:B83)</f>
        <v>179.41310530370509</v>
      </c>
      <c r="C85" s="8">
        <f t="shared" si="46"/>
        <v>215.89329387971048</v>
      </c>
      <c r="D85" s="8">
        <f t="shared" si="46"/>
        <v>185.47733124875495</v>
      </c>
      <c r="E85" s="8">
        <f t="shared" si="46"/>
        <v>235.67935614890027</v>
      </c>
      <c r="F85" s="8">
        <f t="shared" si="46"/>
        <v>252.79441697474712</v>
      </c>
      <c r="G85" s="8">
        <f t="shared" si="46"/>
        <v>179.23566500161172</v>
      </c>
      <c r="H85" s="8">
        <f t="shared" si="46"/>
        <v>290.0869438771395</v>
      </c>
      <c r="I85" s="8">
        <f t="shared" si="46"/>
        <v>105.39124121375862</v>
      </c>
      <c r="J85" s="8">
        <f t="shared" si="46"/>
        <v>326.87101048954082</v>
      </c>
      <c r="K85" s="8">
        <f t="shared" si="46"/>
        <v>206.79790206265537</v>
      </c>
      <c r="L85" s="8">
        <f t="shared" si="46"/>
        <v>98.987413743941346</v>
      </c>
      <c r="M85" s="8">
        <f t="shared" si="46"/>
        <v>165.22251657909109</v>
      </c>
      <c r="N85" s="8">
        <f>STDEV(N80:N83)</f>
        <v>308.38496474459799</v>
      </c>
      <c r="O85" s="8">
        <f t="shared" ref="O85:T85" si="47">STDEV(O80:O83)</f>
        <v>157.97697970522302</v>
      </c>
      <c r="P85" s="8">
        <f t="shared" si="47"/>
        <v>118.24588214831715</v>
      </c>
      <c r="Q85" s="8">
        <f t="shared" si="47"/>
        <v>200.32927208587876</v>
      </c>
      <c r="R85" s="8">
        <f t="shared" si="47"/>
        <v>180.01729506925568</v>
      </c>
      <c r="S85" s="8">
        <f t="shared" si="47"/>
        <v>230.79143696967722</v>
      </c>
      <c r="T85" s="8">
        <f t="shared" si="47"/>
        <v>171.95761895881262</v>
      </c>
      <c r="U85" s="8">
        <f>STDEV(U80:U83)</f>
        <v>410.81001530447838</v>
      </c>
      <c r="V85" s="8">
        <f t="shared" ref="V85:W85" si="48">STDEV(V80:V83)</f>
        <v>67.486857366346655</v>
      </c>
      <c r="W85" s="8">
        <f t="shared" si="48"/>
        <v>137.79064747358535</v>
      </c>
      <c r="X85" s="9"/>
      <c r="Y85" s="21"/>
    </row>
    <row r="86" spans="1:25" x14ac:dyDescent="0.25">
      <c r="A86" s="3" t="s">
        <v>18</v>
      </c>
      <c r="B86" s="9">
        <f>B85/B84</f>
        <v>6.9461065608745348E-2</v>
      </c>
      <c r="C86" s="9">
        <f t="shared" ref="C86:M86" si="49">C85/C84</f>
        <v>7.6105889420428272E-2</v>
      </c>
      <c r="D86" s="9">
        <f t="shared" si="49"/>
        <v>7.1306533116914053E-2</v>
      </c>
      <c r="E86" s="9">
        <f t="shared" si="49"/>
        <v>7.8346910059854363E-2</v>
      </c>
      <c r="F86" s="9">
        <f t="shared" si="49"/>
        <v>8.6689671859139686E-2</v>
      </c>
      <c r="G86" s="9">
        <f t="shared" si="49"/>
        <v>5.7883705903229707E-2</v>
      </c>
      <c r="H86" s="9">
        <f t="shared" si="49"/>
        <v>0.10567253419433617</v>
      </c>
      <c r="I86" s="9">
        <f t="shared" si="49"/>
        <v>3.5293023867372042E-2</v>
      </c>
      <c r="J86" s="9">
        <f t="shared" si="49"/>
        <v>0.10488164254523327</v>
      </c>
      <c r="K86" s="9">
        <f t="shared" si="49"/>
        <v>6.2380366419681317E-2</v>
      </c>
      <c r="L86" s="9">
        <f t="shared" si="49"/>
        <v>3.5352644818374412E-2</v>
      </c>
      <c r="M86" s="9">
        <f t="shared" si="49"/>
        <v>5.6153727544082405E-2</v>
      </c>
      <c r="N86" s="9">
        <f t="shared" ref="N86:W86" si="50">N85/N84</f>
        <v>0.10692307895313306</v>
      </c>
      <c r="O86" s="9">
        <f t="shared" si="50"/>
        <v>5.6056104928247308E-2</v>
      </c>
      <c r="P86" s="9">
        <f t="shared" si="50"/>
        <v>3.9960264038871318E-2</v>
      </c>
      <c r="Q86" s="9">
        <f t="shared" si="50"/>
        <v>7.0170514138603979E-2</v>
      </c>
      <c r="R86" s="9">
        <f t="shared" si="50"/>
        <v>6.3194371190033474E-2</v>
      </c>
      <c r="S86" s="9">
        <f t="shared" si="50"/>
        <v>7.9728313537482082E-2</v>
      </c>
      <c r="T86" s="9">
        <f t="shared" si="50"/>
        <v>6.2661767494140846E-2</v>
      </c>
      <c r="U86" s="9">
        <f t="shared" si="50"/>
        <v>0.15745548158333736</v>
      </c>
      <c r="V86" s="9">
        <f t="shared" si="50"/>
        <v>9.8602927823214656E-2</v>
      </c>
      <c r="W86" s="9">
        <f t="shared" si="50"/>
        <v>0.20032432324839561</v>
      </c>
      <c r="X86" s="9"/>
      <c r="Y86" s="19"/>
    </row>
    <row r="87" spans="1:25" x14ac:dyDescent="0.25">
      <c r="A87" s="10" t="s">
        <v>19</v>
      </c>
      <c r="B87" s="43">
        <f>FTEST(B80:C83,V80:W83)</f>
        <v>4.567837891549012E-2</v>
      </c>
      <c r="C87" s="44"/>
      <c r="D87" s="43">
        <f>FTEST(D80:E83,V80:W83)</f>
        <v>1.1356359499157203E-2</v>
      </c>
      <c r="E87" s="44"/>
      <c r="F87" s="43">
        <f>FTEST(F80:G83,V80:W83)</f>
        <v>4.9886308544895189E-2</v>
      </c>
      <c r="G87" s="44"/>
      <c r="H87" s="43">
        <f>FTEST(H80:I83,V80:W83)</f>
        <v>3.537753762447398E-2</v>
      </c>
      <c r="I87" s="44"/>
      <c r="J87" s="43">
        <f>FTEST(J80:K83,V80:W83)</f>
        <v>1.6577977598163575E-2</v>
      </c>
      <c r="K87" s="44"/>
      <c r="L87" s="43">
        <f>FTEST(L80:M83,V80:W83)</f>
        <v>0.33433927254982659</v>
      </c>
      <c r="M87" s="44"/>
      <c r="N87" s="43">
        <f>FTEST(N80:O83,V80:W83)</f>
        <v>4.4499936419351446E-2</v>
      </c>
      <c r="O87" s="44"/>
      <c r="P87" s="43">
        <f>FTEST(P80:Q83,V80:W83)</f>
        <v>0.2297307601721687</v>
      </c>
      <c r="Q87" s="44"/>
      <c r="R87" s="43">
        <f>FTEST(R80:S83,V80:W83)</f>
        <v>0.10581654471779693</v>
      </c>
      <c r="S87" s="44"/>
      <c r="T87" s="43">
        <f>FTEST(T80:U83,V80:W83)</f>
        <v>9.8217695321933061E-3</v>
      </c>
      <c r="U87" s="44"/>
      <c r="V87" s="9"/>
      <c r="W87" s="9" t="s">
        <v>26</v>
      </c>
      <c r="X87" s="9" t="s">
        <v>26</v>
      </c>
      <c r="Y87" s="19"/>
    </row>
    <row r="88" spans="1:25" x14ac:dyDescent="0.25">
      <c r="A88" s="10" t="s">
        <v>20</v>
      </c>
      <c r="B88" s="43">
        <f>TTEST(B80:C83,V80:W83,2,3)</f>
        <v>1.0273042816113274E-9</v>
      </c>
      <c r="C88" s="44"/>
      <c r="D88" s="43">
        <f>TTEST(D80:E83,V80:W83,2,3)</f>
        <v>2.1070700930567506E-8</v>
      </c>
      <c r="E88" s="44"/>
      <c r="F88" s="43">
        <f>TTEST(F80:G83,V80:W83,2,3)</f>
        <v>2.138899042754202E-10</v>
      </c>
      <c r="G88" s="44"/>
      <c r="H88" s="43">
        <f>TTEST(H80:I83,V80:W83,2,3)</f>
        <v>1.0690804832685085E-9</v>
      </c>
      <c r="I88" s="44"/>
      <c r="J88" s="43">
        <f>TTEST(J80:K83,V80:W83,2,3)</f>
        <v>1.9822386149080168E-9</v>
      </c>
      <c r="K88" s="44"/>
      <c r="L88" s="43">
        <f>TTEST(L80:M83,V80:W83,2,2)</f>
        <v>5.6482652161050583E-15</v>
      </c>
      <c r="M88" s="44"/>
      <c r="N88" s="43">
        <f>TTEST(N80:O83,V80:W83,2,3)</f>
        <v>5.864836114387786E-10</v>
      </c>
      <c r="O88" s="44"/>
      <c r="P88" s="43">
        <f>TTEST(P80:Q83,V80:W83,2,2)</f>
        <v>1.1509740626341739E-14</v>
      </c>
      <c r="Q88" s="44"/>
      <c r="R88" s="43">
        <f>TTEST(R80:S83,V80:W83,2,2)</f>
        <v>8.9312585264655458E-14</v>
      </c>
      <c r="S88" s="44"/>
      <c r="T88" s="43">
        <f>TTEST(T80:U83,V80:W83,2,3)</f>
        <v>4.7696794978512426E-8</v>
      </c>
      <c r="U88" s="44"/>
      <c r="V88" s="9"/>
      <c r="W88" s="9"/>
      <c r="X88" s="9"/>
      <c r="Y88" s="19"/>
    </row>
    <row r="89" spans="1:25" x14ac:dyDescent="0.25">
      <c r="A89" s="41" t="s">
        <v>0</v>
      </c>
      <c r="B89" s="45" t="s">
        <v>56</v>
      </c>
      <c r="C89" s="46"/>
      <c r="D89" s="46"/>
      <c r="E89" s="46"/>
      <c r="F89" s="46"/>
      <c r="G89" s="47"/>
      <c r="H89" s="49" t="s">
        <v>63</v>
      </c>
      <c r="I89" s="50"/>
      <c r="J89" s="55" t="s">
        <v>74</v>
      </c>
      <c r="K89" s="55"/>
      <c r="L89" s="55" t="s">
        <v>75</v>
      </c>
      <c r="M89" s="55"/>
    </row>
    <row r="90" spans="1:25" x14ac:dyDescent="0.25">
      <c r="A90" s="42"/>
      <c r="B90" s="40" t="s">
        <v>1</v>
      </c>
      <c r="C90" s="40"/>
      <c r="D90" s="40" t="s">
        <v>7</v>
      </c>
      <c r="E90" s="40"/>
      <c r="F90" s="40" t="s">
        <v>8</v>
      </c>
      <c r="G90" s="40"/>
      <c r="H90" s="51"/>
      <c r="I90" s="52"/>
      <c r="J90" s="53" t="s">
        <v>43</v>
      </c>
      <c r="K90" s="54"/>
      <c r="L90" s="55" t="s">
        <v>27</v>
      </c>
      <c r="M90" s="55"/>
    </row>
    <row r="91" spans="1:25" x14ac:dyDescent="0.25">
      <c r="A91" s="17" t="s">
        <v>9</v>
      </c>
      <c r="B91" s="17" t="s">
        <v>10</v>
      </c>
      <c r="C91" s="17" t="s">
        <v>11</v>
      </c>
      <c r="D91" s="17" t="s">
        <v>10</v>
      </c>
      <c r="E91" s="17" t="s">
        <v>11</v>
      </c>
      <c r="F91" s="17" t="s">
        <v>10</v>
      </c>
      <c r="G91" s="17" t="s">
        <v>11</v>
      </c>
      <c r="H91" s="17" t="s">
        <v>10</v>
      </c>
      <c r="I91" s="17" t="s">
        <v>11</v>
      </c>
      <c r="J91" s="17" t="s">
        <v>28</v>
      </c>
      <c r="K91" s="17" t="s">
        <v>29</v>
      </c>
      <c r="L91" s="17" t="s">
        <v>28</v>
      </c>
      <c r="M91" s="17" t="s">
        <v>29</v>
      </c>
    </row>
    <row r="92" spans="1:25" x14ac:dyDescent="0.25">
      <c r="A92" s="3" t="s">
        <v>12</v>
      </c>
      <c r="B92" s="4">
        <v>2141.8303858163454</v>
      </c>
      <c r="C92" s="4">
        <v>2337.5380040708606</v>
      </c>
      <c r="D92" s="4">
        <v>2084.0526890152078</v>
      </c>
      <c r="E92" s="4">
        <v>1814.2796085946461</v>
      </c>
      <c r="F92" s="4">
        <v>1494.5444697628441</v>
      </c>
      <c r="G92" s="4">
        <v>1560.4470490564049</v>
      </c>
      <c r="H92" s="4">
        <v>699.64620951168604</v>
      </c>
      <c r="I92" s="4">
        <v>747.82329136709075</v>
      </c>
      <c r="J92" s="22">
        <v>641.23358823599494</v>
      </c>
      <c r="K92" s="22">
        <v>592.02279862829891</v>
      </c>
      <c r="L92" s="14">
        <v>644.46127755965369</v>
      </c>
      <c r="M92" s="14">
        <v>639.82618175600203</v>
      </c>
    </row>
    <row r="93" spans="1:25" x14ac:dyDescent="0.25">
      <c r="A93" s="3" t="s">
        <v>13</v>
      </c>
      <c r="B93" s="4">
        <v>2152.7657118481279</v>
      </c>
      <c r="C93" s="4">
        <v>1987.6482656367621</v>
      </c>
      <c r="D93" s="4">
        <v>1985.3927499386411</v>
      </c>
      <c r="E93" s="4">
        <v>2843.7942564244577</v>
      </c>
      <c r="F93" s="4">
        <v>2072.7741030521156</v>
      </c>
      <c r="G93" s="4">
        <v>2165.2822703500865</v>
      </c>
      <c r="H93" s="4">
        <v>647.88247791386152</v>
      </c>
      <c r="I93" s="4">
        <v>857.51560064033879</v>
      </c>
      <c r="J93" s="22">
        <v>1232.1345435814085</v>
      </c>
      <c r="K93" s="22">
        <v>2497.8124447271125</v>
      </c>
      <c r="L93" s="14">
        <v>727.74842622437109</v>
      </c>
      <c r="M93" s="14">
        <v>625.33214311375059</v>
      </c>
    </row>
    <row r="94" spans="1:25" x14ac:dyDescent="0.25">
      <c r="A94" s="3" t="s">
        <v>14</v>
      </c>
      <c r="B94" s="4">
        <v>1418.2498216212152</v>
      </c>
      <c r="C94" s="4">
        <v>1391.5876348929471</v>
      </c>
      <c r="D94" s="4">
        <v>2170.8925621475332</v>
      </c>
      <c r="E94" s="4">
        <v>2441.7669178743008</v>
      </c>
      <c r="F94" s="4">
        <v>2003.3930002169659</v>
      </c>
      <c r="G94" s="4">
        <v>1768.1913026123621</v>
      </c>
      <c r="H94" s="4">
        <v>669.19210079255811</v>
      </c>
      <c r="I94" s="4">
        <v>724.51077552618892</v>
      </c>
      <c r="J94" s="22">
        <v>637.65880158643813</v>
      </c>
      <c r="K94" s="22">
        <v>3253.4963591452847</v>
      </c>
      <c r="L94" s="14">
        <v>653.65792478344838</v>
      </c>
      <c r="M94" s="14">
        <v>664.94181970377008</v>
      </c>
    </row>
    <row r="95" spans="1:25" x14ac:dyDescent="0.25">
      <c r="A95" s="3" t="s">
        <v>15</v>
      </c>
      <c r="B95" s="4">
        <v>1749.6397354868902</v>
      </c>
      <c r="C95" s="4">
        <v>1691.8752941051109</v>
      </c>
      <c r="D95" s="4">
        <v>2416.7400833235301</v>
      </c>
      <c r="E95" s="4">
        <v>2331.1295231286017</v>
      </c>
      <c r="F95" s="4">
        <v>2213.7530656170647</v>
      </c>
      <c r="G95" s="4">
        <v>1955.6123018587105</v>
      </c>
      <c r="H95" s="4">
        <v>781.52034842340936</v>
      </c>
      <c r="I95" s="4">
        <v>834.72823039031448</v>
      </c>
      <c r="J95" s="22">
        <v>830.52393010530909</v>
      </c>
      <c r="K95" s="22">
        <v>721.9055702749597</v>
      </c>
      <c r="L95" s="15">
        <v>786.25518249515437</v>
      </c>
      <c r="M95" s="14">
        <v>515.9294608267445</v>
      </c>
    </row>
    <row r="96" spans="1:25" x14ac:dyDescent="0.25">
      <c r="A96" s="5" t="s">
        <v>16</v>
      </c>
      <c r="B96" s="6">
        <f t="shared" ref="B96:I96" si="51">AVERAGE(B92:B95)</f>
        <v>1865.6214136931446</v>
      </c>
      <c r="C96" s="7">
        <f t="shared" si="51"/>
        <v>1852.1622996764202</v>
      </c>
      <c r="D96" s="7">
        <f t="shared" si="51"/>
        <v>2164.2695211062278</v>
      </c>
      <c r="E96" s="7">
        <f t="shared" si="51"/>
        <v>2357.7425765055013</v>
      </c>
      <c r="F96" s="7">
        <f t="shared" si="51"/>
        <v>1946.1161596622476</v>
      </c>
      <c r="G96" s="7">
        <f t="shared" si="51"/>
        <v>1862.383230969391</v>
      </c>
      <c r="H96" s="6">
        <f t="shared" si="51"/>
        <v>699.56028416037873</v>
      </c>
      <c r="I96" s="6">
        <f t="shared" si="51"/>
        <v>791.14447448098315</v>
      </c>
      <c r="J96" s="6">
        <f>AVERAGE(J92:J95)</f>
        <v>835.38771587728775</v>
      </c>
      <c r="K96" s="6">
        <f t="shared" ref="K96:M96" si="52">AVERAGE(K92:K95)</f>
        <v>1766.3092931939141</v>
      </c>
      <c r="L96" s="6">
        <f t="shared" si="52"/>
        <v>703.03070276565688</v>
      </c>
      <c r="M96" s="6">
        <f t="shared" si="52"/>
        <v>611.50740135006674</v>
      </c>
    </row>
    <row r="97" spans="1:25" x14ac:dyDescent="0.25">
      <c r="A97" s="3" t="s">
        <v>17</v>
      </c>
      <c r="B97" s="8">
        <f t="shared" ref="B97:I97" si="53">STDEV(B92:B95)</f>
        <v>352.29548928741934</v>
      </c>
      <c r="C97" s="8">
        <f t="shared" si="53"/>
        <v>404.87321776247967</v>
      </c>
      <c r="D97" s="8">
        <f t="shared" si="53"/>
        <v>184.58682588691212</v>
      </c>
      <c r="E97" s="8">
        <f t="shared" si="53"/>
        <v>424.01516387782556</v>
      </c>
      <c r="F97" s="8">
        <f t="shared" si="53"/>
        <v>313.5120282835274</v>
      </c>
      <c r="G97" s="8">
        <f t="shared" si="53"/>
        <v>258.50665048340187</v>
      </c>
      <c r="H97" s="8">
        <f t="shared" si="53"/>
        <v>58.623890854270492</v>
      </c>
      <c r="I97" s="8">
        <f t="shared" si="53"/>
        <v>64.862533894410916</v>
      </c>
      <c r="J97" s="8">
        <f>STDEV(J92:J95)</f>
        <v>279.41859311321662</v>
      </c>
      <c r="K97" s="8">
        <f t="shared" ref="K97:M97" si="54">STDEV(K92:K95)</f>
        <v>1318.6546347954061</v>
      </c>
      <c r="L97" s="8">
        <f t="shared" si="54"/>
        <v>66.846412653358001</v>
      </c>
      <c r="M97" s="8">
        <f t="shared" si="54"/>
        <v>65.786160114901676</v>
      </c>
    </row>
    <row r="98" spans="1:25" x14ac:dyDescent="0.25">
      <c r="A98" s="3" t="s">
        <v>18</v>
      </c>
      <c r="B98" s="9">
        <f>B97/B96</f>
        <v>0.1888354661356629</v>
      </c>
      <c r="C98" s="9">
        <f>C97/C96</f>
        <v>0.21859489194505932</v>
      </c>
      <c r="D98" s="9">
        <f t="shared" ref="D98:E98" si="55">D97/D96</f>
        <v>8.5288280450654716E-2</v>
      </c>
      <c r="E98" s="9">
        <f t="shared" si="55"/>
        <v>0.17983946513205623</v>
      </c>
      <c r="F98" s="9">
        <f>F97/F96</f>
        <v>0.1610962566273218</v>
      </c>
      <c r="G98" s="9">
        <f>G97/G96</f>
        <v>0.13880421933827566</v>
      </c>
      <c r="H98" s="9">
        <f t="shared" ref="H98:I98" si="56">H97/H96</f>
        <v>8.3801056437375718E-2</v>
      </c>
      <c r="I98" s="9">
        <f t="shared" si="56"/>
        <v>8.1985700446132639E-2</v>
      </c>
      <c r="J98" s="9">
        <f>J97/J96</f>
        <v>0.33447773746563103</v>
      </c>
      <c r="K98" s="9">
        <f t="shared" ref="K98:M98" si="57">K97/K96</f>
        <v>0.74655930299215023</v>
      </c>
      <c r="L98" s="9">
        <f t="shared" si="57"/>
        <v>9.5083205314348981E-2</v>
      </c>
      <c r="M98" s="9">
        <f t="shared" si="57"/>
        <v>0.10758031704875701</v>
      </c>
    </row>
    <row r="99" spans="1:25" x14ac:dyDescent="0.25">
      <c r="A99" s="10" t="s">
        <v>19</v>
      </c>
      <c r="B99" s="43">
        <f>FTEST(B92:C95,H92:I95)</f>
        <v>6.0620442671682729E-4</v>
      </c>
      <c r="C99" s="44"/>
      <c r="D99" s="43">
        <f>FTEST(D92:E95,H92:I95)</f>
        <v>1.1138949400252909E-3</v>
      </c>
      <c r="E99" s="44"/>
      <c r="F99" s="43">
        <f>FTEST(F92:G95,H92:I95)</f>
        <v>3.2791646766972215E-3</v>
      </c>
      <c r="G99" s="44"/>
      <c r="H99" s="43"/>
      <c r="I99" s="44"/>
      <c r="J99" s="43">
        <f>FTEST(J92:K95,L92:M95)</f>
        <v>6.0513290611755205E-7</v>
      </c>
      <c r="K99" s="44"/>
      <c r="L99" s="18"/>
      <c r="M99" s="18"/>
    </row>
    <row r="100" spans="1:25" x14ac:dyDescent="0.25">
      <c r="A100" s="10" t="s">
        <v>20</v>
      </c>
      <c r="B100" s="43">
        <f>TTEST(B92:C95,H92:I95,2,3)</f>
        <v>2.991432742565721E-5</v>
      </c>
      <c r="C100" s="44"/>
      <c r="D100" s="43">
        <f>TTEST(D92:E95,H92:I95,2,3)</f>
        <v>1.4658417715469273E-6</v>
      </c>
      <c r="E100" s="44"/>
      <c r="F100" s="43">
        <f>TTEST(F92:G95,H92:I95,2,3)</f>
        <v>2.3767173198912285E-6</v>
      </c>
      <c r="G100" s="44"/>
      <c r="H100" s="43"/>
      <c r="I100" s="44"/>
      <c r="J100" s="43">
        <f>TTEST(J92:K95,L92:M95,2,3)</f>
        <v>0.11581944635312244</v>
      </c>
      <c r="K100" s="44"/>
      <c r="L100" s="18"/>
      <c r="M100" s="18"/>
    </row>
    <row r="101" spans="1:25" x14ac:dyDescent="0.25">
      <c r="A101" s="12"/>
      <c r="B101" s="13"/>
      <c r="C101" s="13"/>
      <c r="D101" s="13"/>
      <c r="E101" s="13"/>
      <c r="F101" s="13"/>
      <c r="G101" s="13"/>
      <c r="H101" s="13"/>
      <c r="I101" s="13"/>
      <c r="J101" s="2"/>
      <c r="K101" s="2"/>
      <c r="L101" s="2"/>
      <c r="M101" s="11"/>
    </row>
    <row r="102" spans="1:25" ht="15" customHeight="1" x14ac:dyDescent="0.25">
      <c r="A102" s="41" t="s">
        <v>0</v>
      </c>
      <c r="B102" s="40" t="s">
        <v>60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5" t="s">
        <v>62</v>
      </c>
      <c r="O102" s="46"/>
      <c r="P102" s="46"/>
      <c r="Q102" s="46"/>
      <c r="R102" s="46"/>
      <c r="S102" s="46"/>
      <c r="T102" s="46"/>
      <c r="U102" s="47"/>
      <c r="V102" s="48" t="s">
        <v>21</v>
      </c>
      <c r="W102" s="48"/>
      <c r="X102" s="9" t="s">
        <v>59</v>
      </c>
      <c r="Y102" s="35" t="s">
        <v>80</v>
      </c>
    </row>
    <row r="103" spans="1:25" x14ac:dyDescent="0.25">
      <c r="A103" s="42"/>
      <c r="B103" s="40" t="s">
        <v>1</v>
      </c>
      <c r="C103" s="40"/>
      <c r="D103" s="40" t="s">
        <v>2</v>
      </c>
      <c r="E103" s="40"/>
      <c r="F103" s="40" t="s">
        <v>3</v>
      </c>
      <c r="G103" s="40"/>
      <c r="H103" s="40" t="s">
        <v>4</v>
      </c>
      <c r="I103" s="40"/>
      <c r="J103" s="40" t="s">
        <v>5</v>
      </c>
      <c r="K103" s="40"/>
      <c r="L103" s="40" t="s">
        <v>6</v>
      </c>
      <c r="M103" s="40"/>
      <c r="N103" s="40" t="s">
        <v>22</v>
      </c>
      <c r="O103" s="40"/>
      <c r="P103" s="40" t="s">
        <v>23</v>
      </c>
      <c r="Q103" s="40"/>
      <c r="R103" s="40" t="s">
        <v>24</v>
      </c>
      <c r="S103" s="40"/>
      <c r="T103" s="40" t="s">
        <v>25</v>
      </c>
      <c r="U103" s="40"/>
      <c r="V103" s="48"/>
      <c r="W103" s="48"/>
      <c r="X103" s="9" t="s">
        <v>100</v>
      </c>
      <c r="Y103" s="18" t="s">
        <v>104</v>
      </c>
    </row>
    <row r="104" spans="1:25" x14ac:dyDescent="0.25">
      <c r="A104" s="17" t="s">
        <v>9</v>
      </c>
      <c r="B104" s="17" t="s">
        <v>10</v>
      </c>
      <c r="C104" s="17" t="s">
        <v>11</v>
      </c>
      <c r="D104" s="17" t="s">
        <v>10</v>
      </c>
      <c r="E104" s="17" t="s">
        <v>11</v>
      </c>
      <c r="F104" s="17" t="s">
        <v>10</v>
      </c>
      <c r="G104" s="17" t="s">
        <v>11</v>
      </c>
      <c r="H104" s="17" t="s">
        <v>10</v>
      </c>
      <c r="I104" s="17" t="s">
        <v>11</v>
      </c>
      <c r="J104" s="17" t="s">
        <v>10</v>
      </c>
      <c r="K104" s="17" t="s">
        <v>11</v>
      </c>
      <c r="L104" s="17" t="s">
        <v>10</v>
      </c>
      <c r="M104" s="17" t="s">
        <v>11</v>
      </c>
      <c r="N104" s="17" t="s">
        <v>10</v>
      </c>
      <c r="O104" s="17" t="s">
        <v>11</v>
      </c>
      <c r="P104" s="17" t="s">
        <v>10</v>
      </c>
      <c r="Q104" s="17" t="s">
        <v>11</v>
      </c>
      <c r="R104" s="17" t="s">
        <v>10</v>
      </c>
      <c r="S104" s="17" t="s">
        <v>11</v>
      </c>
      <c r="T104" s="17" t="s">
        <v>10</v>
      </c>
      <c r="U104" s="17" t="s">
        <v>11</v>
      </c>
      <c r="V104" s="17" t="s">
        <v>10</v>
      </c>
      <c r="W104" s="17" t="s">
        <v>11</v>
      </c>
      <c r="X104" s="9"/>
      <c r="Y104" s="19"/>
    </row>
    <row r="105" spans="1:25" x14ac:dyDescent="0.25">
      <c r="A105" s="3" t="s">
        <v>12</v>
      </c>
      <c r="B105" s="4">
        <v>3054.8286616536348</v>
      </c>
      <c r="C105" s="4">
        <v>3018.0271420105637</v>
      </c>
      <c r="D105" s="4">
        <v>1994.7480773469752</v>
      </c>
      <c r="E105" s="4">
        <v>1549.360921385196</v>
      </c>
      <c r="F105" s="4">
        <v>2585.9632801229177</v>
      </c>
      <c r="G105" s="4">
        <v>2412.2902577839272</v>
      </c>
      <c r="H105" s="4">
        <v>2452.8676932979738</v>
      </c>
      <c r="I105" s="4">
        <v>2227.6063274847529</v>
      </c>
      <c r="J105" s="4">
        <v>2454.5618515388928</v>
      </c>
      <c r="K105" s="4">
        <v>2460.9795467606755</v>
      </c>
      <c r="L105" s="4">
        <v>2434.9490357295422</v>
      </c>
      <c r="M105" s="4">
        <v>2596.903960387107</v>
      </c>
      <c r="N105" s="4">
        <v>2793.2361342243421</v>
      </c>
      <c r="O105" s="4">
        <v>2385.155720756286</v>
      </c>
      <c r="P105" s="4">
        <v>2260.0687739576906</v>
      </c>
      <c r="Q105" s="4">
        <v>2162.6099843040738</v>
      </c>
      <c r="R105" s="4">
        <v>2301.6264427542565</v>
      </c>
      <c r="S105" s="4">
        <v>2673.041399909539</v>
      </c>
      <c r="T105" s="4">
        <v>2884.660492579103</v>
      </c>
      <c r="U105" s="4">
        <v>2814.6565887206702</v>
      </c>
      <c r="V105" s="4">
        <v>641.13423483773136</v>
      </c>
      <c r="W105" s="4">
        <v>614.09795319086436</v>
      </c>
      <c r="X105" s="9"/>
      <c r="Y105" s="19"/>
    </row>
    <row r="106" spans="1:25" x14ac:dyDescent="0.25">
      <c r="A106" s="3" t="s">
        <v>13</v>
      </c>
      <c r="B106" s="4">
        <v>3248.4440854790428</v>
      </c>
      <c r="C106" s="4">
        <v>3167.7966446448995</v>
      </c>
      <c r="D106" s="4">
        <v>2020.6851551982375</v>
      </c>
      <c r="E106" s="4">
        <v>1359.0485424255933</v>
      </c>
      <c r="F106" s="4">
        <v>2534.0186703247728</v>
      </c>
      <c r="G106" s="4">
        <v>2638.4543392663254</v>
      </c>
      <c r="H106" s="4">
        <v>2368.3740183305836</v>
      </c>
      <c r="I106" s="4">
        <v>2565.0840905326213</v>
      </c>
      <c r="J106" s="4">
        <v>2600.5349156061893</v>
      </c>
      <c r="K106" s="4">
        <v>2295.1189593238873</v>
      </c>
      <c r="L106" s="4">
        <v>2661.1025785291799</v>
      </c>
      <c r="M106" s="4">
        <v>2442.9670032372974</v>
      </c>
      <c r="N106" s="4">
        <v>2517.3240620268357</v>
      </c>
      <c r="O106" s="4">
        <v>2359.7422603263731</v>
      </c>
      <c r="P106" s="4">
        <v>2412.31864771038</v>
      </c>
      <c r="Q106" s="4">
        <v>2343.4109365825061</v>
      </c>
      <c r="R106" s="4">
        <v>2405.7323788449594</v>
      </c>
      <c r="S106" s="4">
        <v>2664.0177749807367</v>
      </c>
      <c r="T106" s="4">
        <v>2886.5893317708819</v>
      </c>
      <c r="U106" s="4">
        <v>2750.7563477218791</v>
      </c>
      <c r="V106" s="4">
        <v>683.25293280814151</v>
      </c>
      <c r="W106" s="4">
        <v>542.8510395012579</v>
      </c>
      <c r="X106" s="9"/>
      <c r="Y106" s="19"/>
    </row>
    <row r="107" spans="1:25" x14ac:dyDescent="0.25">
      <c r="A107" s="3" t="s">
        <v>14</v>
      </c>
      <c r="B107" s="4">
        <v>3433.0617952731095</v>
      </c>
      <c r="C107" s="4">
        <v>3292.554922652696</v>
      </c>
      <c r="D107" s="4">
        <v>1811.8247521910987</v>
      </c>
      <c r="E107" s="4">
        <v>1761.6693525421392</v>
      </c>
      <c r="F107" s="4">
        <v>2615.4847777225814</v>
      </c>
      <c r="G107" s="4">
        <v>2502.2486299879597</v>
      </c>
      <c r="H107" s="4">
        <v>2000.9900561573954</v>
      </c>
      <c r="I107" s="4">
        <v>2443.4374971012198</v>
      </c>
      <c r="J107" s="4">
        <v>2526.2761688049418</v>
      </c>
      <c r="K107" s="4">
        <v>2187.7821870163884</v>
      </c>
      <c r="L107" s="4">
        <v>2347.7142733094556</v>
      </c>
      <c r="M107" s="4">
        <v>2546.3871892109951</v>
      </c>
      <c r="N107" s="4">
        <v>2618.0971823331047</v>
      </c>
      <c r="O107" s="4">
        <v>2639.582872512146</v>
      </c>
      <c r="P107" s="4">
        <v>2554.042834335175</v>
      </c>
      <c r="Q107" s="4">
        <v>2644.0450818564404</v>
      </c>
      <c r="R107" s="4">
        <v>2395.4715058463776</v>
      </c>
      <c r="S107" s="4">
        <v>2458.9507089329286</v>
      </c>
      <c r="T107" s="4">
        <v>2966.1649059953911</v>
      </c>
      <c r="U107" s="4">
        <v>1910.2392565696457</v>
      </c>
      <c r="V107" s="4">
        <v>780.14713888963013</v>
      </c>
      <c r="W107" s="4">
        <v>739.84537311784061</v>
      </c>
      <c r="X107" s="9"/>
      <c r="Y107" s="19"/>
    </row>
    <row r="108" spans="1:25" x14ac:dyDescent="0.25">
      <c r="A108" s="3" t="s">
        <v>15</v>
      </c>
      <c r="B108" s="4">
        <v>3474.1168447652176</v>
      </c>
      <c r="C108" s="4">
        <v>3130.4836649855215</v>
      </c>
      <c r="D108" s="4">
        <v>1763.255124238977</v>
      </c>
      <c r="E108" s="4">
        <v>2126.3213283294608</v>
      </c>
      <c r="F108" s="4">
        <v>2525.7994490787464</v>
      </c>
      <c r="G108" s="4">
        <v>2319.9066189931673</v>
      </c>
      <c r="H108" s="4">
        <v>2540.6209566124862</v>
      </c>
      <c r="I108" s="4">
        <v>2359.0251092291055</v>
      </c>
      <c r="J108" s="4">
        <v>2662.8695793316556</v>
      </c>
      <c r="K108" s="4">
        <v>1971.0050942636205</v>
      </c>
      <c r="L108" s="4">
        <v>2091.0853293589457</v>
      </c>
      <c r="M108" s="4">
        <v>2585.491937273126</v>
      </c>
      <c r="N108" s="4">
        <v>2274.9572377821769</v>
      </c>
      <c r="O108" s="4">
        <v>2539.2658473602805</v>
      </c>
      <c r="P108" s="4">
        <v>2467.8757162590059</v>
      </c>
      <c r="Q108" s="4">
        <v>2341.0929132508227</v>
      </c>
      <c r="R108" s="4">
        <v>2766.8133940472039</v>
      </c>
      <c r="S108" s="4">
        <v>2763.902680215147</v>
      </c>
      <c r="T108" s="4">
        <v>2602.6895950191588</v>
      </c>
      <c r="U108" s="4">
        <v>2103.8085863947476</v>
      </c>
      <c r="V108" s="4">
        <v>633.18794395766474</v>
      </c>
      <c r="W108" s="4">
        <v>854.55694768439412</v>
      </c>
      <c r="X108" s="9"/>
      <c r="Y108" s="19"/>
    </row>
    <row r="109" spans="1:25" x14ac:dyDescent="0.25">
      <c r="A109" s="5" t="s">
        <v>16</v>
      </c>
      <c r="B109" s="6">
        <f t="shared" ref="B109:M109" si="58">AVERAGE(B105:B108)</f>
        <v>3302.6128467927515</v>
      </c>
      <c r="C109" s="6">
        <f t="shared" si="58"/>
        <v>3152.2155935734199</v>
      </c>
      <c r="D109" s="6">
        <f t="shared" si="58"/>
        <v>1897.6282772438221</v>
      </c>
      <c r="E109" s="6">
        <f t="shared" si="58"/>
        <v>1699.1000361705974</v>
      </c>
      <c r="F109" s="6">
        <f t="shared" si="58"/>
        <v>2565.3165443122548</v>
      </c>
      <c r="G109" s="6">
        <f t="shared" si="58"/>
        <v>2468.2249615078449</v>
      </c>
      <c r="H109" s="6">
        <f t="shared" si="58"/>
        <v>2340.7131810996098</v>
      </c>
      <c r="I109" s="6">
        <f t="shared" si="58"/>
        <v>2398.7882560869248</v>
      </c>
      <c r="J109" s="6">
        <f t="shared" si="58"/>
        <v>2561.0606288204199</v>
      </c>
      <c r="K109" s="6">
        <f t="shared" si="58"/>
        <v>2228.721446841143</v>
      </c>
      <c r="L109" s="6">
        <f t="shared" si="58"/>
        <v>2383.7128042317809</v>
      </c>
      <c r="M109" s="6">
        <f t="shared" si="58"/>
        <v>2542.937522527131</v>
      </c>
      <c r="N109" s="6">
        <f>AVERAGE(N105:N108)</f>
        <v>2550.903654091615</v>
      </c>
      <c r="O109" s="6">
        <f t="shared" ref="O109:U109" si="59">AVERAGE(O105:O108)</f>
        <v>2480.9366752387714</v>
      </c>
      <c r="P109" s="6">
        <f t="shared" si="59"/>
        <v>2423.5764930655628</v>
      </c>
      <c r="Q109" s="6">
        <f t="shared" si="59"/>
        <v>2372.7897289984608</v>
      </c>
      <c r="R109" s="6">
        <f t="shared" si="59"/>
        <v>2467.4109303731993</v>
      </c>
      <c r="S109" s="6">
        <f t="shared" si="59"/>
        <v>2639.9781410095879</v>
      </c>
      <c r="T109" s="6">
        <f t="shared" si="59"/>
        <v>2835.0260813411337</v>
      </c>
      <c r="U109" s="6">
        <f t="shared" si="59"/>
        <v>2394.8651948517359</v>
      </c>
      <c r="V109" s="6">
        <f>AVERAGE(V105:V108)</f>
        <v>684.43056262329196</v>
      </c>
      <c r="W109" s="6">
        <f t="shared" ref="W109" si="60">AVERAGE(W105:W108)</f>
        <v>687.83782837358922</v>
      </c>
      <c r="X109" s="9"/>
      <c r="Y109" s="20"/>
    </row>
    <row r="110" spans="1:25" x14ac:dyDescent="0.25">
      <c r="A110" s="3" t="s">
        <v>17</v>
      </c>
      <c r="B110" s="8">
        <f t="shared" ref="B110:M110" si="61">STDEV(B105:B108)</f>
        <v>192.14734501374059</v>
      </c>
      <c r="C110" s="8">
        <f t="shared" si="61"/>
        <v>113.16170390478091</v>
      </c>
      <c r="D110" s="8">
        <f t="shared" si="61"/>
        <v>129.09123381534101</v>
      </c>
      <c r="E110" s="8">
        <f t="shared" si="61"/>
        <v>328.88182919300698</v>
      </c>
      <c r="F110" s="8">
        <f t="shared" si="61"/>
        <v>42.756274685628675</v>
      </c>
      <c r="G110" s="8">
        <f t="shared" si="61"/>
        <v>135.72358291256032</v>
      </c>
      <c r="H110" s="8">
        <f t="shared" si="61"/>
        <v>237.14881182763801</v>
      </c>
      <c r="I110" s="8">
        <f t="shared" si="61"/>
        <v>142.047198500051</v>
      </c>
      <c r="J110" s="8">
        <f t="shared" si="61"/>
        <v>90.323916992258319</v>
      </c>
      <c r="K110" s="8">
        <f t="shared" si="61"/>
        <v>205.30156357822213</v>
      </c>
      <c r="L110" s="8">
        <f t="shared" si="61"/>
        <v>235.58223729154651</v>
      </c>
      <c r="M110" s="8">
        <f t="shared" si="61"/>
        <v>70.069630979898761</v>
      </c>
      <c r="N110" s="8">
        <f>STDEV(N105:N108)</f>
        <v>216.42089766785244</v>
      </c>
      <c r="O110" s="8">
        <f t="shared" ref="O110:T110" si="62">STDEV(O105:O108)</f>
        <v>132.20310848238734</v>
      </c>
      <c r="P110" s="8">
        <f t="shared" si="62"/>
        <v>123.61957864044224</v>
      </c>
      <c r="Q110" s="8">
        <f t="shared" si="62"/>
        <v>199.68541351023802</v>
      </c>
      <c r="R110" s="8">
        <f t="shared" si="62"/>
        <v>205.02508473274767</v>
      </c>
      <c r="S110" s="8">
        <f t="shared" si="62"/>
        <v>128.84008909255388</v>
      </c>
      <c r="T110" s="8">
        <f t="shared" si="62"/>
        <v>159.47829296591024</v>
      </c>
      <c r="U110" s="8">
        <f>STDEV(U105:U108)</f>
        <v>455.50688850991025</v>
      </c>
      <c r="V110" s="8">
        <f t="shared" ref="V110:W110" si="63">STDEV(V105:V108)</f>
        <v>67.486857366346655</v>
      </c>
      <c r="W110" s="8">
        <f t="shared" si="63"/>
        <v>137.79064747358535</v>
      </c>
      <c r="X110" s="9"/>
      <c r="Y110" s="21"/>
    </row>
    <row r="111" spans="1:25" x14ac:dyDescent="0.25">
      <c r="A111" s="3" t="s">
        <v>18</v>
      </c>
      <c r="B111" s="9">
        <f>B110/B109</f>
        <v>5.8180402586497412E-2</v>
      </c>
      <c r="C111" s="9">
        <f t="shared" ref="C111:M111" si="64">C110/C109</f>
        <v>3.5899100345639222E-2</v>
      </c>
      <c r="D111" s="9">
        <f t="shared" si="64"/>
        <v>6.8027671890955044E-2</v>
      </c>
      <c r="E111" s="9">
        <f t="shared" si="64"/>
        <v>0.19356236960257808</v>
      </c>
      <c r="F111" s="9">
        <f t="shared" si="64"/>
        <v>1.6667056071667508E-2</v>
      </c>
      <c r="G111" s="9">
        <f t="shared" si="64"/>
        <v>5.498833575917101E-2</v>
      </c>
      <c r="H111" s="9">
        <f t="shared" si="64"/>
        <v>0.10131476754286969</v>
      </c>
      <c r="I111" s="9">
        <f t="shared" si="64"/>
        <v>5.9216230586257981E-2</v>
      </c>
      <c r="J111" s="9">
        <f t="shared" si="64"/>
        <v>3.5268168186186187E-2</v>
      </c>
      <c r="K111" s="9">
        <f t="shared" si="64"/>
        <v>9.2116295586962799E-2</v>
      </c>
      <c r="L111" s="9">
        <f t="shared" si="64"/>
        <v>9.882995840493862E-2</v>
      </c>
      <c r="M111" s="9">
        <f t="shared" si="64"/>
        <v>2.7554601856778878E-2</v>
      </c>
      <c r="N111" s="9">
        <f t="shared" ref="N111:W111" si="65">N110/N109</f>
        <v>8.4840874848689893E-2</v>
      </c>
      <c r="O111" s="9">
        <f t="shared" si="65"/>
        <v>5.3287578760817744E-2</v>
      </c>
      <c r="P111" s="9">
        <f t="shared" si="65"/>
        <v>5.1007087663272728E-2</v>
      </c>
      <c r="Q111" s="9">
        <f t="shared" si="65"/>
        <v>8.4156388183003444E-2</v>
      </c>
      <c r="R111" s="9">
        <f t="shared" si="65"/>
        <v>8.3093206003483716E-2</v>
      </c>
      <c r="S111" s="9">
        <f t="shared" si="65"/>
        <v>4.8803468139051516E-2</v>
      </c>
      <c r="T111" s="9">
        <f t="shared" si="65"/>
        <v>5.6252848612407702E-2</v>
      </c>
      <c r="U111" s="9">
        <f t="shared" si="65"/>
        <v>0.1902014733393419</v>
      </c>
      <c r="V111" s="9">
        <f t="shared" si="65"/>
        <v>9.8602927823214656E-2</v>
      </c>
      <c r="W111" s="9">
        <f t="shared" si="65"/>
        <v>0.20032432324839561</v>
      </c>
      <c r="X111" s="9"/>
      <c r="Y111" s="19"/>
    </row>
    <row r="112" spans="1:25" x14ac:dyDescent="0.25">
      <c r="A112" s="10" t="s">
        <v>19</v>
      </c>
      <c r="B112" s="43">
        <f>FTEST(B105:C108,V105:W108)</f>
        <v>0.20507095739979572</v>
      </c>
      <c r="C112" s="44"/>
      <c r="D112" s="43">
        <f>FTEST(D105:E108,V105:W108)</f>
        <v>2.5451006241878658E-2</v>
      </c>
      <c r="E112" s="44"/>
      <c r="F112" s="43">
        <f>FTEST(F105:G108,V105:W108)</f>
        <v>0.87893696333777371</v>
      </c>
      <c r="G112" s="44"/>
      <c r="H112" s="43">
        <f>FTEST(H105:I108,V105:W108)</f>
        <v>0.13407981662695509</v>
      </c>
      <c r="I112" s="44"/>
      <c r="J112" s="43">
        <f>FTEST(J105:K108,V105:W108)</f>
        <v>4.357590662252727E-2</v>
      </c>
      <c r="K112" s="44"/>
      <c r="L112" s="43">
        <f>FTEST(L105:M108,V105:W108)</f>
        <v>0.13948483378151824</v>
      </c>
      <c r="M112" s="44"/>
      <c r="N112" s="43">
        <f>FTEST(N105:O108,V105:W108)</f>
        <v>0.1876342201621149</v>
      </c>
      <c r="O112" s="44"/>
      <c r="P112" s="43">
        <f>FTEST(P105:Q108,V105:W108)</f>
        <v>0.26747070052124228</v>
      </c>
      <c r="Q112" s="44"/>
      <c r="R112" s="43">
        <f>FTEST(R105:S108,V105:W108)</f>
        <v>0.13477229049712469</v>
      </c>
      <c r="S112" s="44"/>
      <c r="T112" s="43">
        <f>FTEST(T105:U108,V105:W108)</f>
        <v>1.8564787346710054E-3</v>
      </c>
      <c r="U112" s="44"/>
      <c r="V112" s="9"/>
      <c r="W112" s="9" t="s">
        <v>26</v>
      </c>
      <c r="X112" s="9" t="s">
        <v>26</v>
      </c>
      <c r="Y112" s="19"/>
    </row>
    <row r="113" spans="1:25" x14ac:dyDescent="0.25">
      <c r="A113" s="10" t="s">
        <v>20</v>
      </c>
      <c r="B113" s="43">
        <f>TTEST(B105:C108,V105:W108,2,2)</f>
        <v>2.345932288775698E-15</v>
      </c>
      <c r="C113" s="44"/>
      <c r="D113" s="43">
        <f>TTEST(D105:E108,V105:W108,2,3)</f>
        <v>9.7758634209310245E-7</v>
      </c>
      <c r="E113" s="44"/>
      <c r="F113" s="43">
        <f>TTEST(F105:G108,V105:W108,2,2)</f>
        <v>4.3264266080300583E-15</v>
      </c>
      <c r="G113" s="44"/>
      <c r="H113" s="43">
        <f>TTEST(H105:I108,V105:W108,2,2)</f>
        <v>1.8606270772634952E-12</v>
      </c>
      <c r="I113" s="44"/>
      <c r="J113" s="43">
        <f>TTEST(J105:K108,V105:W108,2,3)</f>
        <v>5.7625905436210795E-9</v>
      </c>
      <c r="K113" s="44"/>
      <c r="L113" s="43">
        <f>TTEST(L105:M108,V105:W108,2,2)</f>
        <v>8.1062155445527073E-13</v>
      </c>
      <c r="M113" s="44"/>
      <c r="N113" s="43">
        <f>TTEST(N105:O108,V105:W108,2,2)</f>
        <v>2.7096234158170524E-13</v>
      </c>
      <c r="O113" s="44"/>
      <c r="P113" s="43">
        <f>TTEST(P105:Q108,V105:W108,2,2)</f>
        <v>2.8640023862631158E-13</v>
      </c>
      <c r="Q113" s="44"/>
      <c r="R113" s="43">
        <f>TTEST(R105:S108,V105:W108,2,2)</f>
        <v>4.4477120078854891E-13</v>
      </c>
      <c r="S113" s="44"/>
      <c r="T113" s="43">
        <f>TTEST(T105:U108,V105:W108,2,3)</f>
        <v>1.0146348834185618E-6</v>
      </c>
      <c r="U113" s="44"/>
      <c r="V113" s="9"/>
      <c r="W113" s="9"/>
      <c r="X113" s="9"/>
      <c r="Y113" s="19"/>
    </row>
    <row r="114" spans="1:25" x14ac:dyDescent="0.25">
      <c r="A114" s="41" t="s">
        <v>0</v>
      </c>
      <c r="B114" s="45" t="s">
        <v>61</v>
      </c>
      <c r="C114" s="46"/>
      <c r="D114" s="46"/>
      <c r="E114" s="46"/>
      <c r="F114" s="46"/>
      <c r="G114" s="47"/>
      <c r="H114" s="49" t="s">
        <v>64</v>
      </c>
      <c r="I114" s="50"/>
      <c r="J114" s="53" t="s">
        <v>74</v>
      </c>
      <c r="K114" s="54"/>
      <c r="L114" s="53" t="s">
        <v>75</v>
      </c>
      <c r="M114" s="54"/>
    </row>
    <row r="115" spans="1:25" x14ac:dyDescent="0.25">
      <c r="A115" s="42"/>
      <c r="B115" s="40" t="s">
        <v>1</v>
      </c>
      <c r="C115" s="40"/>
      <c r="D115" s="40" t="s">
        <v>7</v>
      </c>
      <c r="E115" s="40"/>
      <c r="F115" s="40" t="s">
        <v>8</v>
      </c>
      <c r="G115" s="40"/>
      <c r="H115" s="51"/>
      <c r="I115" s="52"/>
      <c r="J115" s="53" t="s">
        <v>44</v>
      </c>
      <c r="K115" s="54"/>
      <c r="L115" s="55" t="s">
        <v>27</v>
      </c>
      <c r="M115" s="55"/>
    </row>
    <row r="116" spans="1:25" x14ac:dyDescent="0.25">
      <c r="A116" s="17" t="s">
        <v>9</v>
      </c>
      <c r="B116" s="17" t="s">
        <v>10</v>
      </c>
      <c r="C116" s="17" t="s">
        <v>11</v>
      </c>
      <c r="D116" s="17" t="s">
        <v>10</v>
      </c>
      <c r="E116" s="17" t="s">
        <v>11</v>
      </c>
      <c r="F116" s="17" t="s">
        <v>10</v>
      </c>
      <c r="G116" s="17" t="s">
        <v>11</v>
      </c>
      <c r="H116" s="17" t="s">
        <v>10</v>
      </c>
      <c r="I116" s="17" t="s">
        <v>11</v>
      </c>
      <c r="J116" s="17" t="s">
        <v>28</v>
      </c>
      <c r="K116" s="17" t="s">
        <v>29</v>
      </c>
      <c r="L116" s="17" t="s">
        <v>28</v>
      </c>
      <c r="M116" s="17" t="s">
        <v>29</v>
      </c>
    </row>
    <row r="117" spans="1:25" x14ac:dyDescent="0.25">
      <c r="A117" s="3" t="s">
        <v>12</v>
      </c>
      <c r="B117" s="4">
        <v>3032.779519859188</v>
      </c>
      <c r="C117" s="4">
        <v>3378.5007283999612</v>
      </c>
      <c r="D117" s="4">
        <v>2421.843952386042</v>
      </c>
      <c r="E117" s="4">
        <v>2599.4867299005723</v>
      </c>
      <c r="F117" s="4">
        <v>2655.3466808563876</v>
      </c>
      <c r="G117" s="4">
        <v>2256.3213838417391</v>
      </c>
      <c r="H117" s="4">
        <v>699.64620951168604</v>
      </c>
      <c r="I117" s="4">
        <v>747.82329136709075</v>
      </c>
      <c r="J117" s="4">
        <v>2942.1533506512505</v>
      </c>
      <c r="K117" s="4">
        <v>1088.4144143155818</v>
      </c>
      <c r="L117" s="14">
        <v>644.46127755965369</v>
      </c>
      <c r="M117" s="14">
        <v>639.82618175600203</v>
      </c>
    </row>
    <row r="118" spans="1:25" x14ac:dyDescent="0.25">
      <c r="A118" s="3" t="s">
        <v>13</v>
      </c>
      <c r="B118" s="4">
        <v>2758.9397306497822</v>
      </c>
      <c r="C118" s="4">
        <v>2918.6306271552985</v>
      </c>
      <c r="D118" s="4">
        <v>2217.5410143841623</v>
      </c>
      <c r="E118" s="4">
        <v>2557.0076339015013</v>
      </c>
      <c r="F118" s="4">
        <v>2366.7832206702333</v>
      </c>
      <c r="G118" s="4">
        <v>2587.1894122049321</v>
      </c>
      <c r="H118" s="4">
        <v>647.88247791386152</v>
      </c>
      <c r="I118" s="4">
        <v>857.51560064033879</v>
      </c>
      <c r="J118" s="4">
        <v>2318.6672427977674</v>
      </c>
      <c r="K118" s="4">
        <v>1350.51130427877</v>
      </c>
      <c r="L118" s="14">
        <v>727.74842622437109</v>
      </c>
      <c r="M118" s="14">
        <v>625.33214311375059</v>
      </c>
    </row>
    <row r="119" spans="1:25" x14ac:dyDescent="0.25">
      <c r="A119" s="3" t="s">
        <v>14</v>
      </c>
      <c r="B119" s="4">
        <v>3065.843203249015</v>
      </c>
      <c r="C119" s="4">
        <v>3179.9933864053128</v>
      </c>
      <c r="D119" s="4">
        <v>2047.6245511469729</v>
      </c>
      <c r="E119" s="4">
        <v>2107.2224289157944</v>
      </c>
      <c r="F119" s="4">
        <v>2255.9827536852868</v>
      </c>
      <c r="G119" s="4">
        <v>2659.6132170972783</v>
      </c>
      <c r="H119" s="4">
        <v>669.19210079255811</v>
      </c>
      <c r="I119" s="4">
        <v>724.51077552618892</v>
      </c>
      <c r="J119" s="4">
        <v>2221.524443806753</v>
      </c>
      <c r="K119" s="23">
        <v>941.93817628046236</v>
      </c>
      <c r="L119" s="14">
        <v>653.65792478344838</v>
      </c>
      <c r="M119" s="14">
        <v>664.94181970377008</v>
      </c>
    </row>
    <row r="120" spans="1:25" x14ac:dyDescent="0.25">
      <c r="A120" s="3" t="s">
        <v>15</v>
      </c>
      <c r="B120" s="4">
        <v>2888.7699447242671</v>
      </c>
      <c r="C120" s="4">
        <v>2685.4395199285664</v>
      </c>
      <c r="D120" s="4">
        <v>1602.2145745900182</v>
      </c>
      <c r="E120" s="4">
        <v>2466.6744309975516</v>
      </c>
      <c r="F120" s="4">
        <v>2759.1901120799034</v>
      </c>
      <c r="G120" s="4">
        <v>2098.1067857827015</v>
      </c>
      <c r="H120" s="4">
        <v>781.52034842340936</v>
      </c>
      <c r="I120" s="4">
        <v>834.72823039031448</v>
      </c>
      <c r="J120" s="4">
        <v>2289.4266786139883</v>
      </c>
      <c r="K120" s="4">
        <v>1541.36546885639</v>
      </c>
      <c r="L120" s="15">
        <v>786.25518249515437</v>
      </c>
      <c r="M120" s="14">
        <v>515.9294608267445</v>
      </c>
    </row>
    <row r="121" spans="1:25" x14ac:dyDescent="0.25">
      <c r="A121" s="5" t="s">
        <v>16</v>
      </c>
      <c r="B121" s="6">
        <f t="shared" ref="B121:I121" si="66">AVERAGE(B117:B120)</f>
        <v>2936.5830996205627</v>
      </c>
      <c r="C121" s="7">
        <f t="shared" si="66"/>
        <v>3040.6410654722845</v>
      </c>
      <c r="D121" s="7">
        <f t="shared" si="66"/>
        <v>2072.3060231267987</v>
      </c>
      <c r="E121" s="7">
        <f t="shared" si="66"/>
        <v>2432.597805928855</v>
      </c>
      <c r="F121" s="7">
        <f t="shared" si="66"/>
        <v>2509.3256918229526</v>
      </c>
      <c r="G121" s="7">
        <f t="shared" si="66"/>
        <v>2400.307699731663</v>
      </c>
      <c r="H121" s="6">
        <f t="shared" si="66"/>
        <v>699.56028416037873</v>
      </c>
      <c r="I121" s="6">
        <f t="shared" si="66"/>
        <v>791.14447448098315</v>
      </c>
      <c r="J121" s="6">
        <f>AVERAGE(J117:J120)</f>
        <v>2442.9429289674399</v>
      </c>
      <c r="K121" s="6">
        <f t="shared" ref="K121:M121" si="67">AVERAGE(K117:K120)</f>
        <v>1230.557340932801</v>
      </c>
      <c r="L121" s="6">
        <f t="shared" si="67"/>
        <v>703.03070276565688</v>
      </c>
      <c r="M121" s="6">
        <f t="shared" si="67"/>
        <v>611.50740135006674</v>
      </c>
    </row>
    <row r="122" spans="1:25" x14ac:dyDescent="0.25">
      <c r="A122" s="3" t="s">
        <v>17</v>
      </c>
      <c r="B122" s="8">
        <f t="shared" ref="B122:I122" si="68">STDEV(B117:B120)</f>
        <v>141.1915837638</v>
      </c>
      <c r="C122" s="8">
        <f t="shared" si="68"/>
        <v>302.55738089271267</v>
      </c>
      <c r="D122" s="8">
        <f t="shared" si="68"/>
        <v>348.7430342065955</v>
      </c>
      <c r="E122" s="8">
        <f t="shared" si="68"/>
        <v>223.87501764979268</v>
      </c>
      <c r="F122" s="8">
        <f t="shared" si="68"/>
        <v>236.82297054635114</v>
      </c>
      <c r="G122" s="8">
        <f t="shared" si="68"/>
        <v>267.22124251160096</v>
      </c>
      <c r="H122" s="8">
        <f t="shared" si="68"/>
        <v>58.623890854270492</v>
      </c>
      <c r="I122" s="8">
        <f t="shared" si="68"/>
        <v>64.862533894410916</v>
      </c>
      <c r="J122" s="8">
        <f>STDEV(J117:J120)</f>
        <v>335.28538887744878</v>
      </c>
      <c r="K122" s="8">
        <f t="shared" ref="K122:M122" si="69">STDEV(K117:K120)</f>
        <v>267.39252015074157</v>
      </c>
      <c r="L122" s="8">
        <f t="shared" si="69"/>
        <v>66.846412653358001</v>
      </c>
      <c r="M122" s="8">
        <f t="shared" si="69"/>
        <v>65.786160114901676</v>
      </c>
    </row>
    <row r="123" spans="1:25" x14ac:dyDescent="0.25">
      <c r="A123" s="3" t="s">
        <v>18</v>
      </c>
      <c r="B123" s="9">
        <f>B122/B121</f>
        <v>4.8080227589010996E-2</v>
      </c>
      <c r="C123" s="9">
        <f>C122/C121</f>
        <v>9.9504471056572494E-2</v>
      </c>
      <c r="D123" s="9">
        <f t="shared" ref="D123:E123" si="70">D122/D121</f>
        <v>0.16828742005989764</v>
      </c>
      <c r="E123" s="9">
        <f t="shared" si="70"/>
        <v>9.2031250338281467E-2</v>
      </c>
      <c r="F123" s="9">
        <f>F122/F121</f>
        <v>9.4377135386640901E-2</v>
      </c>
      <c r="G123" s="9">
        <f>G122/G121</f>
        <v>0.11132791122632918</v>
      </c>
      <c r="H123" s="9">
        <f t="shared" ref="H123:I123" si="71">H122/H121</f>
        <v>8.3801056437375718E-2</v>
      </c>
      <c r="I123" s="9">
        <f t="shared" si="71"/>
        <v>8.1985700446132639E-2</v>
      </c>
      <c r="J123" s="9">
        <f>J122/J121</f>
        <v>0.13724650907795216</v>
      </c>
      <c r="K123" s="9">
        <f t="shared" ref="K123:M123" si="72">K122/K121</f>
        <v>0.21729383203553088</v>
      </c>
      <c r="L123" s="9">
        <f t="shared" si="72"/>
        <v>9.5083205314348981E-2</v>
      </c>
      <c r="M123" s="9">
        <f t="shared" si="72"/>
        <v>0.10758031704875701</v>
      </c>
    </row>
    <row r="124" spans="1:25" x14ac:dyDescent="0.25">
      <c r="A124" s="10" t="s">
        <v>19</v>
      </c>
      <c r="B124" s="43">
        <f>FTEST(B117:C120,H117:I120)</f>
        <v>9.7306961308369772E-3</v>
      </c>
      <c r="C124" s="44"/>
      <c r="D124" s="43">
        <f>FTEST(D117:E120,H117:I120)</f>
        <v>8.6509149324737677E-4</v>
      </c>
      <c r="E124" s="44"/>
      <c r="F124" s="43">
        <f>FTEST(F117:G120,H117:I120)</f>
        <v>6.5611364867578514E-3</v>
      </c>
      <c r="G124" s="44"/>
      <c r="H124" s="43"/>
      <c r="I124" s="44"/>
      <c r="J124" s="43">
        <f>FTEST(J117:K120,L117:M120)</f>
        <v>7.3067453678123408E-6</v>
      </c>
      <c r="K124" s="44"/>
      <c r="L124" s="18"/>
      <c r="M124" s="18"/>
    </row>
    <row r="125" spans="1:25" x14ac:dyDescent="0.25">
      <c r="A125" s="10" t="s">
        <v>20</v>
      </c>
      <c r="B125" s="43">
        <f>TTEST(B117:C120,H117:I120,2,3)</f>
        <v>1.5820558652183679E-9</v>
      </c>
      <c r="C125" s="44"/>
      <c r="D125" s="43">
        <f>TTEST(D117:E120,H117:I120,2,3)</f>
        <v>2.1514675769646225E-6</v>
      </c>
      <c r="E125" s="44"/>
      <c r="F125" s="43">
        <f>TTEST(F117:G120,H117:I120,2,3)</f>
        <v>3.3772375242896336E-8</v>
      </c>
      <c r="G125" s="44"/>
      <c r="H125" s="43"/>
      <c r="I125" s="44"/>
      <c r="J125" s="43">
        <f>TTEST(J117:K120,L117:M120,2,3)</f>
        <v>2.0815745560687792E-3</v>
      </c>
      <c r="K125" s="44"/>
      <c r="L125" s="18"/>
      <c r="M125" s="18"/>
    </row>
    <row r="127" spans="1:25" ht="15" customHeight="1" x14ac:dyDescent="0.25">
      <c r="A127" s="41" t="s">
        <v>0</v>
      </c>
      <c r="B127" s="40" t="s">
        <v>65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5" t="s">
        <v>67</v>
      </c>
      <c r="O127" s="46"/>
      <c r="P127" s="46"/>
      <c r="Q127" s="46"/>
      <c r="R127" s="46"/>
      <c r="S127" s="46"/>
      <c r="T127" s="46"/>
      <c r="U127" s="47"/>
      <c r="V127" s="48" t="s">
        <v>21</v>
      </c>
      <c r="W127" s="48"/>
      <c r="X127" s="9" t="s">
        <v>59</v>
      </c>
      <c r="Y127" s="33" t="s">
        <v>81</v>
      </c>
    </row>
    <row r="128" spans="1:25" x14ac:dyDescent="0.25">
      <c r="A128" s="42"/>
      <c r="B128" s="40" t="s">
        <v>1</v>
      </c>
      <c r="C128" s="40"/>
      <c r="D128" s="40" t="s">
        <v>2</v>
      </c>
      <c r="E128" s="40"/>
      <c r="F128" s="40" t="s">
        <v>3</v>
      </c>
      <c r="G128" s="40"/>
      <c r="H128" s="40" t="s">
        <v>4</v>
      </c>
      <c r="I128" s="40"/>
      <c r="J128" s="40" t="s">
        <v>5</v>
      </c>
      <c r="K128" s="40"/>
      <c r="L128" s="40" t="s">
        <v>6</v>
      </c>
      <c r="M128" s="40"/>
      <c r="N128" s="40" t="s">
        <v>22</v>
      </c>
      <c r="O128" s="40"/>
      <c r="P128" s="40" t="s">
        <v>23</v>
      </c>
      <c r="Q128" s="40"/>
      <c r="R128" s="40" t="s">
        <v>24</v>
      </c>
      <c r="S128" s="40"/>
      <c r="T128" s="40" t="s">
        <v>25</v>
      </c>
      <c r="U128" s="40"/>
      <c r="V128" s="48"/>
      <c r="W128" s="48"/>
      <c r="X128" s="9" t="s">
        <v>100</v>
      </c>
      <c r="Y128" s="18" t="s">
        <v>102</v>
      </c>
    </row>
    <row r="129" spans="1:25" x14ac:dyDescent="0.25">
      <c r="A129" s="17" t="s">
        <v>9</v>
      </c>
      <c r="B129" s="17" t="s">
        <v>10</v>
      </c>
      <c r="C129" s="17" t="s">
        <v>11</v>
      </c>
      <c r="D129" s="17" t="s">
        <v>10</v>
      </c>
      <c r="E129" s="17" t="s">
        <v>11</v>
      </c>
      <c r="F129" s="17" t="s">
        <v>10</v>
      </c>
      <c r="G129" s="17" t="s">
        <v>11</v>
      </c>
      <c r="H129" s="17" t="s">
        <v>10</v>
      </c>
      <c r="I129" s="17" t="s">
        <v>11</v>
      </c>
      <c r="J129" s="17" t="s">
        <v>10</v>
      </c>
      <c r="K129" s="17" t="s">
        <v>11</v>
      </c>
      <c r="L129" s="17" t="s">
        <v>10</v>
      </c>
      <c r="M129" s="17" t="s">
        <v>11</v>
      </c>
      <c r="N129" s="17" t="s">
        <v>10</v>
      </c>
      <c r="O129" s="17" t="s">
        <v>11</v>
      </c>
      <c r="P129" s="17" t="s">
        <v>10</v>
      </c>
      <c r="Q129" s="17" t="s">
        <v>11</v>
      </c>
      <c r="R129" s="17" t="s">
        <v>10</v>
      </c>
      <c r="S129" s="17" t="s">
        <v>11</v>
      </c>
      <c r="T129" s="17" t="s">
        <v>10</v>
      </c>
      <c r="U129" s="17" t="s">
        <v>11</v>
      </c>
      <c r="V129" s="17" t="s">
        <v>10</v>
      </c>
      <c r="W129" s="17" t="s">
        <v>11</v>
      </c>
      <c r="X129" s="9"/>
      <c r="Y129" s="19"/>
    </row>
    <row r="130" spans="1:25" x14ac:dyDescent="0.25">
      <c r="A130" s="3" t="s">
        <v>12</v>
      </c>
      <c r="B130" s="4">
        <v>3178.0188607231353</v>
      </c>
      <c r="C130" s="4">
        <v>2789.5635902546869</v>
      </c>
      <c r="D130" s="4">
        <v>2038.7640890271202</v>
      </c>
      <c r="E130" s="4">
        <v>3179.4212185992965</v>
      </c>
      <c r="F130" s="4">
        <v>2585.2992865471929</v>
      </c>
      <c r="G130" s="4">
        <v>2970.8302707940338</v>
      </c>
      <c r="H130" s="4">
        <v>3231.4217479325885</v>
      </c>
      <c r="I130" s="4">
        <v>2940.9787347150509</v>
      </c>
      <c r="J130" s="4">
        <v>2504.6696969512109</v>
      </c>
      <c r="K130" s="4">
        <v>2995.7878624712453</v>
      </c>
      <c r="L130" s="4">
        <v>2682.9125454379355</v>
      </c>
      <c r="M130" s="4">
        <v>3102.821684457459</v>
      </c>
      <c r="N130" s="4">
        <v>3041.7587261102485</v>
      </c>
      <c r="O130" s="4">
        <v>3124.1120864109016</v>
      </c>
      <c r="P130" s="4">
        <v>2670.8309933940441</v>
      </c>
      <c r="Q130" s="4">
        <v>3189.7532022399951</v>
      </c>
      <c r="R130" s="4">
        <v>3051.9136236713625</v>
      </c>
      <c r="S130" s="4">
        <v>3232.914629802478</v>
      </c>
      <c r="T130" s="4">
        <v>3056.0391611725354</v>
      </c>
      <c r="U130" s="4">
        <v>3088.9802970081278</v>
      </c>
      <c r="V130" s="4">
        <v>641.13423483773136</v>
      </c>
      <c r="W130" s="4">
        <v>614.09795319086436</v>
      </c>
      <c r="X130" s="9"/>
      <c r="Y130" s="19"/>
    </row>
    <row r="131" spans="1:25" x14ac:dyDescent="0.25">
      <c r="A131" s="3" t="s">
        <v>13</v>
      </c>
      <c r="B131" s="4">
        <v>3215.1846723859589</v>
      </c>
      <c r="C131" s="4">
        <v>2802.5534159681865</v>
      </c>
      <c r="D131" s="4">
        <v>1844.5947221719412</v>
      </c>
      <c r="E131" s="4">
        <v>2986.5730810094765</v>
      </c>
      <c r="F131" s="4">
        <v>2207.594615198565</v>
      </c>
      <c r="G131" s="4">
        <v>3070.7198058014906</v>
      </c>
      <c r="H131" s="4">
        <v>2266.4358246438487</v>
      </c>
      <c r="I131" s="4">
        <v>3138.6758093952653</v>
      </c>
      <c r="J131" s="4">
        <v>3097.7052165196324</v>
      </c>
      <c r="K131" s="4">
        <v>3013.934997755036</v>
      </c>
      <c r="L131" s="4">
        <v>3024.9971162404895</v>
      </c>
      <c r="M131" s="4">
        <v>2615.0374214129438</v>
      </c>
      <c r="N131" s="4">
        <v>2418.1769211382389</v>
      </c>
      <c r="O131" s="4">
        <v>3294.0298966881564</v>
      </c>
      <c r="P131" s="4">
        <v>3183.9979384787712</v>
      </c>
      <c r="Q131" s="4">
        <v>3321.2813553580868</v>
      </c>
      <c r="R131" s="4">
        <v>3056.4814349105468</v>
      </c>
      <c r="S131" s="4">
        <v>3012.2854619387986</v>
      </c>
      <c r="T131" s="4">
        <v>3104.3310139184582</v>
      </c>
      <c r="U131" s="4">
        <v>3109.4699402264869</v>
      </c>
      <c r="V131" s="4">
        <v>683.25293280814151</v>
      </c>
      <c r="W131" s="4">
        <v>542.8510395012579</v>
      </c>
      <c r="X131" s="9"/>
      <c r="Y131" s="19"/>
    </row>
    <row r="132" spans="1:25" x14ac:dyDescent="0.25">
      <c r="A132" s="3" t="s">
        <v>14</v>
      </c>
      <c r="B132" s="4">
        <v>3058.7770451508409</v>
      </c>
      <c r="C132" s="4">
        <v>2941.0622065141924</v>
      </c>
      <c r="D132" s="4">
        <v>2818.1571518065793</v>
      </c>
      <c r="E132" s="4">
        <v>3276.0139232856905</v>
      </c>
      <c r="F132" s="4">
        <v>2558.4554179136289</v>
      </c>
      <c r="G132" s="4">
        <v>2675.6434016706853</v>
      </c>
      <c r="H132" s="4">
        <v>3026.0793404192268</v>
      </c>
      <c r="I132" s="4">
        <v>2808.0615017892246</v>
      </c>
      <c r="J132" s="4">
        <v>3079.7168972516242</v>
      </c>
      <c r="K132" s="4">
        <v>3056.7054186978808</v>
      </c>
      <c r="L132" s="4">
        <v>2526.80070313122</v>
      </c>
      <c r="M132" s="4">
        <v>2757.710202637847</v>
      </c>
      <c r="N132" s="4">
        <v>3241.1227803350571</v>
      </c>
      <c r="O132" s="4">
        <v>2890.0426236053258</v>
      </c>
      <c r="P132" s="4">
        <v>3216.8255259561047</v>
      </c>
      <c r="Q132" s="4">
        <v>3015.3546748373706</v>
      </c>
      <c r="R132" s="4">
        <v>3092.4046555734835</v>
      </c>
      <c r="S132" s="4">
        <v>3023.6859049518121</v>
      </c>
      <c r="T132" s="4">
        <v>3198.0747879349669</v>
      </c>
      <c r="U132" s="4">
        <v>3349.7138369403942</v>
      </c>
      <c r="V132" s="4">
        <v>780.14713888963013</v>
      </c>
      <c r="W132" s="4">
        <v>739.84537311784061</v>
      </c>
      <c r="X132" s="9"/>
      <c r="Y132" s="19"/>
    </row>
    <row r="133" spans="1:25" x14ac:dyDescent="0.25">
      <c r="A133" s="3" t="s">
        <v>15</v>
      </c>
      <c r="B133" s="4">
        <v>3341.3057457615846</v>
      </c>
      <c r="C133" s="4">
        <v>2032.6742249301117</v>
      </c>
      <c r="D133" s="4">
        <v>2771.618229423374</v>
      </c>
      <c r="E133" s="4">
        <v>3155.3999056317784</v>
      </c>
      <c r="F133" s="4">
        <v>2330.7944700103521</v>
      </c>
      <c r="G133" s="4">
        <v>2892.3470972015684</v>
      </c>
      <c r="H133" s="4">
        <v>2824.0362082920778</v>
      </c>
      <c r="I133" s="4">
        <v>2786.13159086717</v>
      </c>
      <c r="J133" s="4">
        <v>2815.4724479921615</v>
      </c>
      <c r="K133" s="4">
        <v>2918.3118631451312</v>
      </c>
      <c r="L133" s="4">
        <v>3206.8353080408392</v>
      </c>
      <c r="M133" s="4">
        <v>2587.9223996254186</v>
      </c>
      <c r="N133" s="4">
        <v>3294.6769446080721</v>
      </c>
      <c r="O133" s="4">
        <v>2926.4789003653304</v>
      </c>
      <c r="P133" s="4">
        <v>3330.7027221516987</v>
      </c>
      <c r="Q133" s="4">
        <v>3140.9453049800618</v>
      </c>
      <c r="R133" s="4">
        <v>3141.0376967404404</v>
      </c>
      <c r="S133" s="4">
        <v>3302.522999152643</v>
      </c>
      <c r="T133" s="4">
        <v>3126.7098772250024</v>
      </c>
      <c r="U133" s="4">
        <v>3313.8625985336139</v>
      </c>
      <c r="V133" s="4">
        <v>633.18794395766474</v>
      </c>
      <c r="W133" s="4">
        <v>854.55694768439412</v>
      </c>
      <c r="X133" s="9"/>
      <c r="Y133" s="19"/>
    </row>
    <row r="134" spans="1:25" x14ac:dyDescent="0.25">
      <c r="A134" s="5" t="s">
        <v>16</v>
      </c>
      <c r="B134" s="6">
        <f t="shared" ref="B134:M134" si="73">AVERAGE(B130:B133)</f>
        <v>3198.3215810053798</v>
      </c>
      <c r="C134" s="6">
        <f t="shared" si="73"/>
        <v>2641.4633594167944</v>
      </c>
      <c r="D134" s="6">
        <f t="shared" si="73"/>
        <v>2368.2835481072534</v>
      </c>
      <c r="E134" s="6">
        <f t="shared" si="73"/>
        <v>3149.3520321315605</v>
      </c>
      <c r="F134" s="6">
        <f t="shared" si="73"/>
        <v>2420.5359474174347</v>
      </c>
      <c r="G134" s="6">
        <f t="shared" si="73"/>
        <v>2902.3851438669444</v>
      </c>
      <c r="H134" s="6">
        <f t="shared" si="73"/>
        <v>2836.9932803219353</v>
      </c>
      <c r="I134" s="6">
        <f t="shared" si="73"/>
        <v>2918.4619091916775</v>
      </c>
      <c r="J134" s="6">
        <f t="shared" si="73"/>
        <v>2874.3910646786571</v>
      </c>
      <c r="K134" s="6">
        <f t="shared" si="73"/>
        <v>2996.1850355173233</v>
      </c>
      <c r="L134" s="6">
        <f t="shared" si="73"/>
        <v>2860.3864182126213</v>
      </c>
      <c r="M134" s="6">
        <f t="shared" si="73"/>
        <v>2765.872927033417</v>
      </c>
      <c r="N134" s="6">
        <f>AVERAGE(N130:N133)</f>
        <v>2998.9338430479042</v>
      </c>
      <c r="O134" s="6">
        <f t="shared" ref="O134:U134" si="74">AVERAGE(O130:O133)</f>
        <v>3058.6658767674289</v>
      </c>
      <c r="P134" s="6">
        <f t="shared" si="74"/>
        <v>3100.5892949951544</v>
      </c>
      <c r="Q134" s="6">
        <f t="shared" si="74"/>
        <v>3166.8336343538786</v>
      </c>
      <c r="R134" s="6">
        <f t="shared" si="74"/>
        <v>3085.4593527239585</v>
      </c>
      <c r="S134" s="6">
        <f t="shared" si="74"/>
        <v>3142.8522489614329</v>
      </c>
      <c r="T134" s="6">
        <f t="shared" si="74"/>
        <v>3121.2887100627408</v>
      </c>
      <c r="U134" s="6">
        <f t="shared" si="74"/>
        <v>3215.5066681771559</v>
      </c>
      <c r="V134" s="6">
        <f>AVERAGE(V130:V133)</f>
        <v>684.43056262329196</v>
      </c>
      <c r="W134" s="6">
        <f t="shared" ref="W134" si="75">AVERAGE(W130:W133)</f>
        <v>687.83782837358922</v>
      </c>
      <c r="X134" s="9"/>
      <c r="Y134" s="20"/>
    </row>
    <row r="135" spans="1:25" x14ac:dyDescent="0.25">
      <c r="A135" s="3" t="s">
        <v>17</v>
      </c>
      <c r="B135" s="8">
        <f t="shared" ref="B135:M135" si="76">STDEV(B130:B133)</f>
        <v>116.35250055994649</v>
      </c>
      <c r="C135" s="8">
        <f t="shared" si="76"/>
        <v>411.60959016407111</v>
      </c>
      <c r="D135" s="8">
        <f t="shared" si="76"/>
        <v>499.29890339013389</v>
      </c>
      <c r="E135" s="8">
        <f t="shared" si="76"/>
        <v>120.38958197985487</v>
      </c>
      <c r="F135" s="8">
        <f t="shared" si="76"/>
        <v>182.17782704223481</v>
      </c>
      <c r="G135" s="8">
        <f t="shared" si="76"/>
        <v>167.86291415292263</v>
      </c>
      <c r="H135" s="8">
        <f t="shared" si="76"/>
        <v>415.14296739406308</v>
      </c>
      <c r="I135" s="8">
        <f t="shared" si="76"/>
        <v>161.96782846913234</v>
      </c>
      <c r="J135" s="8">
        <f t="shared" si="76"/>
        <v>278.2044817999523</v>
      </c>
      <c r="K135" s="8">
        <f t="shared" si="76"/>
        <v>57.856623537555919</v>
      </c>
      <c r="L135" s="8">
        <f t="shared" si="76"/>
        <v>310.85898195829458</v>
      </c>
      <c r="M135" s="8">
        <f t="shared" si="76"/>
        <v>236.65645646501494</v>
      </c>
      <c r="N135" s="8">
        <f>STDEV(N130:N133)</f>
        <v>402.17410674980164</v>
      </c>
      <c r="O135" s="8">
        <f t="shared" ref="O135:T135" si="77">STDEV(O130:O133)</f>
        <v>187.6047498219254</v>
      </c>
      <c r="P135" s="8">
        <f t="shared" si="77"/>
        <v>293.32135412012178</v>
      </c>
      <c r="Q135" s="8">
        <f t="shared" si="77"/>
        <v>126.48515840399502</v>
      </c>
      <c r="R135" s="8">
        <f t="shared" si="77"/>
        <v>41.24005016872578</v>
      </c>
      <c r="S135" s="8">
        <f t="shared" si="77"/>
        <v>147.03093135733326</v>
      </c>
      <c r="T135" s="8">
        <f t="shared" si="77"/>
        <v>59.077795877689617</v>
      </c>
      <c r="U135" s="8">
        <f>STDEV(U130:U133)</f>
        <v>135.32450315127167</v>
      </c>
      <c r="V135" s="8">
        <f t="shared" ref="V135:W135" si="78">STDEV(V130:V133)</f>
        <v>67.486857366346655</v>
      </c>
      <c r="W135" s="8">
        <f t="shared" si="78"/>
        <v>137.79064747358535</v>
      </c>
      <c r="X135" s="9"/>
      <c r="Y135" s="21"/>
    </row>
    <row r="136" spans="1:25" x14ac:dyDescent="0.25">
      <c r="A136" s="3" t="s">
        <v>18</v>
      </c>
      <c r="B136" s="9">
        <f>B135/B134</f>
        <v>3.637923755101935E-2</v>
      </c>
      <c r="C136" s="9">
        <f t="shared" ref="C136:M136" si="79">C135/C134</f>
        <v>0.15582634856421021</v>
      </c>
      <c r="D136" s="9">
        <f t="shared" si="79"/>
        <v>0.21082733264316117</v>
      </c>
      <c r="E136" s="9">
        <f t="shared" si="79"/>
        <v>3.8226778318704552E-2</v>
      </c>
      <c r="F136" s="9">
        <f t="shared" si="79"/>
        <v>7.5263425538714901E-2</v>
      </c>
      <c r="G136" s="9">
        <f t="shared" si="79"/>
        <v>5.783619534700115E-2</v>
      </c>
      <c r="H136" s="9">
        <f t="shared" si="79"/>
        <v>0.14633202351009927</v>
      </c>
      <c r="I136" s="9">
        <f t="shared" si="79"/>
        <v>5.5497667438802502E-2</v>
      </c>
      <c r="J136" s="9">
        <f t="shared" si="79"/>
        <v>9.6787276170806708E-2</v>
      </c>
      <c r="K136" s="9">
        <f t="shared" si="79"/>
        <v>1.9310096957201563E-2</v>
      </c>
      <c r="L136" s="9">
        <f t="shared" si="79"/>
        <v>0.10867726821068532</v>
      </c>
      <c r="M136" s="9">
        <f t="shared" si="79"/>
        <v>8.5563025745671095E-2</v>
      </c>
      <c r="N136" s="9">
        <f t="shared" ref="N136:W136" si="80">N135/N134</f>
        <v>0.13410569482288423</v>
      </c>
      <c r="O136" s="9">
        <f t="shared" si="80"/>
        <v>6.1335483305615814E-2</v>
      </c>
      <c r="P136" s="9">
        <f t="shared" si="80"/>
        <v>9.4601808305791818E-2</v>
      </c>
      <c r="Q136" s="9">
        <f t="shared" si="80"/>
        <v>3.9940575668984103E-2</v>
      </c>
      <c r="R136" s="9">
        <f t="shared" si="80"/>
        <v>1.336593532898676E-2</v>
      </c>
      <c r="S136" s="9">
        <f t="shared" si="80"/>
        <v>4.6782641915769398E-2</v>
      </c>
      <c r="T136" s="9">
        <f t="shared" si="80"/>
        <v>1.8927373071010178E-2</v>
      </c>
      <c r="U136" s="9">
        <f t="shared" si="80"/>
        <v>4.2084970462209E-2</v>
      </c>
      <c r="V136" s="9">
        <f t="shared" si="80"/>
        <v>9.8602927823214656E-2</v>
      </c>
      <c r="W136" s="9">
        <f t="shared" si="80"/>
        <v>0.20032432324839561</v>
      </c>
      <c r="X136" s="9"/>
      <c r="Y136" s="19"/>
    </row>
    <row r="137" spans="1:25" x14ac:dyDescent="0.25">
      <c r="A137" s="10" t="s">
        <v>19</v>
      </c>
      <c r="B137" s="43">
        <f>FTEST(B130:C133,V130:W133)</f>
        <v>1.4695611775926143E-3</v>
      </c>
      <c r="C137" s="44"/>
      <c r="D137" s="43">
        <f>FTEST(D130:E133,V130:W133)</f>
        <v>2.5068668316467247E-4</v>
      </c>
      <c r="E137" s="44"/>
      <c r="F137" s="43">
        <f>FTEST(F130:G133,V130:W133)</f>
        <v>9.0814763328432024E-3</v>
      </c>
      <c r="G137" s="44"/>
      <c r="H137" s="43">
        <f>FTEST(H130:I133,V130:W133)</f>
        <v>1.0932876316791814E-2</v>
      </c>
      <c r="I137" s="44"/>
      <c r="J137" s="43">
        <f>FTEST(J130:K133,V130:W133)</f>
        <v>9.6191420680996828E-2</v>
      </c>
      <c r="K137" s="44"/>
      <c r="L137" s="43">
        <f>FTEST(L130:M133,V130:W133)</f>
        <v>2.2234773106043566E-2</v>
      </c>
      <c r="M137" s="44"/>
      <c r="N137" s="43">
        <f>FTEST(N130:O133,V130:W133)</f>
        <v>1.1536831274747522E-2</v>
      </c>
      <c r="O137" s="44"/>
      <c r="P137" s="43">
        <f>FTEST(P130:Q133,V130:W133)</f>
        <v>6.6983085230919115E-2</v>
      </c>
      <c r="Q137" s="44"/>
      <c r="R137" s="43">
        <f>FTEST(R130:S133,V130:W133)</f>
        <v>0.91846448964528171</v>
      </c>
      <c r="S137" s="44"/>
      <c r="T137" s="43">
        <f>FTEST(T130:U133,V130:W133)</f>
        <v>0.83512075256386009</v>
      </c>
      <c r="U137" s="44"/>
      <c r="V137" s="9"/>
      <c r="W137" s="9" t="s">
        <v>26</v>
      </c>
      <c r="X137" s="9" t="s">
        <v>26</v>
      </c>
      <c r="Y137" s="19"/>
    </row>
    <row r="138" spans="1:25" x14ac:dyDescent="0.25">
      <c r="A138" s="10" t="s">
        <v>20</v>
      </c>
      <c r="B138" s="43">
        <f>TTEST(B130:C133,V130:W133,2,3)</f>
        <v>4.6691176718087874E-7</v>
      </c>
      <c r="C138" s="44"/>
      <c r="D138" s="43">
        <f>TTEST(D130:E133,V130:W133,2,3)</f>
        <v>8.0967345838767779E-6</v>
      </c>
      <c r="E138" s="44"/>
      <c r="F138" s="43">
        <f>TTEST(F130:G133,V130:W133,2,3)</f>
        <v>5.925313609435665E-8</v>
      </c>
      <c r="G138" s="44"/>
      <c r="H138" s="43">
        <f>TTEST(H130:I133,V130:W133,2,3)</f>
        <v>1.7122664953852768E-8</v>
      </c>
      <c r="I138" s="44"/>
      <c r="J138" s="43">
        <f>TTEST(J130:K133,V130:W133,2,2)</f>
        <v>7.4755901537426336E-14</v>
      </c>
      <c r="K138" s="44"/>
      <c r="L138" s="43">
        <f>TTEST(L130:M133,V130:W133,2,3)</f>
        <v>4.4893456958231687E-9</v>
      </c>
      <c r="M138" s="44"/>
      <c r="N138" s="43">
        <f>TTEST(N130:O133,V130:W133,2,3)</f>
        <v>8.6974494255923124E-9</v>
      </c>
      <c r="O138" s="44"/>
      <c r="P138" s="43">
        <f>TTEST(P130:Q133,V130:W133,2,2)</f>
        <v>5.2639475109869414E-14</v>
      </c>
      <c r="Q138" s="44"/>
      <c r="R138" s="43">
        <f>TTEST(R130:S133,V130:W133,2,2)</f>
        <v>7.4230387654662594E-17</v>
      </c>
      <c r="S138" s="44"/>
      <c r="T138" s="43">
        <f>TTEST(T130:U133,V130:W133,2,2)</f>
        <v>7.4124620681059245E-17</v>
      </c>
      <c r="U138" s="44"/>
      <c r="V138" s="9"/>
      <c r="W138" s="9"/>
      <c r="X138" s="9"/>
      <c r="Y138" s="19"/>
    </row>
    <row r="139" spans="1:25" x14ac:dyDescent="0.25">
      <c r="A139" s="41" t="s">
        <v>0</v>
      </c>
      <c r="B139" s="45" t="s">
        <v>66</v>
      </c>
      <c r="C139" s="46"/>
      <c r="D139" s="46"/>
      <c r="E139" s="46"/>
      <c r="F139" s="46"/>
      <c r="G139" s="47"/>
      <c r="H139" s="49" t="s">
        <v>64</v>
      </c>
      <c r="I139" s="50"/>
      <c r="J139" s="53" t="s">
        <v>74</v>
      </c>
      <c r="K139" s="54"/>
      <c r="L139" s="53" t="s">
        <v>75</v>
      </c>
      <c r="M139" s="54"/>
    </row>
    <row r="140" spans="1:25" x14ac:dyDescent="0.25">
      <c r="A140" s="42"/>
      <c r="B140" s="40" t="s">
        <v>1</v>
      </c>
      <c r="C140" s="40"/>
      <c r="D140" s="40" t="s">
        <v>7</v>
      </c>
      <c r="E140" s="40"/>
      <c r="F140" s="40" t="s">
        <v>8</v>
      </c>
      <c r="G140" s="40"/>
      <c r="H140" s="51"/>
      <c r="I140" s="52"/>
      <c r="J140" s="53" t="s">
        <v>45</v>
      </c>
      <c r="K140" s="54"/>
      <c r="L140" s="55" t="s">
        <v>27</v>
      </c>
      <c r="M140" s="55"/>
    </row>
    <row r="141" spans="1:25" x14ac:dyDescent="0.25">
      <c r="A141" s="17" t="s">
        <v>9</v>
      </c>
      <c r="B141" s="17" t="s">
        <v>10</v>
      </c>
      <c r="C141" s="17" t="s">
        <v>11</v>
      </c>
      <c r="D141" s="17" t="s">
        <v>10</v>
      </c>
      <c r="E141" s="17" t="s">
        <v>11</v>
      </c>
      <c r="F141" s="17" t="s">
        <v>10</v>
      </c>
      <c r="G141" s="17" t="s">
        <v>11</v>
      </c>
      <c r="H141" s="17" t="s">
        <v>10</v>
      </c>
      <c r="I141" s="17" t="s">
        <v>11</v>
      </c>
      <c r="J141" s="17" t="s">
        <v>28</v>
      </c>
      <c r="K141" s="17" t="s">
        <v>29</v>
      </c>
      <c r="L141" s="17" t="s">
        <v>28</v>
      </c>
      <c r="M141" s="17" t="s">
        <v>29</v>
      </c>
    </row>
    <row r="142" spans="1:25" x14ac:dyDescent="0.25">
      <c r="A142" s="3" t="s">
        <v>12</v>
      </c>
      <c r="B142" s="4">
        <v>2670.5380723625735</v>
      </c>
      <c r="C142" s="4">
        <v>2969.9845387190121</v>
      </c>
      <c r="D142" s="4">
        <v>2908.0942089239197</v>
      </c>
      <c r="E142" s="4">
        <v>1550.1840479341026</v>
      </c>
      <c r="F142" s="4">
        <v>2426.5719946113832</v>
      </c>
      <c r="G142" s="4">
        <v>2791.3984076520483</v>
      </c>
      <c r="H142" s="4">
        <v>699.64620951168604</v>
      </c>
      <c r="I142" s="4">
        <v>747.82329136709075</v>
      </c>
      <c r="J142" s="23">
        <v>1052.0070934588903</v>
      </c>
      <c r="K142" s="23">
        <v>697.20836668529773</v>
      </c>
      <c r="L142" s="14">
        <v>644.46127755965369</v>
      </c>
      <c r="M142" s="14">
        <v>639.82618175600203</v>
      </c>
    </row>
    <row r="143" spans="1:25" x14ac:dyDescent="0.25">
      <c r="A143" s="3" t="s">
        <v>13</v>
      </c>
      <c r="B143" s="4">
        <v>2538.2256307441339</v>
      </c>
      <c r="C143" s="4">
        <v>2206.1070762394452</v>
      </c>
      <c r="D143" s="4">
        <v>2426.557437417564</v>
      </c>
      <c r="E143" s="4">
        <v>2732.168387625698</v>
      </c>
      <c r="F143" s="4">
        <v>2462.8706685565376</v>
      </c>
      <c r="G143" s="4">
        <v>2989.8977579068346</v>
      </c>
      <c r="H143" s="4">
        <v>647.88247791386152</v>
      </c>
      <c r="I143" s="4">
        <v>857.51560064033879</v>
      </c>
      <c r="J143" s="23">
        <v>494.32631697365019</v>
      </c>
      <c r="K143" s="23">
        <v>1261.1207757471454</v>
      </c>
      <c r="L143" s="14">
        <v>727.74842622437109</v>
      </c>
      <c r="M143" s="14">
        <v>625.33214311375059</v>
      </c>
    </row>
    <row r="144" spans="1:25" x14ac:dyDescent="0.25">
      <c r="A144" s="3" t="s">
        <v>14</v>
      </c>
      <c r="B144" s="4">
        <v>2661.4379372807398</v>
      </c>
      <c r="C144" s="4">
        <v>2936.4061239001103</v>
      </c>
      <c r="D144" s="4">
        <v>1892.6389102318576</v>
      </c>
      <c r="E144" s="4">
        <v>2447.920319692978</v>
      </c>
      <c r="F144" s="4">
        <v>2501.7455578889235</v>
      </c>
      <c r="G144" s="4">
        <v>2506.7507640608355</v>
      </c>
      <c r="H144" s="4">
        <v>669.19210079255811</v>
      </c>
      <c r="I144" s="4">
        <v>724.51077552618892</v>
      </c>
      <c r="J144" s="23">
        <v>693.97113481763597</v>
      </c>
      <c r="K144" s="23">
        <v>1339.6681549300788</v>
      </c>
      <c r="L144" s="14">
        <v>653.65792478344838</v>
      </c>
      <c r="M144" s="14">
        <v>664.94181970377008</v>
      </c>
    </row>
    <row r="145" spans="1:25" x14ac:dyDescent="0.25">
      <c r="A145" s="3" t="s">
        <v>15</v>
      </c>
      <c r="B145" s="4">
        <v>2344.0254515530623</v>
      </c>
      <c r="C145" s="4">
        <v>2682.9014520858755</v>
      </c>
      <c r="D145" s="4">
        <v>2239.6626591295494</v>
      </c>
      <c r="E145" s="4">
        <v>2503.9034747522096</v>
      </c>
      <c r="F145" s="4">
        <v>2944.1804339033279</v>
      </c>
      <c r="G145" s="4">
        <v>2644.7198744667962</v>
      </c>
      <c r="H145" s="4">
        <v>781.52034842340936</v>
      </c>
      <c r="I145" s="4">
        <v>834.72823039031448</v>
      </c>
      <c r="J145" s="23">
        <v>995.70591017572985</v>
      </c>
      <c r="K145" s="23">
        <v>1614.0365762098209</v>
      </c>
      <c r="L145" s="15">
        <v>786.25518249515437</v>
      </c>
      <c r="M145" s="14">
        <v>515.9294608267445</v>
      </c>
    </row>
    <row r="146" spans="1:25" x14ac:dyDescent="0.25">
      <c r="A146" s="5" t="s">
        <v>16</v>
      </c>
      <c r="B146" s="6">
        <f t="shared" ref="B146:I146" si="81">AVERAGE(B142:B145)</f>
        <v>2553.5567729851273</v>
      </c>
      <c r="C146" s="7">
        <f t="shared" si="81"/>
        <v>2698.8497977361108</v>
      </c>
      <c r="D146" s="7">
        <f t="shared" si="81"/>
        <v>2366.7383039257229</v>
      </c>
      <c r="E146" s="7">
        <f t="shared" si="81"/>
        <v>2308.5440575012467</v>
      </c>
      <c r="F146" s="7">
        <f t="shared" si="81"/>
        <v>2583.8421637400429</v>
      </c>
      <c r="G146" s="7">
        <f t="shared" si="81"/>
        <v>2733.1917010216289</v>
      </c>
      <c r="H146" s="6">
        <f t="shared" si="81"/>
        <v>699.56028416037873</v>
      </c>
      <c r="I146" s="6">
        <f t="shared" si="81"/>
        <v>791.14447448098315</v>
      </c>
      <c r="J146" s="6">
        <f>AVERAGE(J142:J145)</f>
        <v>809.00261385647661</v>
      </c>
      <c r="K146" s="6">
        <f t="shared" ref="K146:M146" si="82">AVERAGE(K142:K145)</f>
        <v>1228.0084683930856</v>
      </c>
      <c r="L146" s="6">
        <f t="shared" si="82"/>
        <v>703.03070276565688</v>
      </c>
      <c r="M146" s="6">
        <f t="shared" si="82"/>
        <v>611.50740135006674</v>
      </c>
    </row>
    <row r="147" spans="1:25" x14ac:dyDescent="0.25">
      <c r="A147" s="3" t="s">
        <v>17</v>
      </c>
      <c r="B147" s="8">
        <f t="shared" ref="B147:I147" si="83">STDEV(B142:B145)</f>
        <v>152.16371511992551</v>
      </c>
      <c r="C147" s="8">
        <f t="shared" si="83"/>
        <v>352.60780629727037</v>
      </c>
      <c r="D147" s="8">
        <f t="shared" si="83"/>
        <v>423.30564182766005</v>
      </c>
      <c r="E147" s="8">
        <f t="shared" si="83"/>
        <v>520.30712774772178</v>
      </c>
      <c r="F147" s="8">
        <f t="shared" si="83"/>
        <v>242.17867397249819</v>
      </c>
      <c r="G147" s="8">
        <f t="shared" si="83"/>
        <v>206.87257137663318</v>
      </c>
      <c r="H147" s="8">
        <f t="shared" si="83"/>
        <v>58.623890854270492</v>
      </c>
      <c r="I147" s="8">
        <f t="shared" si="83"/>
        <v>64.862533894410916</v>
      </c>
      <c r="J147" s="8">
        <f>STDEV(J142:J145)</f>
        <v>262.14672161028869</v>
      </c>
      <c r="K147" s="8">
        <f t="shared" ref="K147:M147" si="84">STDEV(K142:K145)</f>
        <v>384.85094885051149</v>
      </c>
      <c r="L147" s="8">
        <f t="shared" si="84"/>
        <v>66.846412653358001</v>
      </c>
      <c r="M147" s="8">
        <f t="shared" si="84"/>
        <v>65.786160114901676</v>
      </c>
    </row>
    <row r="148" spans="1:25" x14ac:dyDescent="0.25">
      <c r="A148" s="3" t="s">
        <v>18</v>
      </c>
      <c r="B148" s="9">
        <f>B147/B146</f>
        <v>5.9588929735071045E-2</v>
      </c>
      <c r="C148" s="9">
        <f>C147/C146</f>
        <v>0.13065114130954975</v>
      </c>
      <c r="D148" s="9">
        <f t="shared" ref="D148:E148" si="85">D147/D146</f>
        <v>0.17885612495708564</v>
      </c>
      <c r="E148" s="9">
        <f t="shared" si="85"/>
        <v>0.22538323496883958</v>
      </c>
      <c r="F148" s="9">
        <f>F147/F146</f>
        <v>9.3728122162830177E-2</v>
      </c>
      <c r="G148" s="9">
        <f>G147/G146</f>
        <v>7.5689009043641939E-2</v>
      </c>
      <c r="H148" s="9">
        <f t="shared" ref="H148:I148" si="86">H147/H146</f>
        <v>8.3801056437375718E-2</v>
      </c>
      <c r="I148" s="9">
        <f t="shared" si="86"/>
        <v>8.1985700446132639E-2</v>
      </c>
      <c r="J148" s="9">
        <f>J147/J146</f>
        <v>0.32403692784210902</v>
      </c>
      <c r="K148" s="9">
        <f t="shared" ref="K148:M148" si="87">K147/K146</f>
        <v>0.31339437695744021</v>
      </c>
      <c r="L148" s="9">
        <f t="shared" si="87"/>
        <v>9.5083205314348981E-2</v>
      </c>
      <c r="M148" s="9">
        <f t="shared" si="87"/>
        <v>0.10758031704875701</v>
      </c>
    </row>
    <row r="149" spans="1:25" x14ac:dyDescent="0.25">
      <c r="A149" s="10" t="s">
        <v>19</v>
      </c>
      <c r="B149" s="43">
        <f>FTEST(B142:C145,H142:I145)</f>
        <v>3.8252870481145129E-3</v>
      </c>
      <c r="C149" s="44"/>
      <c r="D149" s="43">
        <f>FTEST(D142:E145,H142:I145)</f>
        <v>1.3664584711494058E-4</v>
      </c>
      <c r="E149" s="44"/>
      <c r="F149" s="43">
        <f>FTEST(F142:G145,H142:I145)</f>
        <v>1.0330318023145345E-2</v>
      </c>
      <c r="G149" s="44"/>
      <c r="H149" s="43"/>
      <c r="I149" s="44"/>
      <c r="J149" s="43">
        <f>FTEST(J142:K145,L142:M145)</f>
        <v>4.912720850713103E-4</v>
      </c>
      <c r="K149" s="44"/>
      <c r="L149" s="18"/>
      <c r="M149" s="18"/>
    </row>
    <row r="150" spans="1:25" x14ac:dyDescent="0.25">
      <c r="A150" s="10" t="s">
        <v>20</v>
      </c>
      <c r="B150" s="43">
        <f>TTEST(B142:C145,H142:I145,2,3)</f>
        <v>4.1367373375999268E-8</v>
      </c>
      <c r="C150" s="44"/>
      <c r="D150" s="43">
        <f>TTEST(D142:E145,H142:I145,2,3)</f>
        <v>1.3712666455752551E-5</v>
      </c>
      <c r="E150" s="44"/>
      <c r="F150" s="43">
        <f>TTEST(F142:G145,H142:I145,2,3)</f>
        <v>5.3364911907352678E-9</v>
      </c>
      <c r="G150" s="44"/>
      <c r="H150" s="43"/>
      <c r="I150" s="44"/>
      <c r="J150" s="43">
        <f>TTEST(J142:K145,L142:M145,2,3)</f>
        <v>3.0839598055737206E-2</v>
      </c>
      <c r="K150" s="44"/>
      <c r="L150" s="18"/>
      <c r="M150" s="18"/>
    </row>
    <row r="152" spans="1:25" ht="15" customHeight="1" x14ac:dyDescent="0.25">
      <c r="A152" s="41" t="s">
        <v>0</v>
      </c>
      <c r="B152" s="40" t="s">
        <v>69</v>
      </c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5" t="s">
        <v>68</v>
      </c>
      <c r="O152" s="46"/>
      <c r="P152" s="46"/>
      <c r="Q152" s="46"/>
      <c r="R152" s="46"/>
      <c r="S152" s="46"/>
      <c r="T152" s="46"/>
      <c r="U152" s="47"/>
      <c r="V152" s="48" t="s">
        <v>21</v>
      </c>
      <c r="W152" s="48"/>
      <c r="X152" s="9" t="s">
        <v>59</v>
      </c>
      <c r="Y152" s="34" t="s">
        <v>82</v>
      </c>
    </row>
    <row r="153" spans="1:25" x14ac:dyDescent="0.25">
      <c r="A153" s="42"/>
      <c r="B153" s="40" t="s">
        <v>1</v>
      </c>
      <c r="C153" s="40"/>
      <c r="D153" s="40" t="s">
        <v>2</v>
      </c>
      <c r="E153" s="40"/>
      <c r="F153" s="40" t="s">
        <v>3</v>
      </c>
      <c r="G153" s="40"/>
      <c r="H153" s="40" t="s">
        <v>4</v>
      </c>
      <c r="I153" s="40"/>
      <c r="J153" s="40" t="s">
        <v>5</v>
      </c>
      <c r="K153" s="40"/>
      <c r="L153" s="40" t="s">
        <v>6</v>
      </c>
      <c r="M153" s="40"/>
      <c r="N153" s="40" t="s">
        <v>22</v>
      </c>
      <c r="O153" s="40"/>
      <c r="P153" s="40" t="s">
        <v>23</v>
      </c>
      <c r="Q153" s="40"/>
      <c r="R153" s="40" t="s">
        <v>24</v>
      </c>
      <c r="S153" s="40"/>
      <c r="T153" s="40" t="s">
        <v>25</v>
      </c>
      <c r="U153" s="40"/>
      <c r="V153" s="48"/>
      <c r="W153" s="48"/>
      <c r="X153" s="9" t="s">
        <v>100</v>
      </c>
      <c r="Y153" s="18" t="s">
        <v>101</v>
      </c>
    </row>
    <row r="154" spans="1:25" x14ac:dyDescent="0.25">
      <c r="A154" s="17" t="s">
        <v>9</v>
      </c>
      <c r="B154" s="17" t="s">
        <v>10</v>
      </c>
      <c r="C154" s="17" t="s">
        <v>11</v>
      </c>
      <c r="D154" s="17" t="s">
        <v>10</v>
      </c>
      <c r="E154" s="17" t="s">
        <v>11</v>
      </c>
      <c r="F154" s="17" t="s">
        <v>10</v>
      </c>
      <c r="G154" s="17" t="s">
        <v>11</v>
      </c>
      <c r="H154" s="17" t="s">
        <v>10</v>
      </c>
      <c r="I154" s="17" t="s">
        <v>11</v>
      </c>
      <c r="J154" s="17" t="s">
        <v>10</v>
      </c>
      <c r="K154" s="17" t="s">
        <v>11</v>
      </c>
      <c r="L154" s="17" t="s">
        <v>10</v>
      </c>
      <c r="M154" s="17" t="s">
        <v>11</v>
      </c>
      <c r="N154" s="17" t="s">
        <v>10</v>
      </c>
      <c r="O154" s="17" t="s">
        <v>11</v>
      </c>
      <c r="P154" s="17" t="s">
        <v>10</v>
      </c>
      <c r="Q154" s="17" t="s">
        <v>11</v>
      </c>
      <c r="R154" s="17" t="s">
        <v>10</v>
      </c>
      <c r="S154" s="17" t="s">
        <v>11</v>
      </c>
      <c r="T154" s="17" t="s">
        <v>10</v>
      </c>
      <c r="U154" s="17" t="s">
        <v>11</v>
      </c>
      <c r="V154" s="17" t="s">
        <v>10</v>
      </c>
      <c r="W154" s="17" t="s">
        <v>11</v>
      </c>
      <c r="X154" s="9"/>
      <c r="Y154" s="19"/>
    </row>
    <row r="155" spans="1:25" x14ac:dyDescent="0.25">
      <c r="A155" s="3" t="s">
        <v>12</v>
      </c>
      <c r="B155" s="4">
        <v>3095.783868913451</v>
      </c>
      <c r="C155" s="4">
        <v>3167.4607220111293</v>
      </c>
      <c r="D155" s="4">
        <v>2130.20912933725</v>
      </c>
      <c r="E155" s="4">
        <v>2747.9730939377614</v>
      </c>
      <c r="F155" s="4">
        <v>3156.2471434766535</v>
      </c>
      <c r="G155" s="4">
        <v>2072.8191389993945</v>
      </c>
      <c r="H155" s="4">
        <v>3092.4680792988661</v>
      </c>
      <c r="I155" s="4">
        <v>3225.6741382431806</v>
      </c>
      <c r="J155" s="4">
        <v>2713.2791833467013</v>
      </c>
      <c r="K155" s="4">
        <v>3005.8853210601355</v>
      </c>
      <c r="L155" s="4">
        <v>3510.9511940561097</v>
      </c>
      <c r="M155" s="4">
        <v>2635.1008698035671</v>
      </c>
      <c r="N155" s="4">
        <v>2799.9782862730158</v>
      </c>
      <c r="O155" s="4">
        <v>3260.1445534933887</v>
      </c>
      <c r="P155" s="4">
        <v>2815.7726427754187</v>
      </c>
      <c r="Q155" s="4">
        <v>2983.1481791357824</v>
      </c>
      <c r="R155" s="4">
        <v>3063.0943370628406</v>
      </c>
      <c r="S155" s="4">
        <v>3124.4226198864017</v>
      </c>
      <c r="T155" s="4">
        <v>2856.8669133500648</v>
      </c>
      <c r="U155" s="4">
        <v>2830.7195535432661</v>
      </c>
      <c r="V155" s="4">
        <v>641.13423483773136</v>
      </c>
      <c r="W155" s="4">
        <v>614.09795319086436</v>
      </c>
      <c r="X155" s="9"/>
      <c r="Y155" s="19"/>
    </row>
    <row r="156" spans="1:25" x14ac:dyDescent="0.25">
      <c r="A156" s="3" t="s">
        <v>13</v>
      </c>
      <c r="B156" s="4">
        <v>2912.5103763589059</v>
      </c>
      <c r="C156" s="4">
        <v>1943.0744701580293</v>
      </c>
      <c r="D156" s="4">
        <v>2493.5882549318512</v>
      </c>
      <c r="E156" s="4">
        <v>2538.7546121202931</v>
      </c>
      <c r="F156" s="4">
        <v>2085.8123795890542</v>
      </c>
      <c r="G156" s="4">
        <v>2723.5440686791744</v>
      </c>
      <c r="H156" s="4">
        <v>2761.3993701674526</v>
      </c>
      <c r="I156" s="4">
        <v>2696.424696976786</v>
      </c>
      <c r="J156" s="4">
        <v>2598.9237114943089</v>
      </c>
      <c r="K156" s="4">
        <v>2790.6015922006795</v>
      </c>
      <c r="L156" s="4">
        <v>2838.6978496397605</v>
      </c>
      <c r="M156" s="4">
        <v>2204.411186843929</v>
      </c>
      <c r="N156" s="4">
        <v>2786.1772711485401</v>
      </c>
      <c r="O156" s="4">
        <v>2488.9589510066498</v>
      </c>
      <c r="P156" s="4">
        <v>2796.7442138828769</v>
      </c>
      <c r="Q156" s="4">
        <v>2967.6468330199591</v>
      </c>
      <c r="R156" s="4">
        <v>2747.3044851796558</v>
      </c>
      <c r="S156" s="4">
        <v>2804.6165467514793</v>
      </c>
      <c r="T156" s="4">
        <v>2648.0511709699808</v>
      </c>
      <c r="U156" s="4">
        <v>3062.6977835272951</v>
      </c>
      <c r="V156" s="4">
        <v>683.25293280814151</v>
      </c>
      <c r="W156" s="4">
        <v>542.8510395012579</v>
      </c>
      <c r="X156" s="9"/>
      <c r="Y156" s="19"/>
    </row>
    <row r="157" spans="1:25" x14ac:dyDescent="0.25">
      <c r="A157" s="3" t="s">
        <v>14</v>
      </c>
      <c r="B157" s="4">
        <v>3047.8169499400869</v>
      </c>
      <c r="C157" s="4">
        <v>2444.1376584994609</v>
      </c>
      <c r="D157" s="4">
        <v>2508.3126542204022</v>
      </c>
      <c r="E157" s="4">
        <v>3234.1740855546668</v>
      </c>
      <c r="F157" s="4">
        <v>2686.5985808406822</v>
      </c>
      <c r="G157" s="4">
        <v>2685.6692482537383</v>
      </c>
      <c r="H157" s="4">
        <v>2560.5122557319478</v>
      </c>
      <c r="I157" s="4">
        <v>2602.3134152670605</v>
      </c>
      <c r="J157" s="4">
        <v>2825.3077049535732</v>
      </c>
      <c r="K157" s="4">
        <v>2826.4377683008379</v>
      </c>
      <c r="L157" s="4">
        <v>3118.7362507649768</v>
      </c>
      <c r="M157" s="4">
        <v>3069.2064815921894</v>
      </c>
      <c r="N157" s="4">
        <v>2355.8649394169206</v>
      </c>
      <c r="O157" s="4">
        <v>3037.2887623830929</v>
      </c>
      <c r="P157" s="4">
        <v>2984.8280751602047</v>
      </c>
      <c r="Q157" s="4">
        <v>2507.7188530268136</v>
      </c>
      <c r="R157" s="4">
        <v>2708.497799013312</v>
      </c>
      <c r="S157" s="4">
        <v>2607.8505198537105</v>
      </c>
      <c r="T157" s="4">
        <v>3029.7321139898368</v>
      </c>
      <c r="U157" s="4">
        <v>2958.8098841904448</v>
      </c>
      <c r="V157" s="4">
        <v>780.14713888963013</v>
      </c>
      <c r="W157" s="4">
        <v>739.84537311784061</v>
      </c>
      <c r="X157" s="9"/>
      <c r="Y157" s="19"/>
    </row>
    <row r="158" spans="1:25" x14ac:dyDescent="0.25">
      <c r="A158" s="3" t="s">
        <v>15</v>
      </c>
      <c r="B158" s="4">
        <v>2600.7825349818354</v>
      </c>
      <c r="C158" s="4">
        <v>2156.9137403870122</v>
      </c>
      <c r="D158" s="4">
        <v>2703.8490666178227</v>
      </c>
      <c r="E158" s="4">
        <v>1915.8539188263412</v>
      </c>
      <c r="F158" s="4">
        <v>2570.8314458043137</v>
      </c>
      <c r="G158" s="4">
        <v>2814.7197618196456</v>
      </c>
      <c r="H158" s="4">
        <v>2418.8477300764698</v>
      </c>
      <c r="I158" s="4">
        <v>2808.8248362591298</v>
      </c>
      <c r="J158" s="4">
        <v>2743.960073061693</v>
      </c>
      <c r="K158" s="4">
        <v>2458.5229641505607</v>
      </c>
      <c r="L158" s="4">
        <v>2615.9937205252718</v>
      </c>
      <c r="M158" s="4">
        <v>2650.4803073187409</v>
      </c>
      <c r="N158" s="4">
        <v>2909.134141337734</v>
      </c>
      <c r="O158" s="4">
        <v>2615.8680687197007</v>
      </c>
      <c r="P158" s="4">
        <v>2970.0469962886568</v>
      </c>
      <c r="Q158" s="4">
        <v>2969.4371705490926</v>
      </c>
      <c r="R158" s="4">
        <v>2995.5460918352883</v>
      </c>
      <c r="S158" s="4">
        <v>3055.3026583816472</v>
      </c>
      <c r="T158" s="4">
        <v>2450.4056379603303</v>
      </c>
      <c r="U158" s="4">
        <v>2659.4819119194467</v>
      </c>
      <c r="V158" s="4">
        <v>633.18794395766474</v>
      </c>
      <c r="W158" s="4">
        <v>854.55694768439412</v>
      </c>
      <c r="X158" s="9"/>
      <c r="Y158" s="19"/>
    </row>
    <row r="159" spans="1:25" x14ac:dyDescent="0.25">
      <c r="A159" s="5" t="s">
        <v>16</v>
      </c>
      <c r="B159" s="6">
        <f t="shared" ref="B159:N159" si="88">AVERAGE(B155:B158)</f>
        <v>2914.2234325485697</v>
      </c>
      <c r="C159" s="6">
        <f t="shared" si="88"/>
        <v>2427.8966477639078</v>
      </c>
      <c r="D159" s="6">
        <f t="shared" si="88"/>
        <v>2458.9897762768314</v>
      </c>
      <c r="E159" s="6">
        <f t="shared" si="88"/>
        <v>2609.1889276097654</v>
      </c>
      <c r="F159" s="6">
        <f t="shared" si="88"/>
        <v>2624.8723874276757</v>
      </c>
      <c r="G159" s="6">
        <f t="shared" si="88"/>
        <v>2574.1880544379883</v>
      </c>
      <c r="H159" s="6">
        <f t="shared" si="88"/>
        <v>2708.3068588186843</v>
      </c>
      <c r="I159" s="6">
        <f t="shared" si="88"/>
        <v>2833.309271686539</v>
      </c>
      <c r="J159" s="6">
        <f t="shared" si="88"/>
        <v>2720.367668214069</v>
      </c>
      <c r="K159" s="6">
        <f t="shared" si="88"/>
        <v>2770.3619114280536</v>
      </c>
      <c r="L159" s="6">
        <f t="shared" si="88"/>
        <v>3021.0947537465299</v>
      </c>
      <c r="M159" s="6">
        <f t="shared" si="88"/>
        <v>2639.7997113896067</v>
      </c>
      <c r="N159" s="6">
        <f t="shared" si="88"/>
        <v>2712.7886595440527</v>
      </c>
      <c r="O159" s="6">
        <f t="shared" ref="O159:U159" si="89">AVERAGE(O155:O158)</f>
        <v>2850.5650839007085</v>
      </c>
      <c r="P159" s="6">
        <f t="shared" si="89"/>
        <v>2891.8479820267894</v>
      </c>
      <c r="Q159" s="6">
        <f t="shared" si="89"/>
        <v>2856.9877589329117</v>
      </c>
      <c r="R159" s="6">
        <f t="shared" si="89"/>
        <v>2878.6106782727738</v>
      </c>
      <c r="S159" s="6">
        <f t="shared" si="89"/>
        <v>2898.0480862183094</v>
      </c>
      <c r="T159" s="6">
        <f t="shared" si="89"/>
        <v>2746.2639590675531</v>
      </c>
      <c r="U159" s="6">
        <f t="shared" si="89"/>
        <v>2877.9272832951133</v>
      </c>
      <c r="V159" s="6">
        <f>AVERAGE(V155:V158)</f>
        <v>684.43056262329196</v>
      </c>
      <c r="W159" s="6">
        <f t="shared" ref="W159" si="90">AVERAGE(W155:W158)</f>
        <v>687.83782837358922</v>
      </c>
      <c r="X159" s="9"/>
      <c r="Y159" s="20"/>
    </row>
    <row r="160" spans="1:25" x14ac:dyDescent="0.25">
      <c r="A160" s="3" t="s">
        <v>17</v>
      </c>
      <c r="B160" s="8">
        <f t="shared" ref="B160:N160" si="91">STDEV(B155:B158)</f>
        <v>222.90472611334249</v>
      </c>
      <c r="C160" s="8">
        <f t="shared" si="91"/>
        <v>534.07336273081489</v>
      </c>
      <c r="D160" s="8">
        <f t="shared" si="91"/>
        <v>239.22276012270916</v>
      </c>
      <c r="E160" s="8">
        <f t="shared" si="91"/>
        <v>546.36432279751273</v>
      </c>
      <c r="F160" s="8">
        <f t="shared" si="91"/>
        <v>439.57379727105763</v>
      </c>
      <c r="G160" s="8">
        <f t="shared" si="91"/>
        <v>338.60575265274986</v>
      </c>
      <c r="H160" s="8">
        <f t="shared" si="91"/>
        <v>292.13495168951732</v>
      </c>
      <c r="I160" s="8">
        <f t="shared" si="91"/>
        <v>274.8612671649999</v>
      </c>
      <c r="J160" s="8">
        <f t="shared" si="91"/>
        <v>93.751256202870067</v>
      </c>
      <c r="K160" s="8">
        <f t="shared" si="91"/>
        <v>228.2315724037403</v>
      </c>
      <c r="L160" s="8">
        <f t="shared" si="91"/>
        <v>385.94847315733398</v>
      </c>
      <c r="M160" s="8">
        <f t="shared" si="91"/>
        <v>353.12391396577584</v>
      </c>
      <c r="N160" s="8">
        <f t="shared" si="91"/>
        <v>244.222582584381</v>
      </c>
      <c r="O160" s="8">
        <f t="shared" ref="O160:T160" si="92">STDEV(O155:O158)</f>
        <v>359.8438357117692</v>
      </c>
      <c r="P160" s="8">
        <f t="shared" si="92"/>
        <v>99.318624483709883</v>
      </c>
      <c r="Q160" s="8">
        <f t="shared" si="92"/>
        <v>232.94886499633037</v>
      </c>
      <c r="R160" s="8">
        <f t="shared" si="92"/>
        <v>176.90658489737601</v>
      </c>
      <c r="S160" s="8">
        <f t="shared" si="92"/>
        <v>237.289211758421</v>
      </c>
      <c r="T160" s="8">
        <f t="shared" si="92"/>
        <v>251.50553755689384</v>
      </c>
      <c r="U160" s="8">
        <f>STDEV(U155:U158)</f>
        <v>173.809361952898</v>
      </c>
      <c r="V160" s="8">
        <f t="shared" ref="V160:W160" si="93">STDEV(V155:V158)</f>
        <v>67.486857366346655</v>
      </c>
      <c r="W160" s="8">
        <f t="shared" si="93"/>
        <v>137.79064747358535</v>
      </c>
      <c r="X160" s="9"/>
      <c r="Y160" s="21"/>
    </row>
    <row r="161" spans="1:25" x14ac:dyDescent="0.25">
      <c r="A161" s="3" t="s">
        <v>18</v>
      </c>
      <c r="B161" s="9">
        <f t="shared" ref="B161:M161" si="94">B160/B159</f>
        <v>7.6488550474115874E-2</v>
      </c>
      <c r="C161" s="9">
        <f t="shared" si="94"/>
        <v>0.21997368101426243</v>
      </c>
      <c r="D161" s="9">
        <f t="shared" si="94"/>
        <v>9.7284975493032555E-2</v>
      </c>
      <c r="E161" s="9">
        <f t="shared" si="94"/>
        <v>0.20940006184145046</v>
      </c>
      <c r="F161" s="9">
        <f t="shared" si="94"/>
        <v>0.16746482586219419</v>
      </c>
      <c r="G161" s="9">
        <f t="shared" si="94"/>
        <v>0.13153885632752507</v>
      </c>
      <c r="H161" s="9">
        <f t="shared" si="94"/>
        <v>0.10786626734643409</v>
      </c>
      <c r="I161" s="9">
        <f t="shared" si="94"/>
        <v>9.7010682847689128E-2</v>
      </c>
      <c r="J161" s="9">
        <f t="shared" si="94"/>
        <v>3.4462715205117143E-2</v>
      </c>
      <c r="K161" s="9">
        <f t="shared" si="94"/>
        <v>8.2383305755922884E-2</v>
      </c>
      <c r="L161" s="9">
        <f t="shared" si="94"/>
        <v>0.12775119770034035</v>
      </c>
      <c r="M161" s="9">
        <f t="shared" si="94"/>
        <v>0.1337692069751342</v>
      </c>
      <c r="N161" s="9">
        <f t="shared" ref="N161:W161" si="95">N160/N159</f>
        <v>9.0026394693580106E-2</v>
      </c>
      <c r="O161" s="9">
        <f t="shared" si="95"/>
        <v>0.12623596554384209</v>
      </c>
      <c r="P161" s="9">
        <f t="shared" si="95"/>
        <v>3.434434489675392E-2</v>
      </c>
      <c r="Q161" s="9">
        <f t="shared" si="95"/>
        <v>8.1536528908103215E-2</v>
      </c>
      <c r="R161" s="9">
        <f t="shared" si="95"/>
        <v>6.1455543895753084E-2</v>
      </c>
      <c r="S161" s="9">
        <f t="shared" si="95"/>
        <v>8.1878976710859877E-2</v>
      </c>
      <c r="T161" s="9">
        <f t="shared" si="95"/>
        <v>9.1580977395300425E-2</v>
      </c>
      <c r="U161" s="9">
        <f t="shared" si="95"/>
        <v>6.0393938012878887E-2</v>
      </c>
      <c r="V161" s="9">
        <f t="shared" si="95"/>
        <v>9.8602927823214656E-2</v>
      </c>
      <c r="W161" s="9">
        <f t="shared" si="95"/>
        <v>0.20032432324839561</v>
      </c>
      <c r="X161" s="9"/>
      <c r="Y161" s="19"/>
    </row>
    <row r="162" spans="1:25" x14ac:dyDescent="0.25">
      <c r="A162" s="10" t="s">
        <v>19</v>
      </c>
      <c r="B162" s="43">
        <f>FTEST(B155:C158,V155:W158)</f>
        <v>6.9046244485373824E-4</v>
      </c>
      <c r="C162" s="44"/>
      <c r="D162" s="43">
        <f>FTEST(D155:E158,V155:W158)</f>
        <v>1.7217327592500939E-3</v>
      </c>
      <c r="E162" s="44"/>
      <c r="F162" s="43">
        <f>FTEST(F155:G158,V155:W158)</f>
        <v>3.0378467312159423E-3</v>
      </c>
      <c r="G162" s="44"/>
      <c r="H162" s="43">
        <f>FTEST(H155:I158,V155:W158)</f>
        <v>1.7876774008400396E-2</v>
      </c>
      <c r="I162" s="44"/>
      <c r="J162" s="43">
        <f>FTEST(J155:K158,V155:W158)</f>
        <v>0.2208088855860483</v>
      </c>
      <c r="K162" s="44"/>
      <c r="L162" s="43">
        <f>FTEST(L155:M158,V155:W158)</f>
        <v>1.7247558964200815E-3</v>
      </c>
      <c r="M162" s="44"/>
      <c r="N162" s="43">
        <f>FTEST(N155:O158,V155:W158)</f>
        <v>1.1127468097610848E-2</v>
      </c>
      <c r="O162" s="44"/>
      <c r="P162" s="43">
        <f>FTEST(P155:Q158,V155:W158)</f>
        <v>0.20418427581465648</v>
      </c>
      <c r="Q162" s="44"/>
      <c r="R162" s="43">
        <f>FTEST(R155:S158,V155:W158)</f>
        <v>0.10363624169170561</v>
      </c>
      <c r="S162" s="44"/>
      <c r="T162" s="43">
        <f>FTEST(T155:U158,V155:W158)</f>
        <v>6.6886358198928547E-2</v>
      </c>
      <c r="U162" s="44"/>
      <c r="V162" s="9"/>
      <c r="W162" s="9" t="s">
        <v>26</v>
      </c>
      <c r="X162" s="9" t="s">
        <v>26</v>
      </c>
      <c r="Y162" s="19"/>
    </row>
    <row r="163" spans="1:25" x14ac:dyDescent="0.25">
      <c r="A163" s="10" t="s">
        <v>20</v>
      </c>
      <c r="B163" s="43">
        <f>TTEST(B155:C158,V155:W158,2,3)</f>
        <v>3.1737892181696307E-6</v>
      </c>
      <c r="C163" s="44"/>
      <c r="D163" s="43">
        <f>TTEST(D155:E158,V155:W158,2,3)</f>
        <v>1.5648742249879362E-6</v>
      </c>
      <c r="E163" s="44"/>
      <c r="F163" s="43">
        <f>TTEST(F155:G158,V155:W158,2,3)</f>
        <v>5.1309315029041842E-7</v>
      </c>
      <c r="G163" s="44"/>
      <c r="H163" s="43">
        <f>TTEST(H155:I158,V155:W158,2,3)</f>
        <v>8.9858841663351119E-9</v>
      </c>
      <c r="I163" s="44"/>
      <c r="J163" s="43">
        <f>TTEST(J155:K158,V155:W158,2,2)</f>
        <v>3.6009124511606712E-14</v>
      </c>
      <c r="K163" s="44"/>
      <c r="L163" s="43">
        <f>TTEST(L155:M158,V155:W158,2,3)</f>
        <v>5.0409958184521377E-7</v>
      </c>
      <c r="M163" s="44"/>
      <c r="N163" s="43">
        <f>TTEST(N155:O158,V155:W158,2,3)</f>
        <v>2.4093045154797627E-8</v>
      </c>
      <c r="O163" s="44"/>
      <c r="P163" s="43">
        <f>TTEST(P155:Q158,V155:W158,2,2)</f>
        <v>1.8796018778449611E-14</v>
      </c>
      <c r="Q163" s="44"/>
      <c r="R163" s="43">
        <f>TTEST(R155:S158,V155:W158,2,2)</f>
        <v>8.4362961211137002E-14</v>
      </c>
      <c r="S163" s="44"/>
      <c r="T163" s="43">
        <f>TTEST(T155:U158,V155:W158,2,2)</f>
        <v>3.6693448787048346E-13</v>
      </c>
      <c r="U163" s="44"/>
      <c r="V163" s="9"/>
      <c r="W163" s="9"/>
      <c r="X163" s="9"/>
      <c r="Y163" s="19" t="s">
        <v>26</v>
      </c>
    </row>
    <row r="164" spans="1:25" x14ac:dyDescent="0.25">
      <c r="A164" s="41" t="s">
        <v>0</v>
      </c>
      <c r="B164" s="45" t="s">
        <v>70</v>
      </c>
      <c r="C164" s="46"/>
      <c r="D164" s="46"/>
      <c r="E164" s="46"/>
      <c r="F164" s="46"/>
      <c r="G164" s="47"/>
      <c r="H164" s="49" t="s">
        <v>64</v>
      </c>
      <c r="I164" s="50"/>
      <c r="J164" s="53" t="s">
        <v>74</v>
      </c>
      <c r="K164" s="54"/>
      <c r="L164" s="53" t="s">
        <v>75</v>
      </c>
      <c r="M164" s="54"/>
    </row>
    <row r="165" spans="1:25" x14ac:dyDescent="0.25">
      <c r="A165" s="42"/>
      <c r="B165" s="40" t="s">
        <v>1</v>
      </c>
      <c r="C165" s="40"/>
      <c r="D165" s="40" t="s">
        <v>7</v>
      </c>
      <c r="E165" s="40"/>
      <c r="F165" s="40" t="s">
        <v>8</v>
      </c>
      <c r="G165" s="40"/>
      <c r="H165" s="51"/>
      <c r="I165" s="52"/>
      <c r="J165" s="53" t="s">
        <v>46</v>
      </c>
      <c r="K165" s="54"/>
      <c r="L165" s="55" t="s">
        <v>27</v>
      </c>
      <c r="M165" s="55"/>
    </row>
    <row r="166" spans="1:25" x14ac:dyDescent="0.25">
      <c r="A166" s="17" t="s">
        <v>9</v>
      </c>
      <c r="B166" s="17" t="s">
        <v>10</v>
      </c>
      <c r="C166" s="17" t="s">
        <v>11</v>
      </c>
      <c r="D166" s="17" t="s">
        <v>10</v>
      </c>
      <c r="E166" s="17" t="s">
        <v>11</v>
      </c>
      <c r="F166" s="17" t="s">
        <v>10</v>
      </c>
      <c r="G166" s="17" t="s">
        <v>11</v>
      </c>
      <c r="H166" s="17" t="s">
        <v>10</v>
      </c>
      <c r="I166" s="17" t="s">
        <v>11</v>
      </c>
      <c r="J166" s="17" t="s">
        <v>28</v>
      </c>
      <c r="K166" s="17" t="s">
        <v>29</v>
      </c>
      <c r="L166" s="17" t="s">
        <v>28</v>
      </c>
      <c r="M166" s="17" t="s">
        <v>29</v>
      </c>
    </row>
    <row r="167" spans="1:25" x14ac:dyDescent="0.25">
      <c r="A167" s="3" t="s">
        <v>12</v>
      </c>
      <c r="B167" s="16">
        <v>2239.3163453545289</v>
      </c>
      <c r="C167" s="16">
        <v>3517.917988007955</v>
      </c>
      <c r="D167" s="16">
        <v>1923.3507664123308</v>
      </c>
      <c r="E167" s="16">
        <v>1662.1971614211677</v>
      </c>
      <c r="F167" s="16">
        <v>2082.084577335801</v>
      </c>
      <c r="G167" s="16">
        <v>2384.3403577398044</v>
      </c>
      <c r="H167" s="4">
        <v>699.64620951168604</v>
      </c>
      <c r="I167" s="4">
        <v>747.82329136709075</v>
      </c>
      <c r="J167" s="4">
        <v>1153.580276278253</v>
      </c>
      <c r="K167" s="23">
        <v>809.11665014818288</v>
      </c>
      <c r="L167" s="14">
        <v>644.46127755965369</v>
      </c>
      <c r="M167" s="14">
        <v>639.82618175600203</v>
      </c>
    </row>
    <row r="168" spans="1:25" x14ac:dyDescent="0.25">
      <c r="A168" s="3" t="s">
        <v>13</v>
      </c>
      <c r="B168" s="16">
        <v>2321.9232207430418</v>
      </c>
      <c r="C168" s="16">
        <v>2640.1952018944867</v>
      </c>
      <c r="D168" s="16">
        <v>2052.3677042221889</v>
      </c>
      <c r="E168" s="16">
        <v>1365.7382368860117</v>
      </c>
      <c r="F168" s="16">
        <v>2751.2391814755747</v>
      </c>
      <c r="G168" s="16">
        <v>2239.3069364528392</v>
      </c>
      <c r="H168" s="4">
        <v>647.88247791386152</v>
      </c>
      <c r="I168" s="4">
        <v>857.51560064033879</v>
      </c>
      <c r="J168" s="4">
        <v>1023.7608451139531</v>
      </c>
      <c r="K168" s="23">
        <v>901.61688365361783</v>
      </c>
      <c r="L168" s="14">
        <v>727.74842622437109</v>
      </c>
      <c r="M168" s="14">
        <v>625.33214311375059</v>
      </c>
    </row>
    <row r="169" spans="1:25" x14ac:dyDescent="0.25">
      <c r="A169" s="3" t="s">
        <v>14</v>
      </c>
      <c r="B169" s="16">
        <v>2789.2189699568507</v>
      </c>
      <c r="C169" s="16">
        <v>2250.007571533376</v>
      </c>
      <c r="D169" s="16">
        <v>1723.6946461526363</v>
      </c>
      <c r="E169" s="16">
        <v>1797.9530552833328</v>
      </c>
      <c r="F169" s="16">
        <v>2772.5922875594142</v>
      </c>
      <c r="G169" s="16">
        <v>2013.4861200284572</v>
      </c>
      <c r="H169" s="4">
        <v>669.19210079255811</v>
      </c>
      <c r="I169" s="4">
        <v>724.51077552618892</v>
      </c>
      <c r="J169" s="4">
        <v>3130.350668856217</v>
      </c>
      <c r="K169" s="23">
        <v>635.69192520970739</v>
      </c>
      <c r="L169" s="14">
        <v>653.65792478344838</v>
      </c>
      <c r="M169" s="14">
        <v>664.94181970377008</v>
      </c>
    </row>
    <row r="170" spans="1:25" x14ac:dyDescent="0.25">
      <c r="A170" s="3" t="s">
        <v>15</v>
      </c>
      <c r="B170" s="16">
        <v>2545.7433790209489</v>
      </c>
      <c r="C170" s="16">
        <v>2544.8500875118466</v>
      </c>
      <c r="D170" s="16">
        <v>1144.2875272422618</v>
      </c>
      <c r="E170" s="16">
        <v>2375.0793637429583</v>
      </c>
      <c r="F170" s="16">
        <v>2449.3175301658111</v>
      </c>
      <c r="G170" s="16">
        <v>2530.5653960392274</v>
      </c>
      <c r="H170" s="4">
        <v>781.52034842340936</v>
      </c>
      <c r="I170" s="4">
        <v>834.72823039031448</v>
      </c>
      <c r="J170" s="4">
        <v>2825.1579428352666</v>
      </c>
      <c r="K170" s="23">
        <v>927.96423916557308</v>
      </c>
      <c r="L170" s="15">
        <v>786.25518249515437</v>
      </c>
      <c r="M170" s="14">
        <v>515.9294608267445</v>
      </c>
    </row>
    <row r="171" spans="1:25" x14ac:dyDescent="0.25">
      <c r="A171" s="5" t="s">
        <v>16</v>
      </c>
      <c r="B171" s="6">
        <f t="shared" ref="B171:I171" si="96">AVERAGE(B167:B170)</f>
        <v>2474.0504787688424</v>
      </c>
      <c r="C171" s="7">
        <f t="shared" si="96"/>
        <v>2738.2427122369158</v>
      </c>
      <c r="D171" s="7">
        <f t="shared" si="96"/>
        <v>1710.9251610073545</v>
      </c>
      <c r="E171" s="7">
        <f t="shared" si="96"/>
        <v>1800.2419543333676</v>
      </c>
      <c r="F171" s="7">
        <f t="shared" si="96"/>
        <v>2513.8083941341501</v>
      </c>
      <c r="G171" s="7">
        <f t="shared" si="96"/>
        <v>2291.924702565082</v>
      </c>
      <c r="H171" s="6">
        <f t="shared" si="96"/>
        <v>699.56028416037873</v>
      </c>
      <c r="I171" s="6">
        <f t="shared" si="96"/>
        <v>791.14447448098315</v>
      </c>
      <c r="J171" s="6">
        <f>AVERAGE(J167:J170)</f>
        <v>2033.2124332709227</v>
      </c>
      <c r="K171" s="6">
        <f t="shared" ref="K171:M171" si="97">AVERAGE(K167:K170)</f>
        <v>818.59742454427021</v>
      </c>
      <c r="L171" s="6">
        <f t="shared" si="97"/>
        <v>703.03070276565688</v>
      </c>
      <c r="M171" s="6">
        <f t="shared" si="97"/>
        <v>611.50740135006674</v>
      </c>
    </row>
    <row r="172" spans="1:25" x14ac:dyDescent="0.25">
      <c r="A172" s="3" t="s">
        <v>17</v>
      </c>
      <c r="B172" s="8">
        <f t="shared" ref="B172:I172" si="98">STDEV(B167:B170)</f>
        <v>246.7886179226407</v>
      </c>
      <c r="C172" s="8">
        <f t="shared" si="98"/>
        <v>545.67423427317783</v>
      </c>
      <c r="D172" s="8">
        <f t="shared" si="98"/>
        <v>401.22683355697217</v>
      </c>
      <c r="E172" s="8">
        <f t="shared" si="98"/>
        <v>423.59301679848858</v>
      </c>
      <c r="F172" s="8">
        <f t="shared" si="98"/>
        <v>323.46406693800634</v>
      </c>
      <c r="G172" s="8">
        <f t="shared" si="98"/>
        <v>220.44402725623402</v>
      </c>
      <c r="H172" s="8">
        <f t="shared" si="98"/>
        <v>58.623890854270492</v>
      </c>
      <c r="I172" s="8">
        <f t="shared" si="98"/>
        <v>64.862533894410916</v>
      </c>
      <c r="J172" s="8">
        <f>STDEV(J167:J170)</f>
        <v>1099.0352191127361</v>
      </c>
      <c r="K172" s="8">
        <f t="shared" ref="K172:M172" si="99">STDEV(K167:K170)</f>
        <v>132.15853800290341</v>
      </c>
      <c r="L172" s="8">
        <f t="shared" si="99"/>
        <v>66.846412653358001</v>
      </c>
      <c r="M172" s="8">
        <f t="shared" si="99"/>
        <v>65.786160114901676</v>
      </c>
    </row>
    <row r="173" spans="1:25" x14ac:dyDescent="0.25">
      <c r="A173" s="3" t="s">
        <v>18</v>
      </c>
      <c r="B173" s="9">
        <f>B172/B171</f>
        <v>9.9750841803943183E-2</v>
      </c>
      <c r="C173" s="9">
        <f>C172/C171</f>
        <v>0.1992789871528253</v>
      </c>
      <c r="D173" s="9">
        <f t="shared" ref="D173:E173" si="100">D172/D171</f>
        <v>0.23450869897824098</v>
      </c>
      <c r="E173" s="9">
        <f t="shared" si="100"/>
        <v>0.23529782526113038</v>
      </c>
      <c r="F173" s="9">
        <f>F172/F171</f>
        <v>0.1286749092304704</v>
      </c>
      <c r="G173" s="9">
        <f>G172/G171</f>
        <v>9.6182927392648165E-2</v>
      </c>
      <c r="H173" s="9">
        <f t="shared" ref="H173:I173" si="101">H172/H171</f>
        <v>8.3801056437375718E-2</v>
      </c>
      <c r="I173" s="9">
        <f t="shared" si="101"/>
        <v>8.1985700446132639E-2</v>
      </c>
      <c r="J173" s="9">
        <f>J172/J171</f>
        <v>0.54054126422228654</v>
      </c>
      <c r="K173" s="9">
        <f t="shared" ref="K173:M173" si="102">K172/K171</f>
        <v>0.16144509381577735</v>
      </c>
      <c r="L173" s="9">
        <f t="shared" si="102"/>
        <v>9.5083205314348981E-2</v>
      </c>
      <c r="M173" s="9">
        <f t="shared" si="102"/>
        <v>0.10758031704875701</v>
      </c>
    </row>
    <row r="174" spans="1:25" x14ac:dyDescent="0.25">
      <c r="A174" s="10" t="s">
        <v>19</v>
      </c>
      <c r="B174" s="43">
        <f>FTEST(B167:C170,H167:I170)</f>
        <v>1.9703674865824208E-4</v>
      </c>
      <c r="C174" s="44"/>
      <c r="D174" s="43">
        <f>FTEST(D167:E170,H167:I170)</f>
        <v>3.3342984903706791E-4</v>
      </c>
      <c r="E174" s="44"/>
      <c r="F174" s="43">
        <f>FTEST(F167:G170,H167:I170)</f>
        <v>2.4640875419439357E-3</v>
      </c>
      <c r="G174" s="44"/>
      <c r="H174" s="43"/>
      <c r="I174" s="44"/>
      <c r="J174" s="43">
        <f>FTEST(J167:K170,L167:M170)</f>
        <v>8.0062142043575715E-7</v>
      </c>
      <c r="K174" s="44"/>
      <c r="L174" s="18"/>
      <c r="M174" s="18"/>
    </row>
    <row r="175" spans="1:25" x14ac:dyDescent="0.25">
      <c r="A175" s="10" t="s">
        <v>20</v>
      </c>
      <c r="B175" s="43">
        <f>TTEST(B167:C170,H167:I170,2,3)</f>
        <v>2.9867626360615199E-6</v>
      </c>
      <c r="C175" s="44"/>
      <c r="D175" s="43">
        <f>TTEST(D167:E170,H167:I170,2,3)</f>
        <v>1.1490083746136873E-4</v>
      </c>
      <c r="E175" s="44"/>
      <c r="F175" s="43">
        <f>TTEST(F167:G170,H167:I170,2,3)</f>
        <v>2.314600356089813E-7</v>
      </c>
      <c r="G175" s="44"/>
      <c r="H175" s="43"/>
      <c r="I175" s="44"/>
      <c r="J175" s="43">
        <f>TTEST(J167:K170,L167:M170,2,3)</f>
        <v>6.0739795189145691E-2</v>
      </c>
      <c r="K175" s="44"/>
      <c r="L175" s="18"/>
      <c r="M175" s="18"/>
    </row>
    <row r="177" spans="1:25" ht="15" customHeight="1" x14ac:dyDescent="0.25">
      <c r="A177" s="41" t="s">
        <v>0</v>
      </c>
      <c r="B177" s="40" t="s">
        <v>71</v>
      </c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5" t="s">
        <v>73</v>
      </c>
      <c r="O177" s="46"/>
      <c r="P177" s="46"/>
      <c r="Q177" s="46"/>
      <c r="R177" s="46"/>
      <c r="S177" s="46"/>
      <c r="T177" s="46"/>
      <c r="U177" s="47"/>
      <c r="V177" s="49" t="s">
        <v>21</v>
      </c>
      <c r="W177" s="50"/>
      <c r="X177" s="9" t="s">
        <v>59</v>
      </c>
      <c r="Y177" s="35" t="s">
        <v>83</v>
      </c>
    </row>
    <row r="178" spans="1:25" x14ac:dyDescent="0.25">
      <c r="A178" s="42"/>
      <c r="B178" s="40" t="s">
        <v>1</v>
      </c>
      <c r="C178" s="40"/>
      <c r="D178" s="40" t="s">
        <v>2</v>
      </c>
      <c r="E178" s="40"/>
      <c r="F178" s="40" t="s">
        <v>3</v>
      </c>
      <c r="G178" s="40"/>
      <c r="H178" s="40" t="s">
        <v>4</v>
      </c>
      <c r="I178" s="40"/>
      <c r="J178" s="40" t="s">
        <v>5</v>
      </c>
      <c r="K178" s="40"/>
      <c r="L178" s="40" t="s">
        <v>6</v>
      </c>
      <c r="M178" s="40"/>
      <c r="N178" s="45" t="s">
        <v>22</v>
      </c>
      <c r="O178" s="47"/>
      <c r="P178" s="45" t="s">
        <v>23</v>
      </c>
      <c r="Q178" s="47"/>
      <c r="R178" s="45" t="s">
        <v>24</v>
      </c>
      <c r="S178" s="47"/>
      <c r="T178" s="45" t="s">
        <v>25</v>
      </c>
      <c r="U178" s="47"/>
      <c r="V178" s="51"/>
      <c r="W178" s="52"/>
      <c r="X178" s="9" t="s">
        <v>100</v>
      </c>
      <c r="Y178" s="18" t="s">
        <v>104</v>
      </c>
    </row>
    <row r="179" spans="1:25" x14ac:dyDescent="0.25">
      <c r="A179" s="17" t="s">
        <v>9</v>
      </c>
      <c r="B179" s="17" t="s">
        <v>10</v>
      </c>
      <c r="C179" s="17" t="s">
        <v>11</v>
      </c>
      <c r="D179" s="17" t="s">
        <v>10</v>
      </c>
      <c r="E179" s="17" t="s">
        <v>11</v>
      </c>
      <c r="F179" s="17" t="s">
        <v>10</v>
      </c>
      <c r="G179" s="17" t="s">
        <v>11</v>
      </c>
      <c r="H179" s="17" t="s">
        <v>10</v>
      </c>
      <c r="I179" s="17" t="s">
        <v>11</v>
      </c>
      <c r="J179" s="17" t="s">
        <v>10</v>
      </c>
      <c r="K179" s="17" t="s">
        <v>11</v>
      </c>
      <c r="L179" s="17" t="s">
        <v>10</v>
      </c>
      <c r="M179" s="17" t="s">
        <v>11</v>
      </c>
      <c r="N179" s="17" t="s">
        <v>10</v>
      </c>
      <c r="O179" s="17" t="s">
        <v>11</v>
      </c>
      <c r="P179" s="17" t="s">
        <v>10</v>
      </c>
      <c r="Q179" s="17" t="s">
        <v>11</v>
      </c>
      <c r="R179" s="17" t="s">
        <v>10</v>
      </c>
      <c r="S179" s="17" t="s">
        <v>11</v>
      </c>
      <c r="T179" s="17" t="s">
        <v>10</v>
      </c>
      <c r="U179" s="17" t="s">
        <v>11</v>
      </c>
      <c r="V179" s="17" t="s">
        <v>10</v>
      </c>
      <c r="W179" s="17" t="s">
        <v>11</v>
      </c>
      <c r="X179" s="9"/>
      <c r="Y179" s="19"/>
    </row>
    <row r="180" spans="1:25" x14ac:dyDescent="0.25">
      <c r="A180" s="3" t="s">
        <v>12</v>
      </c>
      <c r="B180" s="4">
        <v>2402.0790558096769</v>
      </c>
      <c r="C180" s="4">
        <v>2430.7695030555005</v>
      </c>
      <c r="D180" s="4">
        <v>2179.5512498366288</v>
      </c>
      <c r="E180" s="4">
        <v>2602.5749599732849</v>
      </c>
      <c r="F180" s="4">
        <v>2153.8940187085909</v>
      </c>
      <c r="G180" s="4">
        <v>2361.8143961583505</v>
      </c>
      <c r="H180" s="4">
        <v>2723.530166042317</v>
      </c>
      <c r="I180" s="4">
        <v>2312.8196665186974</v>
      </c>
      <c r="J180" s="4">
        <v>2659.9766035439793</v>
      </c>
      <c r="K180" s="4">
        <v>2555.2674835363473</v>
      </c>
      <c r="L180" s="4">
        <v>2450.9157391826543</v>
      </c>
      <c r="M180" s="4">
        <v>2431.7787148763859</v>
      </c>
      <c r="N180" s="4">
        <v>2790.2031671461882</v>
      </c>
      <c r="O180" s="4">
        <v>2571.5340470159776</v>
      </c>
      <c r="P180" s="4">
        <v>2596.5435623539529</v>
      </c>
      <c r="Q180" s="4">
        <v>2949.0614058825204</v>
      </c>
      <c r="R180" s="4">
        <v>3023.6775962585211</v>
      </c>
      <c r="S180" s="4">
        <v>3196.0131115387971</v>
      </c>
      <c r="T180" s="4">
        <v>3048.924882837895</v>
      </c>
      <c r="U180" s="4">
        <v>2779.4708267807841</v>
      </c>
      <c r="V180" s="4">
        <v>641.13423483773136</v>
      </c>
      <c r="W180" s="4">
        <v>614.09795319086436</v>
      </c>
      <c r="X180" s="9"/>
      <c r="Y180" s="19"/>
    </row>
    <row r="181" spans="1:25" x14ac:dyDescent="0.25">
      <c r="A181" s="3" t="s">
        <v>13</v>
      </c>
      <c r="B181" s="4">
        <v>2498.7252010078328</v>
      </c>
      <c r="C181" s="4">
        <v>2437.6304907804424</v>
      </c>
      <c r="D181" s="4">
        <v>2298.9323661920221</v>
      </c>
      <c r="E181" s="4">
        <v>1849.8054043495665</v>
      </c>
      <c r="F181" s="4">
        <v>2186.8729851329131</v>
      </c>
      <c r="G181" s="4">
        <v>2344.4160733003869</v>
      </c>
      <c r="H181" s="4">
        <v>2442.8525606267067</v>
      </c>
      <c r="I181" s="4">
        <v>2222.2722714134056</v>
      </c>
      <c r="J181" s="4">
        <v>2586.3925701084877</v>
      </c>
      <c r="K181" s="4">
        <v>2376.3850808043558</v>
      </c>
      <c r="L181" s="4">
        <v>2720.0649205577015</v>
      </c>
      <c r="M181" s="4">
        <v>2627.6369423287638</v>
      </c>
      <c r="N181" s="4">
        <v>2810.5419294958547</v>
      </c>
      <c r="O181" s="4">
        <v>2526.6490072327892</v>
      </c>
      <c r="P181" s="4">
        <v>2729.7401213041148</v>
      </c>
      <c r="Q181" s="4">
        <v>2771.6963696202506</v>
      </c>
      <c r="R181" s="4">
        <v>2736.9761661330895</v>
      </c>
      <c r="S181" s="4">
        <v>3080.2873557750463</v>
      </c>
      <c r="T181" s="4">
        <v>3072.4340452796541</v>
      </c>
      <c r="U181" s="4">
        <v>3283.3514383029137</v>
      </c>
      <c r="V181" s="4">
        <v>683.25293280814151</v>
      </c>
      <c r="W181" s="4">
        <v>542.8510395012579</v>
      </c>
      <c r="X181" s="9"/>
      <c r="Y181" s="19"/>
    </row>
    <row r="182" spans="1:25" x14ac:dyDescent="0.25">
      <c r="A182" s="3" t="s">
        <v>14</v>
      </c>
      <c r="B182" s="4">
        <v>2618.2931837058877</v>
      </c>
      <c r="C182" s="4">
        <v>3115.4958930463067</v>
      </c>
      <c r="D182" s="4">
        <v>2426.7429227539992</v>
      </c>
      <c r="E182" s="4">
        <v>2249.3206085916431</v>
      </c>
      <c r="F182" s="4">
        <v>1516.763962389487</v>
      </c>
      <c r="G182" s="4">
        <v>2348.8483079604111</v>
      </c>
      <c r="H182" s="4">
        <v>2503.8983355907526</v>
      </c>
      <c r="I182" s="4">
        <v>2146.676719378353</v>
      </c>
      <c r="J182" s="4">
        <v>2601.8216083369707</v>
      </c>
      <c r="K182" s="4">
        <v>2437.0936519019729</v>
      </c>
      <c r="L182" s="4">
        <v>2824.9230310437092</v>
      </c>
      <c r="M182" s="4">
        <v>2344.6346575648877</v>
      </c>
      <c r="N182" s="4">
        <v>2580.8104192084406</v>
      </c>
      <c r="O182" s="4">
        <v>2309.3740041988276</v>
      </c>
      <c r="P182" s="4">
        <v>2969.6192845200699</v>
      </c>
      <c r="Q182" s="4">
        <v>2884.5608448691983</v>
      </c>
      <c r="R182" s="4">
        <v>2985.4714208350324</v>
      </c>
      <c r="S182" s="4">
        <v>2600.3208592356159</v>
      </c>
      <c r="T182" s="4">
        <v>3025.0942283283302</v>
      </c>
      <c r="U182" s="4">
        <v>3214.2121931281013</v>
      </c>
      <c r="V182" s="4">
        <v>780.14713888963013</v>
      </c>
      <c r="W182" s="4">
        <v>739.84537311784061</v>
      </c>
      <c r="X182" s="9"/>
      <c r="Y182" s="19"/>
    </row>
    <row r="183" spans="1:25" x14ac:dyDescent="0.25">
      <c r="A183" s="3" t="s">
        <v>15</v>
      </c>
      <c r="B183" s="4">
        <v>2399.5228650576532</v>
      </c>
      <c r="C183" s="4">
        <v>2595.5032099119012</v>
      </c>
      <c r="D183" s="4">
        <v>2550.770126385019</v>
      </c>
      <c r="E183" s="4">
        <v>2063.2098584505093</v>
      </c>
      <c r="F183" s="4">
        <v>2228.1477621823069</v>
      </c>
      <c r="G183" s="4">
        <v>2332.0185871839053</v>
      </c>
      <c r="H183" s="4">
        <v>2311.2363285691054</v>
      </c>
      <c r="I183" s="4">
        <v>2167.7043560987486</v>
      </c>
      <c r="J183" s="4">
        <v>2327.1814113126043</v>
      </c>
      <c r="K183" s="4">
        <v>2763.7142630615408</v>
      </c>
      <c r="L183" s="4">
        <v>2367.2746673850525</v>
      </c>
      <c r="M183" s="4">
        <v>2612.6392995724491</v>
      </c>
      <c r="N183" s="4">
        <v>2380.5652926645121</v>
      </c>
      <c r="O183" s="4">
        <v>2680.0229881991036</v>
      </c>
      <c r="P183" s="4">
        <v>3005.6651319751436</v>
      </c>
      <c r="Q183" s="4">
        <v>2951.9016203461911</v>
      </c>
      <c r="R183" s="4">
        <v>2961.8915326291567</v>
      </c>
      <c r="S183" s="4">
        <v>2683.7408337831425</v>
      </c>
      <c r="T183" s="4">
        <v>2983.7178792073378</v>
      </c>
      <c r="U183" s="4">
        <v>2977.6617819126145</v>
      </c>
      <c r="V183" s="4">
        <v>633.18794395766474</v>
      </c>
      <c r="W183" s="4">
        <v>854.55694768439412</v>
      </c>
      <c r="X183" s="9"/>
      <c r="Y183" s="19"/>
    </row>
    <row r="184" spans="1:25" x14ac:dyDescent="0.25">
      <c r="A184" s="5" t="s">
        <v>16</v>
      </c>
      <c r="B184" s="6">
        <f t="shared" ref="B184:M184" si="103">AVERAGE(B180:B183)</f>
        <v>2479.6550763952628</v>
      </c>
      <c r="C184" s="6">
        <f t="shared" si="103"/>
        <v>2644.8497741985379</v>
      </c>
      <c r="D184" s="6">
        <f t="shared" si="103"/>
        <v>2363.9991662919174</v>
      </c>
      <c r="E184" s="6">
        <f t="shared" si="103"/>
        <v>2191.2277078412508</v>
      </c>
      <c r="F184" s="6">
        <f t="shared" si="103"/>
        <v>2021.4196821033242</v>
      </c>
      <c r="G184" s="6">
        <f t="shared" si="103"/>
        <v>2346.7743411507636</v>
      </c>
      <c r="H184" s="6">
        <f t="shared" si="103"/>
        <v>2495.3793477072204</v>
      </c>
      <c r="I184" s="6">
        <f t="shared" si="103"/>
        <v>2212.3682533523015</v>
      </c>
      <c r="J184" s="6">
        <f t="shared" si="103"/>
        <v>2543.8430483255106</v>
      </c>
      <c r="K184" s="6">
        <f t="shared" si="103"/>
        <v>2533.1151198260541</v>
      </c>
      <c r="L184" s="6">
        <f t="shared" si="103"/>
        <v>2590.7945895422795</v>
      </c>
      <c r="M184" s="6">
        <f t="shared" si="103"/>
        <v>2504.1724035856214</v>
      </c>
      <c r="N184" s="6">
        <f>AVERAGE(N180:N183)</f>
        <v>2640.5302021287489</v>
      </c>
      <c r="O184" s="6">
        <f t="shared" ref="O184:U184" si="104">AVERAGE(O180:O183)</f>
        <v>2521.8950116616743</v>
      </c>
      <c r="P184" s="6">
        <f t="shared" si="104"/>
        <v>2825.3920250383203</v>
      </c>
      <c r="Q184" s="6">
        <f t="shared" si="104"/>
        <v>2889.3050601795399</v>
      </c>
      <c r="R184" s="6">
        <f t="shared" si="104"/>
        <v>2927.0041789639499</v>
      </c>
      <c r="S184" s="6">
        <f t="shared" si="104"/>
        <v>2890.0905400831502</v>
      </c>
      <c r="T184" s="6">
        <f t="shared" si="104"/>
        <v>3032.5427589133042</v>
      </c>
      <c r="U184" s="6">
        <f t="shared" si="104"/>
        <v>3063.6740600311036</v>
      </c>
      <c r="V184" s="6">
        <f>AVERAGE(V180:V183)</f>
        <v>684.43056262329196</v>
      </c>
      <c r="W184" s="6">
        <f t="shared" ref="W184" si="105">AVERAGE(W180:W183)</f>
        <v>687.83782837358922</v>
      </c>
      <c r="X184" s="9"/>
      <c r="Y184" s="20"/>
    </row>
    <row r="185" spans="1:25" x14ac:dyDescent="0.25">
      <c r="A185" s="3" t="s">
        <v>17</v>
      </c>
      <c r="B185" s="8">
        <f t="shared" ref="B185:M185" si="106">STDEV(B180:B183)</f>
        <v>103.31731819200152</v>
      </c>
      <c r="C185" s="8">
        <f t="shared" si="106"/>
        <v>322.85861018219998</v>
      </c>
      <c r="D185" s="8">
        <f t="shared" si="106"/>
        <v>160.28609096342791</v>
      </c>
      <c r="E185" s="8">
        <f t="shared" si="106"/>
        <v>319.13377865631276</v>
      </c>
      <c r="F185" s="8">
        <f t="shared" si="106"/>
        <v>337.80573306534416</v>
      </c>
      <c r="G185" s="8">
        <f t="shared" si="106"/>
        <v>12.299028353808207</v>
      </c>
      <c r="H185" s="8">
        <f t="shared" si="106"/>
        <v>172.03980539382528</v>
      </c>
      <c r="I185" s="8">
        <f t="shared" si="106"/>
        <v>74.159326980510954</v>
      </c>
      <c r="J185" s="8">
        <f t="shared" si="106"/>
        <v>147.8752208516311</v>
      </c>
      <c r="K185" s="8">
        <f t="shared" si="106"/>
        <v>170.73480363117929</v>
      </c>
      <c r="L185" s="8">
        <f t="shared" si="106"/>
        <v>216.83649291561329</v>
      </c>
      <c r="M185" s="8">
        <f t="shared" si="106"/>
        <v>138.68633485000126</v>
      </c>
      <c r="N185" s="8">
        <f>STDEV(N180:N183)</f>
        <v>202.03480766463346</v>
      </c>
      <c r="O185" s="8">
        <f t="shared" ref="O185:T185" si="107">STDEV(O180:O183)</f>
        <v>155.62376626728224</v>
      </c>
      <c r="P185" s="8">
        <f t="shared" si="107"/>
        <v>195.63639830328717</v>
      </c>
      <c r="Q185" s="8">
        <f t="shared" si="107"/>
        <v>84.347420174839641</v>
      </c>
      <c r="R185" s="8">
        <f t="shared" si="107"/>
        <v>129.21808579507339</v>
      </c>
      <c r="S185" s="8">
        <f t="shared" si="107"/>
        <v>292.29557965294526</v>
      </c>
      <c r="T185" s="8">
        <f t="shared" si="107"/>
        <v>37.855154639846916</v>
      </c>
      <c r="U185" s="8">
        <f>STDEV(U180:U183)</f>
        <v>230.28205156414393</v>
      </c>
      <c r="V185" s="8">
        <f t="shared" ref="V185:W185" si="108">STDEV(V180:V183)</f>
        <v>67.486857366346655</v>
      </c>
      <c r="W185" s="8">
        <f t="shared" si="108"/>
        <v>137.79064747358535</v>
      </c>
      <c r="X185" s="9"/>
      <c r="Y185" s="21"/>
    </row>
    <row r="186" spans="1:25" x14ac:dyDescent="0.25">
      <c r="A186" s="3" t="s">
        <v>18</v>
      </c>
      <c r="B186" s="9">
        <f>B185/B184</f>
        <v>4.1666003943659984E-2</v>
      </c>
      <c r="C186" s="9">
        <f t="shared" ref="C186:M186" si="109">C185/C184</f>
        <v>0.12207067990469704</v>
      </c>
      <c r="D186" s="9">
        <f t="shared" si="109"/>
        <v>6.7802938871102406E-2</v>
      </c>
      <c r="E186" s="9">
        <f t="shared" si="109"/>
        <v>0.1456415403631037</v>
      </c>
      <c r="F186" s="9">
        <f t="shared" si="109"/>
        <v>0.16711311166904791</v>
      </c>
      <c r="G186" s="9">
        <f t="shared" si="109"/>
        <v>5.2408227489726426E-3</v>
      </c>
      <c r="H186" s="9">
        <f t="shared" si="109"/>
        <v>6.8943347452120732E-2</v>
      </c>
      <c r="I186" s="9">
        <f t="shared" si="109"/>
        <v>3.3520335897127738E-2</v>
      </c>
      <c r="J186" s="9">
        <f t="shared" si="109"/>
        <v>5.8130638582034468E-2</v>
      </c>
      <c r="K186" s="9">
        <f t="shared" si="109"/>
        <v>6.7401122947346917E-2</v>
      </c>
      <c r="L186" s="9">
        <f t="shared" si="109"/>
        <v>8.3694976742221081E-2</v>
      </c>
      <c r="M186" s="9">
        <f t="shared" si="109"/>
        <v>5.5382103345369513E-2</v>
      </c>
      <c r="N186" s="9">
        <f t="shared" ref="N186:W186" si="110">N185/N184</f>
        <v>7.6512969820135585E-2</v>
      </c>
      <c r="O186" s="9">
        <f t="shared" si="110"/>
        <v>6.1709058286586592E-2</v>
      </c>
      <c r="P186" s="9">
        <f t="shared" si="110"/>
        <v>6.9242213671440442E-2</v>
      </c>
      <c r="Q186" s="9">
        <f t="shared" si="110"/>
        <v>2.9192978386850692E-2</v>
      </c>
      <c r="R186" s="9">
        <f t="shared" si="110"/>
        <v>4.414687437884416E-2</v>
      </c>
      <c r="S186" s="9">
        <f t="shared" si="110"/>
        <v>0.10113717047928045</v>
      </c>
      <c r="T186" s="9">
        <f t="shared" si="110"/>
        <v>1.2482974734183834E-2</v>
      </c>
      <c r="U186" s="9">
        <f t="shared" si="110"/>
        <v>7.5165323416227253E-2</v>
      </c>
      <c r="V186" s="9">
        <f t="shared" si="110"/>
        <v>9.8602927823214656E-2</v>
      </c>
      <c r="W186" s="9">
        <f t="shared" si="110"/>
        <v>0.20032432324839561</v>
      </c>
      <c r="X186" s="9"/>
      <c r="Y186" s="19"/>
    </row>
    <row r="187" spans="1:25" x14ac:dyDescent="0.25">
      <c r="A187" s="10" t="s">
        <v>19</v>
      </c>
      <c r="B187" s="43">
        <f>FTEST(B180:C183,V180:W183)</f>
        <v>3.601386687858741E-2</v>
      </c>
      <c r="C187" s="44"/>
      <c r="D187" s="43">
        <f>FTEST(D180:E183,V180:W183)</f>
        <v>2.7242306382940555E-2</v>
      </c>
      <c r="E187" s="44"/>
      <c r="F187" s="43">
        <f>FTEST(F180:G183,V180:W183)</f>
        <v>1.4371521360749057E-2</v>
      </c>
      <c r="G187" s="44"/>
      <c r="H187" s="43">
        <f>FTEST(H180:I183,V180:W183)</f>
        <v>0.10185898080473295</v>
      </c>
      <c r="I187" s="44"/>
      <c r="J187" s="43">
        <f>FTEST(J180:K183,V180:W183)</f>
        <v>0.32838635028971142</v>
      </c>
      <c r="K187" s="44"/>
      <c r="L187" s="43">
        <f>FTEST(L180:M183,V180:W183)</f>
        <v>0.16730126972571918</v>
      </c>
      <c r="M187" s="44"/>
      <c r="N187" s="43">
        <f>FTEST(N180:O183,V180:W183)</f>
        <v>0.15196804547958565</v>
      </c>
      <c r="O187" s="44"/>
      <c r="P187" s="43">
        <f>FTEST(P180:Q183,V180:W183)</f>
        <v>0.3665192903799076</v>
      </c>
      <c r="Q187" s="44"/>
      <c r="R187" s="43">
        <f>FTEST(R180:S183,V180:W183)</f>
        <v>7.0167775782195879E-2</v>
      </c>
      <c r="S187" s="44"/>
      <c r="T187" s="43">
        <f>FTEST(T180:U183,V180:W183)</f>
        <v>0.28447456233167584</v>
      </c>
      <c r="U187" s="44"/>
      <c r="V187" s="9"/>
      <c r="W187" s="9" t="s">
        <v>26</v>
      </c>
      <c r="X187" s="9" t="s">
        <v>26</v>
      </c>
      <c r="Y187" s="19"/>
    </row>
    <row r="188" spans="1:25" x14ac:dyDescent="0.25">
      <c r="A188" s="10" t="s">
        <v>20</v>
      </c>
      <c r="B188" s="43">
        <f>TTEST(B180:C183,V180:W183,2,3)</f>
        <v>4.0622516176873121E-9</v>
      </c>
      <c r="C188" s="44"/>
      <c r="D188" s="43">
        <f>TTEST(D180:E183,V180:W183,2,3)</f>
        <v>3.6407674955855068E-8</v>
      </c>
      <c r="E188" s="44"/>
      <c r="F188" s="43">
        <f>TTEST(F180:G183,V180:W183,2,3)</f>
        <v>2.4392611844442351E-7</v>
      </c>
      <c r="G188" s="44"/>
      <c r="H188" s="43">
        <f>TTEST(H180:I183,V180:W183,2,2)</f>
        <v>3.9591557233646387E-12</v>
      </c>
      <c r="I188" s="44"/>
      <c r="J188" s="43">
        <f>TTEST(J180:K183,V180:W183,2,2)</f>
        <v>5.7973834848494481E-14</v>
      </c>
      <c r="K188" s="44"/>
      <c r="L188" s="43">
        <f>TTEST(L180:M183,V180:W183,2,2)</f>
        <v>2.8106668558271917E-13</v>
      </c>
      <c r="M188" s="44"/>
      <c r="N188" s="43">
        <f>TTEST(N180:O183,V180:W183,2,2)</f>
        <v>2.7519761565161873E-13</v>
      </c>
      <c r="O188" s="44"/>
      <c r="P188" s="43">
        <f>TTEST(P180:Q183,V180:W183,2,2)</f>
        <v>4.8678604225906509E-15</v>
      </c>
      <c r="Q188" s="44"/>
      <c r="R188" s="43">
        <f>TTEST(R180:S183,V180:W183,2,2)</f>
        <v>1.7929044064680105E-13</v>
      </c>
      <c r="S188" s="44"/>
      <c r="T188" s="43">
        <f>TTEST(T180:U183,V180:W183,2,2)</f>
        <v>2.8900259613639717E-15</v>
      </c>
      <c r="U188" s="44"/>
      <c r="V188" s="9"/>
      <c r="W188" s="9"/>
      <c r="X188" s="9"/>
      <c r="Y188" s="19"/>
    </row>
    <row r="189" spans="1:25" x14ac:dyDescent="0.25">
      <c r="A189" s="41" t="s">
        <v>0</v>
      </c>
      <c r="B189" s="45" t="s">
        <v>72</v>
      </c>
      <c r="C189" s="46"/>
      <c r="D189" s="46"/>
      <c r="E189" s="46"/>
      <c r="F189" s="46"/>
      <c r="G189" s="47"/>
      <c r="H189" s="49" t="s">
        <v>64</v>
      </c>
      <c r="I189" s="50"/>
      <c r="J189" s="53" t="s">
        <v>74</v>
      </c>
      <c r="K189" s="54"/>
      <c r="L189" s="53" t="s">
        <v>75</v>
      </c>
      <c r="M189" s="54"/>
    </row>
    <row r="190" spans="1:25" x14ac:dyDescent="0.25">
      <c r="A190" s="42"/>
      <c r="B190" s="40" t="s">
        <v>1</v>
      </c>
      <c r="C190" s="40"/>
      <c r="D190" s="40" t="s">
        <v>7</v>
      </c>
      <c r="E190" s="40"/>
      <c r="F190" s="40" t="s">
        <v>8</v>
      </c>
      <c r="G190" s="40"/>
      <c r="H190" s="51"/>
      <c r="I190" s="52"/>
      <c r="J190" s="53" t="s">
        <v>47</v>
      </c>
      <c r="K190" s="54"/>
      <c r="L190" s="55" t="s">
        <v>27</v>
      </c>
      <c r="M190" s="55"/>
    </row>
    <row r="191" spans="1:25" x14ac:dyDescent="0.25">
      <c r="A191" s="17" t="s">
        <v>9</v>
      </c>
      <c r="B191" s="17" t="s">
        <v>10</v>
      </c>
      <c r="C191" s="17" t="s">
        <v>11</v>
      </c>
      <c r="D191" s="17" t="s">
        <v>10</v>
      </c>
      <c r="E191" s="17" t="s">
        <v>11</v>
      </c>
      <c r="F191" s="17" t="s">
        <v>10</v>
      </c>
      <c r="G191" s="17" t="s">
        <v>11</v>
      </c>
      <c r="H191" s="17" t="s">
        <v>10</v>
      </c>
      <c r="I191" s="17" t="s">
        <v>11</v>
      </c>
      <c r="J191" s="17" t="s">
        <v>28</v>
      </c>
      <c r="K191" s="17" t="s">
        <v>29</v>
      </c>
      <c r="L191" s="17" t="s">
        <v>28</v>
      </c>
      <c r="M191" s="17" t="s">
        <v>29</v>
      </c>
    </row>
    <row r="192" spans="1:25" x14ac:dyDescent="0.25">
      <c r="A192" s="3" t="s">
        <v>12</v>
      </c>
      <c r="B192" s="4">
        <v>2548.3962740681991</v>
      </c>
      <c r="C192" s="4">
        <v>2423.8289261912269</v>
      </c>
      <c r="D192" s="4">
        <v>2310.2117218890435</v>
      </c>
      <c r="E192" s="4">
        <v>2141.8530932230487</v>
      </c>
      <c r="F192" s="4">
        <v>3008.998774105396</v>
      </c>
      <c r="G192" s="4">
        <v>2779.961492424356</v>
      </c>
      <c r="H192" s="4">
        <v>699.64620951168604</v>
      </c>
      <c r="I192" s="4">
        <v>747.82329136709075</v>
      </c>
      <c r="J192" s="4">
        <v>1397.898709432583</v>
      </c>
      <c r="K192" s="4">
        <v>1314.8711451486645</v>
      </c>
      <c r="L192" s="14">
        <v>644.46127755965369</v>
      </c>
      <c r="M192" s="14">
        <v>639.82618175600203</v>
      </c>
    </row>
    <row r="193" spans="1:13" x14ac:dyDescent="0.25">
      <c r="A193" s="3" t="s">
        <v>13</v>
      </c>
      <c r="B193" s="4">
        <v>2097.6936717041244</v>
      </c>
      <c r="C193" s="4">
        <v>2680.763831523077</v>
      </c>
      <c r="D193" s="4">
        <v>2100.1077204273388</v>
      </c>
      <c r="E193" s="4">
        <v>2383.3185941255433</v>
      </c>
      <c r="F193" s="4">
        <v>2617.1658843013711</v>
      </c>
      <c r="G193" s="4">
        <v>3069.8804920207276</v>
      </c>
      <c r="H193" s="4">
        <v>647.88247791386152</v>
      </c>
      <c r="I193" s="4">
        <v>857.51560064033879</v>
      </c>
      <c r="J193" s="23">
        <v>670.13152639144357</v>
      </c>
      <c r="K193" s="23">
        <v>1206.7186380887861</v>
      </c>
      <c r="L193" s="14">
        <v>727.74842622437109</v>
      </c>
      <c r="M193" s="14">
        <v>625.33214311375059</v>
      </c>
    </row>
    <row r="194" spans="1:13" x14ac:dyDescent="0.25">
      <c r="A194" s="3" t="s">
        <v>14</v>
      </c>
      <c r="B194" s="4">
        <v>1981.3368741445634</v>
      </c>
      <c r="C194" s="4">
        <v>2355.3207114985175</v>
      </c>
      <c r="D194" s="4">
        <v>2239.9607646023519</v>
      </c>
      <c r="E194" s="4">
        <v>2432.481421974619</v>
      </c>
      <c r="F194" s="4">
        <v>2699.369608896412</v>
      </c>
      <c r="G194" s="4">
        <v>3108.8640169422947</v>
      </c>
      <c r="H194" s="4">
        <v>669.19210079255811</v>
      </c>
      <c r="I194" s="4">
        <v>724.51077552618892</v>
      </c>
      <c r="J194" s="23">
        <v>2948.6673316125793</v>
      </c>
      <c r="K194" s="23">
        <v>657.70855953489411</v>
      </c>
      <c r="L194" s="14">
        <v>653.65792478344838</v>
      </c>
      <c r="M194" s="14">
        <v>664.94181970377008</v>
      </c>
    </row>
    <row r="195" spans="1:13" x14ac:dyDescent="0.25">
      <c r="A195" s="3" t="s">
        <v>15</v>
      </c>
      <c r="B195" s="4">
        <v>2160.0307465410174</v>
      </c>
      <c r="C195" s="4">
        <v>2189.8829278416174</v>
      </c>
      <c r="D195" s="4">
        <v>1994.6713407926507</v>
      </c>
      <c r="E195" s="4">
        <v>2197.5245477987396</v>
      </c>
      <c r="F195" s="4">
        <v>2314.4712059244798</v>
      </c>
      <c r="G195" s="4">
        <v>2112.6928992236353</v>
      </c>
      <c r="H195" s="4">
        <v>781.52034842340936</v>
      </c>
      <c r="I195" s="4">
        <v>834.72823039031448</v>
      </c>
      <c r="J195" s="4">
        <v>2989.1352033166022</v>
      </c>
      <c r="K195" s="4">
        <v>1870.4491772061185</v>
      </c>
      <c r="L195" s="15">
        <v>786.25518249515437</v>
      </c>
      <c r="M195" s="14">
        <v>515.9294608267445</v>
      </c>
    </row>
    <row r="196" spans="1:13" x14ac:dyDescent="0.25">
      <c r="A196" s="5" t="s">
        <v>16</v>
      </c>
      <c r="B196" s="6">
        <f t="shared" ref="B196:I196" si="111">AVERAGE(B192:B195)</f>
        <v>2196.8643916144761</v>
      </c>
      <c r="C196" s="7">
        <f t="shared" si="111"/>
        <v>2412.4490992636097</v>
      </c>
      <c r="D196" s="7">
        <f t="shared" si="111"/>
        <v>2161.2378869278464</v>
      </c>
      <c r="E196" s="7">
        <f t="shared" si="111"/>
        <v>2288.7944142804877</v>
      </c>
      <c r="F196" s="7">
        <f t="shared" si="111"/>
        <v>2660.0013683069146</v>
      </c>
      <c r="G196" s="7">
        <f t="shared" si="111"/>
        <v>2767.8497251527533</v>
      </c>
      <c r="H196" s="6">
        <f t="shared" si="111"/>
        <v>699.56028416037873</v>
      </c>
      <c r="I196" s="6">
        <f t="shared" si="111"/>
        <v>791.14447448098315</v>
      </c>
      <c r="J196" s="6">
        <f>AVERAGE(J192:J195)</f>
        <v>2001.458192688302</v>
      </c>
      <c r="K196" s="6">
        <f t="shared" ref="K196:M196" si="112">AVERAGE(K192:K195)</f>
        <v>1262.4368799946158</v>
      </c>
      <c r="L196" s="6">
        <f t="shared" si="112"/>
        <v>703.03070276565688</v>
      </c>
      <c r="M196" s="6">
        <f t="shared" si="112"/>
        <v>611.50740135006674</v>
      </c>
    </row>
    <row r="197" spans="1:13" x14ac:dyDescent="0.25">
      <c r="A197" s="3" t="s">
        <v>17</v>
      </c>
      <c r="B197" s="8">
        <f t="shared" ref="B197:I197" si="113">STDEV(B192:B195)</f>
        <v>245.77654096430535</v>
      </c>
      <c r="C197" s="8">
        <f t="shared" si="113"/>
        <v>204.06016217319711</v>
      </c>
      <c r="D197" s="8">
        <f t="shared" si="113"/>
        <v>141.27019798974968</v>
      </c>
      <c r="E197" s="8">
        <f t="shared" si="113"/>
        <v>140.8340833713857</v>
      </c>
      <c r="F197" s="8">
        <f t="shared" si="113"/>
        <v>285.5258420453996</v>
      </c>
      <c r="G197" s="8">
        <f t="shared" si="113"/>
        <v>460.75680237609708</v>
      </c>
      <c r="H197" s="8">
        <f t="shared" si="113"/>
        <v>58.623890854270492</v>
      </c>
      <c r="I197" s="8">
        <f t="shared" si="113"/>
        <v>64.862533894410916</v>
      </c>
      <c r="J197" s="8">
        <f>STDEV(J192:J195)</f>
        <v>1156.0602309000951</v>
      </c>
      <c r="K197" s="8">
        <f t="shared" ref="K197:M197" si="114">STDEV(K192:K195)</f>
        <v>497.06779207996925</v>
      </c>
      <c r="L197" s="8">
        <f t="shared" si="114"/>
        <v>66.846412653358001</v>
      </c>
      <c r="M197" s="8">
        <f t="shared" si="114"/>
        <v>65.786160114901676</v>
      </c>
    </row>
    <row r="198" spans="1:13" x14ac:dyDescent="0.25">
      <c r="A198" s="3" t="s">
        <v>18</v>
      </c>
      <c r="B198" s="9">
        <f>B197/B196</f>
        <v>0.11187606385830857</v>
      </c>
      <c r="C198" s="9">
        <f>C197/C196</f>
        <v>8.458630784603316E-2</v>
      </c>
      <c r="D198" s="9">
        <f t="shared" ref="D198:E198" si="115">D197/D196</f>
        <v>6.5365408798455898E-2</v>
      </c>
      <c r="E198" s="9">
        <f t="shared" si="115"/>
        <v>6.1531993652500561E-2</v>
      </c>
      <c r="F198" s="9">
        <f>F197/F196</f>
        <v>0.1073404869062666</v>
      </c>
      <c r="G198" s="9">
        <f>G197/G196</f>
        <v>0.16646741988518493</v>
      </c>
      <c r="H198" s="9">
        <f t="shared" ref="H198:I198" si="116">H197/H196</f>
        <v>8.3801056437375718E-2</v>
      </c>
      <c r="I198" s="9">
        <f t="shared" si="116"/>
        <v>8.1985700446132639E-2</v>
      </c>
      <c r="J198" s="9">
        <f>J197/J196</f>
        <v>0.57760898285230122</v>
      </c>
      <c r="K198" s="9">
        <f t="shared" ref="K198:M198" si="117">K197/K196</f>
        <v>0.3937367483133804</v>
      </c>
      <c r="L198" s="9">
        <f t="shared" si="117"/>
        <v>9.5083205314348981E-2</v>
      </c>
      <c r="M198" s="9">
        <f t="shared" si="117"/>
        <v>0.10758031704875701</v>
      </c>
    </row>
    <row r="199" spans="1:13" x14ac:dyDescent="0.25">
      <c r="A199" s="10" t="s">
        <v>19</v>
      </c>
      <c r="B199" s="43">
        <f>FTEST(B192:C195,H192:I195)</f>
        <v>6.9222807485867831E-3</v>
      </c>
      <c r="C199" s="44"/>
      <c r="D199" s="43">
        <f>FTEST(D192:E195,H192:I195)</f>
        <v>9.7582351141733512E-2</v>
      </c>
      <c r="E199" s="44"/>
      <c r="F199" s="43">
        <f>FTEST(F192:G195,H192:I195)</f>
        <v>5.2242932654668849E-4</v>
      </c>
      <c r="G199" s="44"/>
      <c r="H199" s="43"/>
      <c r="I199" s="44"/>
      <c r="J199" s="43">
        <f>FTEST(J192:K195,L192:M195)</f>
        <v>1.2378942178204581E-6</v>
      </c>
      <c r="K199" s="44"/>
      <c r="L199" s="18"/>
      <c r="M199" s="18"/>
    </row>
    <row r="200" spans="1:13" x14ac:dyDescent="0.25">
      <c r="A200" s="10" t="s">
        <v>20</v>
      </c>
      <c r="B200" s="43">
        <f>TTEST(B192:C195,H192:I195,2,3)</f>
        <v>6.4839278607600429E-8</v>
      </c>
      <c r="C200" s="44"/>
      <c r="D200" s="43">
        <f>TTEST(D192:E195,H192:I195,2,2)</f>
        <v>4.363785945048943E-13</v>
      </c>
      <c r="E200" s="44"/>
      <c r="F200" s="43">
        <f>TTEST(F192:G195,H192:I195,2,3)</f>
        <v>5.8315806981844222E-7</v>
      </c>
      <c r="G200" s="44"/>
      <c r="H200" s="43"/>
      <c r="I200" s="44"/>
      <c r="J200" s="43">
        <f>TTEST(J192:K195,L192:M195,2,3)</f>
        <v>1.9422631844880339E-2</v>
      </c>
      <c r="K200" s="44"/>
      <c r="L200" s="18"/>
      <c r="M200" s="18"/>
    </row>
  </sheetData>
  <mergeCells count="437">
    <mergeCell ref="AD3:AD10"/>
    <mergeCell ref="AE3:AE4"/>
    <mergeCell ref="AE5:AE6"/>
    <mergeCell ref="AE7:AE8"/>
    <mergeCell ref="AE9:AE10"/>
    <mergeCell ref="V152:W153"/>
    <mergeCell ref="H24:I24"/>
    <mergeCell ref="H25:I25"/>
    <mergeCell ref="H49:I49"/>
    <mergeCell ref="H50:I50"/>
    <mergeCell ref="H74:I74"/>
    <mergeCell ref="H75:I75"/>
    <mergeCell ref="H99:I99"/>
    <mergeCell ref="H100:I100"/>
    <mergeCell ref="H124:I124"/>
    <mergeCell ref="H125:I125"/>
    <mergeCell ref="H149:I149"/>
    <mergeCell ref="H150:I150"/>
    <mergeCell ref="J124:K124"/>
    <mergeCell ref="J125:K125"/>
    <mergeCell ref="J149:K149"/>
    <mergeCell ref="J150:K150"/>
    <mergeCell ref="L65:M65"/>
    <mergeCell ref="J39:K39"/>
    <mergeCell ref="L39:M39"/>
    <mergeCell ref="L115:M115"/>
    <mergeCell ref="L89:M89"/>
    <mergeCell ref="N137:O137"/>
    <mergeCell ref="P137:Q137"/>
    <mergeCell ref="J174:K174"/>
    <mergeCell ref="J175:K175"/>
    <mergeCell ref="J49:K49"/>
    <mergeCell ref="J50:K50"/>
    <mergeCell ref="J74:K74"/>
    <mergeCell ref="J75:K75"/>
    <mergeCell ref="J99:K99"/>
    <mergeCell ref="J100:K100"/>
    <mergeCell ref="J89:K89"/>
    <mergeCell ref="J139:K139"/>
    <mergeCell ref="J65:K65"/>
    <mergeCell ref="J115:K115"/>
    <mergeCell ref="J90:K90"/>
    <mergeCell ref="B74:C74"/>
    <mergeCell ref="D74:E74"/>
    <mergeCell ref="F74:G74"/>
    <mergeCell ref="B49:C49"/>
    <mergeCell ref="D49:E49"/>
    <mergeCell ref="F49:G49"/>
    <mergeCell ref="B50:C50"/>
    <mergeCell ref="D50:E50"/>
    <mergeCell ref="F50:G50"/>
    <mergeCell ref="F65:G65"/>
    <mergeCell ref="J40:K40"/>
    <mergeCell ref="L40:M40"/>
    <mergeCell ref="B39:G39"/>
    <mergeCell ref="H39:I40"/>
    <mergeCell ref="B63:C63"/>
    <mergeCell ref="D63:E63"/>
    <mergeCell ref="F63:G63"/>
    <mergeCell ref="H63:I63"/>
    <mergeCell ref="J63:K63"/>
    <mergeCell ref="L63:M63"/>
    <mergeCell ref="B62:C62"/>
    <mergeCell ref="D62:E62"/>
    <mergeCell ref="F62:G62"/>
    <mergeCell ref="H62:I62"/>
    <mergeCell ref="J62:K62"/>
    <mergeCell ref="L62:M62"/>
    <mergeCell ref="L53:M53"/>
    <mergeCell ref="B124:C124"/>
    <mergeCell ref="D124:E124"/>
    <mergeCell ref="F124:G124"/>
    <mergeCell ref="B99:C99"/>
    <mergeCell ref="D99:E99"/>
    <mergeCell ref="F99:G99"/>
    <mergeCell ref="B100:C100"/>
    <mergeCell ref="D100:E100"/>
    <mergeCell ref="F100:G100"/>
    <mergeCell ref="F115:G115"/>
    <mergeCell ref="L90:M90"/>
    <mergeCell ref="B89:G89"/>
    <mergeCell ref="H89:I90"/>
    <mergeCell ref="B113:C113"/>
    <mergeCell ref="D113:E113"/>
    <mergeCell ref="F113:G113"/>
    <mergeCell ref="H113:I113"/>
    <mergeCell ref="J113:K113"/>
    <mergeCell ref="L113:M113"/>
    <mergeCell ref="B112:C112"/>
    <mergeCell ref="D112:E112"/>
    <mergeCell ref="F112:G112"/>
    <mergeCell ref="H112:I112"/>
    <mergeCell ref="J112:K112"/>
    <mergeCell ref="L112:M112"/>
    <mergeCell ref="L103:M103"/>
    <mergeCell ref="A139:A140"/>
    <mergeCell ref="B139:G139"/>
    <mergeCell ref="N162:O162"/>
    <mergeCell ref="P162:Q162"/>
    <mergeCell ref="R162:S162"/>
    <mergeCell ref="B174:C174"/>
    <mergeCell ref="D174:E174"/>
    <mergeCell ref="B163:C163"/>
    <mergeCell ref="D163:E163"/>
    <mergeCell ref="F163:G163"/>
    <mergeCell ref="N152:U152"/>
    <mergeCell ref="N153:O153"/>
    <mergeCell ref="P153:Q153"/>
    <mergeCell ref="R153:S153"/>
    <mergeCell ref="T153:U153"/>
    <mergeCell ref="B153:C153"/>
    <mergeCell ref="H174:I174"/>
    <mergeCell ref="T162:U162"/>
    <mergeCell ref="N163:O163"/>
    <mergeCell ref="P163:Q163"/>
    <mergeCell ref="R163:S163"/>
    <mergeCell ref="T163:U163"/>
    <mergeCell ref="H164:I165"/>
    <mergeCell ref="J164:K164"/>
    <mergeCell ref="L189:M189"/>
    <mergeCell ref="B190:C190"/>
    <mergeCell ref="D190:E190"/>
    <mergeCell ref="F190:G190"/>
    <mergeCell ref="J190:K190"/>
    <mergeCell ref="L190:M190"/>
    <mergeCell ref="J199:K199"/>
    <mergeCell ref="J200:K200"/>
    <mergeCell ref="F174:G174"/>
    <mergeCell ref="H175:I175"/>
    <mergeCell ref="H199:I199"/>
    <mergeCell ref="H200:I200"/>
    <mergeCell ref="B175:C175"/>
    <mergeCell ref="D175:E175"/>
    <mergeCell ref="F175:G175"/>
    <mergeCell ref="B199:C199"/>
    <mergeCell ref="D199:E199"/>
    <mergeCell ref="F199:G199"/>
    <mergeCell ref="B200:C200"/>
    <mergeCell ref="D200:E200"/>
    <mergeCell ref="F200:G200"/>
    <mergeCell ref="B188:C188"/>
    <mergeCell ref="D188:E188"/>
    <mergeCell ref="F188:G188"/>
    <mergeCell ref="V2:W3"/>
    <mergeCell ref="N3:O3"/>
    <mergeCell ref="P3:Q3"/>
    <mergeCell ref="R3:S3"/>
    <mergeCell ref="T3:U3"/>
    <mergeCell ref="J25:K25"/>
    <mergeCell ref="A189:A190"/>
    <mergeCell ref="B189:G189"/>
    <mergeCell ref="H189:I190"/>
    <mergeCell ref="J189:K189"/>
    <mergeCell ref="A164:A165"/>
    <mergeCell ref="B164:G164"/>
    <mergeCell ref="N187:O187"/>
    <mergeCell ref="P187:Q187"/>
    <mergeCell ref="R187:S187"/>
    <mergeCell ref="T187:U187"/>
    <mergeCell ref="N188:O188"/>
    <mergeCell ref="P188:Q188"/>
    <mergeCell ref="R188:S188"/>
    <mergeCell ref="T188:U188"/>
    <mergeCell ref="N177:U177"/>
    <mergeCell ref="V177:W178"/>
    <mergeCell ref="N178:O178"/>
    <mergeCell ref="P178:Q178"/>
    <mergeCell ref="A14:A15"/>
    <mergeCell ref="B14:G14"/>
    <mergeCell ref="H14:I15"/>
    <mergeCell ref="J14:K14"/>
    <mergeCell ref="L14:M14"/>
    <mergeCell ref="B15:C15"/>
    <mergeCell ref="D15:E15"/>
    <mergeCell ref="F15:G15"/>
    <mergeCell ref="N2:U2"/>
    <mergeCell ref="N12:O12"/>
    <mergeCell ref="P12:Q12"/>
    <mergeCell ref="R12:S12"/>
    <mergeCell ref="T12:U12"/>
    <mergeCell ref="N13:O13"/>
    <mergeCell ref="P13:Q13"/>
    <mergeCell ref="R13:S13"/>
    <mergeCell ref="T13:U13"/>
    <mergeCell ref="J15:K15"/>
    <mergeCell ref="L15:M15"/>
    <mergeCell ref="A2:A3"/>
    <mergeCell ref="B2:M2"/>
    <mergeCell ref="B3:C3"/>
    <mergeCell ref="D3:E3"/>
    <mergeCell ref="F3:G3"/>
    <mergeCell ref="H188:I188"/>
    <mergeCell ref="J188:K188"/>
    <mergeCell ref="L188:M188"/>
    <mergeCell ref="B187:C187"/>
    <mergeCell ref="D187:E187"/>
    <mergeCell ref="F187:G187"/>
    <mergeCell ref="H187:I187"/>
    <mergeCell ref="J187:K187"/>
    <mergeCell ref="L187:M187"/>
    <mergeCell ref="T178:U178"/>
    <mergeCell ref="B178:C178"/>
    <mergeCell ref="D178:E178"/>
    <mergeCell ref="F178:G178"/>
    <mergeCell ref="H178:I178"/>
    <mergeCell ref="J178:K178"/>
    <mergeCell ref="L178:M178"/>
    <mergeCell ref="A177:A178"/>
    <mergeCell ref="B177:M177"/>
    <mergeCell ref="R178:S178"/>
    <mergeCell ref="L164:M164"/>
    <mergeCell ref="B165:C165"/>
    <mergeCell ref="D165:E165"/>
    <mergeCell ref="F165:G165"/>
    <mergeCell ref="J165:K165"/>
    <mergeCell ref="L165:M165"/>
    <mergeCell ref="H163:I163"/>
    <mergeCell ref="J163:K163"/>
    <mergeCell ref="L163:M163"/>
    <mergeCell ref="B162:C162"/>
    <mergeCell ref="D162:E162"/>
    <mergeCell ref="F162:G162"/>
    <mergeCell ref="H162:I162"/>
    <mergeCell ref="J162:K162"/>
    <mergeCell ref="L162:M162"/>
    <mergeCell ref="T137:U137"/>
    <mergeCell ref="N138:O138"/>
    <mergeCell ref="P138:Q138"/>
    <mergeCell ref="R138:S138"/>
    <mergeCell ref="T138:U138"/>
    <mergeCell ref="L139:M139"/>
    <mergeCell ref="B140:C140"/>
    <mergeCell ref="D140:E140"/>
    <mergeCell ref="F140:G140"/>
    <mergeCell ref="J140:K140"/>
    <mergeCell ref="L140:M140"/>
    <mergeCell ref="H139:I140"/>
    <mergeCell ref="D153:E153"/>
    <mergeCell ref="F153:G153"/>
    <mergeCell ref="H153:I153"/>
    <mergeCell ref="J153:K153"/>
    <mergeCell ref="L153:M153"/>
    <mergeCell ref="B152:M152"/>
    <mergeCell ref="R137:S137"/>
    <mergeCell ref="B149:C149"/>
    <mergeCell ref="D149:E149"/>
    <mergeCell ref="F149:G149"/>
    <mergeCell ref="B150:C150"/>
    <mergeCell ref="D150:E150"/>
    <mergeCell ref="F150:G150"/>
    <mergeCell ref="B138:C138"/>
    <mergeCell ref="D138:E138"/>
    <mergeCell ref="F138:G138"/>
    <mergeCell ref="H138:I138"/>
    <mergeCell ref="J138:K138"/>
    <mergeCell ref="L138:M138"/>
    <mergeCell ref="B137:C137"/>
    <mergeCell ref="D137:E137"/>
    <mergeCell ref="F137:G137"/>
    <mergeCell ref="H137:I137"/>
    <mergeCell ref="J137:K137"/>
    <mergeCell ref="L137:M137"/>
    <mergeCell ref="V127:W128"/>
    <mergeCell ref="N128:O128"/>
    <mergeCell ref="P128:Q128"/>
    <mergeCell ref="R128:S128"/>
    <mergeCell ref="T128:U128"/>
    <mergeCell ref="B128:C128"/>
    <mergeCell ref="D128:E128"/>
    <mergeCell ref="F128:G128"/>
    <mergeCell ref="H128:I128"/>
    <mergeCell ref="J128:K128"/>
    <mergeCell ref="A102:A103"/>
    <mergeCell ref="B102:M102"/>
    <mergeCell ref="L128:M128"/>
    <mergeCell ref="A127:A128"/>
    <mergeCell ref="B127:M127"/>
    <mergeCell ref="N112:O112"/>
    <mergeCell ref="P112:Q112"/>
    <mergeCell ref="R112:S112"/>
    <mergeCell ref="T112:U112"/>
    <mergeCell ref="N113:O113"/>
    <mergeCell ref="P113:Q113"/>
    <mergeCell ref="R113:S113"/>
    <mergeCell ref="T113:U113"/>
    <mergeCell ref="B125:C125"/>
    <mergeCell ref="D125:E125"/>
    <mergeCell ref="F125:G125"/>
    <mergeCell ref="A114:A115"/>
    <mergeCell ref="B114:G114"/>
    <mergeCell ref="H114:I115"/>
    <mergeCell ref="J114:K114"/>
    <mergeCell ref="L114:M114"/>
    <mergeCell ref="B115:C115"/>
    <mergeCell ref="D115:E115"/>
    <mergeCell ref="N127:U127"/>
    <mergeCell ref="N102:U102"/>
    <mergeCell ref="V102:W103"/>
    <mergeCell ref="N103:O103"/>
    <mergeCell ref="P103:Q103"/>
    <mergeCell ref="R103:S103"/>
    <mergeCell ref="T103:U103"/>
    <mergeCell ref="B103:C103"/>
    <mergeCell ref="D103:E103"/>
    <mergeCell ref="F103:G103"/>
    <mergeCell ref="H103:I103"/>
    <mergeCell ref="J103:K103"/>
    <mergeCell ref="N87:O87"/>
    <mergeCell ref="P87:Q87"/>
    <mergeCell ref="R87:S87"/>
    <mergeCell ref="T87:U87"/>
    <mergeCell ref="N88:O88"/>
    <mergeCell ref="P88:Q88"/>
    <mergeCell ref="R88:S88"/>
    <mergeCell ref="T88:U88"/>
    <mergeCell ref="A89:A90"/>
    <mergeCell ref="B88:C88"/>
    <mergeCell ref="D88:E88"/>
    <mergeCell ref="F88:G88"/>
    <mergeCell ref="H88:I88"/>
    <mergeCell ref="J88:K88"/>
    <mergeCell ref="L88:M88"/>
    <mergeCell ref="B87:C87"/>
    <mergeCell ref="D87:E87"/>
    <mergeCell ref="F87:G87"/>
    <mergeCell ref="H87:I87"/>
    <mergeCell ref="J87:K87"/>
    <mergeCell ref="L87:M87"/>
    <mergeCell ref="B90:C90"/>
    <mergeCell ref="D90:E90"/>
    <mergeCell ref="F90:G90"/>
    <mergeCell ref="V77:W78"/>
    <mergeCell ref="N78:O78"/>
    <mergeCell ref="P78:Q78"/>
    <mergeCell ref="R78:S78"/>
    <mergeCell ref="T78:U78"/>
    <mergeCell ref="B78:C78"/>
    <mergeCell ref="D78:E78"/>
    <mergeCell ref="F78:G78"/>
    <mergeCell ref="H78:I78"/>
    <mergeCell ref="J78:K78"/>
    <mergeCell ref="A52:A53"/>
    <mergeCell ref="B52:M52"/>
    <mergeCell ref="L78:M78"/>
    <mergeCell ref="A77:A78"/>
    <mergeCell ref="B77:M77"/>
    <mergeCell ref="N62:O62"/>
    <mergeCell ref="P62:Q62"/>
    <mergeCell ref="R62:S62"/>
    <mergeCell ref="T62:U62"/>
    <mergeCell ref="N63:O63"/>
    <mergeCell ref="P63:Q63"/>
    <mergeCell ref="R63:S63"/>
    <mergeCell ref="T63:U63"/>
    <mergeCell ref="B75:C75"/>
    <mergeCell ref="D75:E75"/>
    <mergeCell ref="F75:G75"/>
    <mergeCell ref="A64:A65"/>
    <mergeCell ref="B64:G64"/>
    <mergeCell ref="H64:I65"/>
    <mergeCell ref="J64:K64"/>
    <mergeCell ref="L64:M64"/>
    <mergeCell ref="B65:C65"/>
    <mergeCell ref="D65:E65"/>
    <mergeCell ref="N77:U77"/>
    <mergeCell ref="N52:U52"/>
    <mergeCell ref="V52:W53"/>
    <mergeCell ref="N53:O53"/>
    <mergeCell ref="P53:Q53"/>
    <mergeCell ref="R53:S53"/>
    <mergeCell ref="T53:U53"/>
    <mergeCell ref="B53:C53"/>
    <mergeCell ref="D53:E53"/>
    <mergeCell ref="F53:G53"/>
    <mergeCell ref="H53:I53"/>
    <mergeCell ref="J53:K53"/>
    <mergeCell ref="N37:O37"/>
    <mergeCell ref="P37:Q37"/>
    <mergeCell ref="R37:S37"/>
    <mergeCell ref="T37:U37"/>
    <mergeCell ref="N38:O38"/>
    <mergeCell ref="P38:Q38"/>
    <mergeCell ref="R38:S38"/>
    <mergeCell ref="T38:U38"/>
    <mergeCell ref="A39:A40"/>
    <mergeCell ref="B38:C38"/>
    <mergeCell ref="D38:E38"/>
    <mergeCell ref="F38:G38"/>
    <mergeCell ref="H38:I38"/>
    <mergeCell ref="J38:K38"/>
    <mergeCell ref="L38:M38"/>
    <mergeCell ref="B37:C37"/>
    <mergeCell ref="D37:E37"/>
    <mergeCell ref="F37:G37"/>
    <mergeCell ref="H37:I37"/>
    <mergeCell ref="J37:K37"/>
    <mergeCell ref="L37:M37"/>
    <mergeCell ref="B40:C40"/>
    <mergeCell ref="D40:E40"/>
    <mergeCell ref="F40:G40"/>
    <mergeCell ref="D25:E25"/>
    <mergeCell ref="F25:G25"/>
    <mergeCell ref="N27:U27"/>
    <mergeCell ref="V27:W28"/>
    <mergeCell ref="N28:O28"/>
    <mergeCell ref="P28:Q28"/>
    <mergeCell ref="R28:S28"/>
    <mergeCell ref="T28:U28"/>
    <mergeCell ref="B28:C28"/>
    <mergeCell ref="D28:E28"/>
    <mergeCell ref="F28:G28"/>
    <mergeCell ref="H28:I28"/>
    <mergeCell ref="J28:K28"/>
    <mergeCell ref="H3:I3"/>
    <mergeCell ref="J3:K3"/>
    <mergeCell ref="L3:M3"/>
    <mergeCell ref="A152:A153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L28:M28"/>
    <mergeCell ref="A27:A28"/>
    <mergeCell ref="B27:M27"/>
    <mergeCell ref="B24:C24"/>
    <mergeCell ref="D24:E24"/>
    <mergeCell ref="F24:G24"/>
    <mergeCell ref="J24:K24"/>
    <mergeCell ref="B25:C25"/>
  </mergeCells>
  <conditionalFormatting sqref="B11:W11">
    <cfRule type="cellIs" dxfId="16" priority="17" operator="greaterThan">
      <formula>0.1</formula>
    </cfRule>
  </conditionalFormatting>
  <conditionalFormatting sqref="B23:M23">
    <cfRule type="cellIs" dxfId="15" priority="16" operator="greaterThan">
      <formula>0.1</formula>
    </cfRule>
  </conditionalFormatting>
  <conditionalFormatting sqref="B36:W36">
    <cfRule type="cellIs" dxfId="14" priority="15" operator="greaterThan">
      <formula>0.1</formula>
    </cfRule>
  </conditionalFormatting>
  <conditionalFormatting sqref="B48:M48">
    <cfRule type="cellIs" dxfId="13" priority="14" operator="greaterThan">
      <formula>0.1</formula>
    </cfRule>
  </conditionalFormatting>
  <conditionalFormatting sqref="B61:W61">
    <cfRule type="cellIs" dxfId="12" priority="13" operator="greaterThan">
      <formula>0.1</formula>
    </cfRule>
  </conditionalFormatting>
  <conditionalFormatting sqref="B73:M73">
    <cfRule type="cellIs" dxfId="11" priority="12" operator="greaterThan">
      <formula>0.1</formula>
    </cfRule>
  </conditionalFormatting>
  <conditionalFormatting sqref="B86:W86">
    <cfRule type="cellIs" dxfId="10" priority="11" operator="greaterThan">
      <formula>0.1</formula>
    </cfRule>
  </conditionalFormatting>
  <conditionalFormatting sqref="B98:M98">
    <cfRule type="cellIs" dxfId="9" priority="10" operator="greaterThan">
      <formula>0.1</formula>
    </cfRule>
  </conditionalFormatting>
  <conditionalFormatting sqref="B111:W111">
    <cfRule type="cellIs" dxfId="8" priority="9" operator="greaterThan">
      <formula>0.1</formula>
    </cfRule>
  </conditionalFormatting>
  <conditionalFormatting sqref="B123:M123">
    <cfRule type="cellIs" dxfId="7" priority="8" operator="greaterThan">
      <formula>0.1</formula>
    </cfRule>
  </conditionalFormatting>
  <conditionalFormatting sqref="B136:W136">
    <cfRule type="cellIs" dxfId="6" priority="7" operator="greaterThan">
      <formula>0.1</formula>
    </cfRule>
  </conditionalFormatting>
  <conditionalFormatting sqref="B148:M148">
    <cfRule type="cellIs" dxfId="5" priority="6" operator="greaterThan">
      <formula>0.1</formula>
    </cfRule>
  </conditionalFormatting>
  <conditionalFormatting sqref="B161:W161">
    <cfRule type="cellIs" dxfId="4" priority="5" operator="greaterThan">
      <formula>0.1</formula>
    </cfRule>
  </conditionalFormatting>
  <conditionalFormatting sqref="B173:M173">
    <cfRule type="cellIs" dxfId="3" priority="4" operator="greaterThan">
      <formula>0.1</formula>
    </cfRule>
  </conditionalFormatting>
  <conditionalFormatting sqref="B186:W186">
    <cfRule type="cellIs" dxfId="2" priority="3" operator="greaterThan">
      <formula>0.1</formula>
    </cfRule>
  </conditionalFormatting>
  <conditionalFormatting sqref="B198:M198">
    <cfRule type="cellIs" dxfId="1" priority="2" operator="greaterThan">
      <formula>0.1</formula>
    </cfRule>
  </conditionalFormatting>
  <conditionalFormatting sqref="B13:U13 B25:G25 J25:K25 B38:U38 B50:G50 J50:K50 B63:U63 B75:G75 J75:K75 B88:U88 B100:G100 J100:K100 B113:U113 B125:G125 J125:K125 B138:U138 B150:G150 J150:K150 B163:U163 B175:G175 J175:K175 B188:U188 B200:G200 J200:K200">
    <cfRule type="cellIs" dxfId="0" priority="1" operator="greaterThan">
      <formula>0.049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>
      <selection activeCell="C2" sqref="C2"/>
    </sheetView>
  </sheetViews>
  <sheetFormatPr defaultRowHeight="15" x14ac:dyDescent="0.25"/>
  <cols>
    <col min="3" max="3" width="12" bestFit="1" customWidth="1"/>
  </cols>
  <sheetData>
    <row r="1" spans="1:3" x14ac:dyDescent="0.25">
      <c r="A1" s="34" t="s">
        <v>76</v>
      </c>
      <c r="B1" s="34" t="s">
        <v>82</v>
      </c>
      <c r="C1" t="s">
        <v>107</v>
      </c>
    </row>
    <row r="2" spans="1:3" x14ac:dyDescent="0.25">
      <c r="A2" s="16">
        <v>2378.4815670938669</v>
      </c>
      <c r="B2" s="4">
        <v>3095.783868913451</v>
      </c>
      <c r="C2">
        <f>_xlfn.T.TEST(A2:A81, B2:B81,2,2)</f>
        <v>2.9456645781428905E-8</v>
      </c>
    </row>
    <row r="3" spans="1:3" x14ac:dyDescent="0.25">
      <c r="A3" s="16">
        <v>2341.7996168732716</v>
      </c>
      <c r="B3" s="4">
        <v>2912.5103763589059</v>
      </c>
    </row>
    <row r="4" spans="1:3" x14ac:dyDescent="0.25">
      <c r="A4" s="16">
        <v>1869.9867971650935</v>
      </c>
      <c r="B4" s="4">
        <v>3047.8169499400869</v>
      </c>
    </row>
    <row r="5" spans="1:3" x14ac:dyDescent="0.25">
      <c r="A5" s="16">
        <v>1260.283968254729</v>
      </c>
      <c r="B5" s="4">
        <v>2600.7825349818354</v>
      </c>
    </row>
    <row r="6" spans="1:3" x14ac:dyDescent="0.25">
      <c r="A6" s="16">
        <v>2254.3150037212636</v>
      </c>
      <c r="B6" s="4">
        <v>3167.4607220111293</v>
      </c>
    </row>
    <row r="7" spans="1:3" x14ac:dyDescent="0.25">
      <c r="A7" s="16">
        <v>1627.5081476710852</v>
      </c>
      <c r="B7" s="4">
        <v>1943.0744701580293</v>
      </c>
    </row>
    <row r="8" spans="1:3" x14ac:dyDescent="0.25">
      <c r="A8" s="16">
        <v>2227.8814083408424</v>
      </c>
      <c r="B8" s="4">
        <v>2444.1376584994609</v>
      </c>
    </row>
    <row r="9" spans="1:3" x14ac:dyDescent="0.25">
      <c r="A9" s="16">
        <v>1786.6794066226123</v>
      </c>
      <c r="B9" s="4">
        <v>2156.9137403870122</v>
      </c>
    </row>
    <row r="10" spans="1:3" x14ac:dyDescent="0.25">
      <c r="A10" s="16">
        <v>3265.7236242493932</v>
      </c>
      <c r="B10" s="4">
        <v>2130.20912933725</v>
      </c>
    </row>
    <row r="11" spans="1:3" x14ac:dyDescent="0.25">
      <c r="A11" s="16">
        <v>3025.148402199095</v>
      </c>
      <c r="B11" s="4">
        <v>2493.5882549318512</v>
      </c>
    </row>
    <row r="12" spans="1:3" x14ac:dyDescent="0.25">
      <c r="A12" s="16">
        <v>2907.7030606276653</v>
      </c>
      <c r="B12" s="4">
        <v>2508.3126542204022</v>
      </c>
    </row>
    <row r="13" spans="1:3" x14ac:dyDescent="0.25">
      <c r="A13" s="16">
        <v>3227.0804824982069</v>
      </c>
      <c r="B13" s="4">
        <v>2703.8490666178227</v>
      </c>
    </row>
    <row r="14" spans="1:3" x14ac:dyDescent="0.25">
      <c r="A14" s="16">
        <v>2562.7404887827211</v>
      </c>
      <c r="B14" s="4">
        <v>2747.9730939377614</v>
      </c>
    </row>
    <row r="15" spans="1:3" x14ac:dyDescent="0.25">
      <c r="A15" s="16">
        <v>2774.7127556704254</v>
      </c>
      <c r="B15" s="4">
        <v>2538.7546121202931</v>
      </c>
    </row>
    <row r="16" spans="1:3" x14ac:dyDescent="0.25">
      <c r="A16" s="16">
        <v>1222.9904529654182</v>
      </c>
      <c r="B16" s="4">
        <v>3234.1740855546668</v>
      </c>
    </row>
    <row r="17" spans="1:2" x14ac:dyDescent="0.25">
      <c r="A17" s="22">
        <v>930.95371976034198</v>
      </c>
      <c r="B17" s="4">
        <v>1915.8539188263412</v>
      </c>
    </row>
    <row r="18" spans="1:2" x14ac:dyDescent="0.25">
      <c r="A18" s="16">
        <v>2413.0260195661531</v>
      </c>
      <c r="B18" s="4">
        <v>3156.2471434766535</v>
      </c>
    </row>
    <row r="19" spans="1:2" x14ac:dyDescent="0.25">
      <c r="A19" s="16">
        <v>2315.0452483980475</v>
      </c>
      <c r="B19" s="4">
        <v>2085.8123795890542</v>
      </c>
    </row>
    <row r="20" spans="1:2" x14ac:dyDescent="0.25">
      <c r="A20" s="16">
        <v>1968.8735738638609</v>
      </c>
      <c r="B20" s="4">
        <v>2686.5985808406822</v>
      </c>
    </row>
    <row r="21" spans="1:2" x14ac:dyDescent="0.25">
      <c r="A21" s="16">
        <v>2073.3394456546198</v>
      </c>
      <c r="B21" s="4">
        <v>2570.8314458043137</v>
      </c>
    </row>
    <row r="22" spans="1:2" x14ac:dyDescent="0.25">
      <c r="A22" s="16">
        <v>1696.616020251435</v>
      </c>
      <c r="B22" s="4">
        <v>2072.8191389993945</v>
      </c>
    </row>
    <row r="23" spans="1:2" x14ac:dyDescent="0.25">
      <c r="A23" s="16">
        <v>1797.7282325394719</v>
      </c>
      <c r="B23" s="4">
        <v>2723.5440686791744</v>
      </c>
    </row>
    <row r="24" spans="1:2" x14ac:dyDescent="0.25">
      <c r="A24" s="16">
        <v>1333.5361136638655</v>
      </c>
      <c r="B24" s="4">
        <v>2685.6692482537383</v>
      </c>
    </row>
    <row r="25" spans="1:2" x14ac:dyDescent="0.25">
      <c r="A25" s="16">
        <v>1252.4966716268118</v>
      </c>
      <c r="B25" s="4">
        <v>2814.7197618196456</v>
      </c>
    </row>
    <row r="26" spans="1:2" x14ac:dyDescent="0.25">
      <c r="A26" s="16">
        <v>2178.5053528835501</v>
      </c>
      <c r="B26" s="4">
        <v>3092.4680792988661</v>
      </c>
    </row>
    <row r="27" spans="1:2" x14ac:dyDescent="0.25">
      <c r="A27" s="16">
        <v>1678.4096372635142</v>
      </c>
      <c r="B27" s="4">
        <v>2761.3993701674526</v>
      </c>
    </row>
    <row r="28" spans="1:2" x14ac:dyDescent="0.25">
      <c r="A28" s="16">
        <v>1601.4654852954734</v>
      </c>
      <c r="B28" s="4">
        <v>2560.5122557319478</v>
      </c>
    </row>
    <row r="29" spans="1:2" x14ac:dyDescent="0.25">
      <c r="A29" s="16">
        <v>1402.827215553453</v>
      </c>
      <c r="B29" s="4">
        <v>2418.8477300764698</v>
      </c>
    </row>
    <row r="30" spans="1:2" x14ac:dyDescent="0.25">
      <c r="A30" s="16">
        <v>2424.2884185019188</v>
      </c>
      <c r="B30" s="4">
        <v>3225.6741382431806</v>
      </c>
    </row>
    <row r="31" spans="1:2" x14ac:dyDescent="0.25">
      <c r="A31" s="16">
        <v>1725.3871008493418</v>
      </c>
      <c r="B31" s="4">
        <v>2696.424696976786</v>
      </c>
    </row>
    <row r="32" spans="1:2" x14ac:dyDescent="0.25">
      <c r="A32" s="16">
        <v>1910.9666989629761</v>
      </c>
      <c r="B32" s="4">
        <v>2602.3134152670605</v>
      </c>
    </row>
    <row r="33" spans="1:2" x14ac:dyDescent="0.25">
      <c r="A33" s="16">
        <v>2219.6375850858271</v>
      </c>
      <c r="B33" s="4">
        <v>2808.8248362591298</v>
      </c>
    </row>
    <row r="34" spans="1:2" x14ac:dyDescent="0.25">
      <c r="A34" s="16">
        <v>2418.9598912785605</v>
      </c>
      <c r="B34" s="4">
        <v>2713.2791833467013</v>
      </c>
    </row>
    <row r="35" spans="1:2" x14ac:dyDescent="0.25">
      <c r="A35" s="16">
        <v>2038.9410350255</v>
      </c>
      <c r="B35" s="4">
        <v>2598.9237114943089</v>
      </c>
    </row>
    <row r="36" spans="1:2" x14ac:dyDescent="0.25">
      <c r="A36" s="16">
        <v>1786.870408815636</v>
      </c>
      <c r="B36" s="4">
        <v>2825.3077049535732</v>
      </c>
    </row>
    <row r="37" spans="1:2" x14ac:dyDescent="0.25">
      <c r="A37" s="16">
        <v>2592.8028085697974</v>
      </c>
      <c r="B37" s="4">
        <v>2743.960073061693</v>
      </c>
    </row>
    <row r="38" spans="1:2" x14ac:dyDescent="0.25">
      <c r="A38" s="16">
        <v>1598.5369662869546</v>
      </c>
      <c r="B38" s="4">
        <v>3005.8853210601355</v>
      </c>
    </row>
    <row r="39" spans="1:2" x14ac:dyDescent="0.25">
      <c r="A39" s="16">
        <v>2435.6369536787788</v>
      </c>
      <c r="B39" s="4">
        <v>2790.6015922006795</v>
      </c>
    </row>
    <row r="40" spans="1:2" x14ac:dyDescent="0.25">
      <c r="A40" s="16">
        <v>1822.8851487269478</v>
      </c>
      <c r="B40" s="4">
        <v>2826.4377683008379</v>
      </c>
    </row>
    <row r="41" spans="1:2" x14ac:dyDescent="0.25">
      <c r="A41" s="16">
        <v>2050.4665449509152</v>
      </c>
      <c r="B41" s="4">
        <v>2458.5229641505607</v>
      </c>
    </row>
    <row r="42" spans="1:2" x14ac:dyDescent="0.25">
      <c r="A42" s="16">
        <v>2852.2895592071563</v>
      </c>
      <c r="B42" s="4">
        <v>3510.9511940561097</v>
      </c>
    </row>
    <row r="43" spans="1:2" x14ac:dyDescent="0.25">
      <c r="A43" s="16">
        <v>2694.0106522569195</v>
      </c>
      <c r="B43" s="4">
        <v>2838.6978496397605</v>
      </c>
    </row>
    <row r="44" spans="1:2" x14ac:dyDescent="0.25">
      <c r="A44" s="16">
        <v>3045.5643803998023</v>
      </c>
      <c r="B44" s="4">
        <v>3118.7362507649768</v>
      </c>
    </row>
    <row r="45" spans="1:2" x14ac:dyDescent="0.25">
      <c r="A45" s="16">
        <v>2587.9352382959719</v>
      </c>
      <c r="B45" s="4">
        <v>2615.9937205252718</v>
      </c>
    </row>
    <row r="46" spans="1:2" x14ac:dyDescent="0.25">
      <c r="A46" s="16">
        <v>1935.9268682839879</v>
      </c>
      <c r="B46" s="4">
        <v>2635.1008698035671</v>
      </c>
    </row>
    <row r="47" spans="1:2" x14ac:dyDescent="0.25">
      <c r="A47" s="16">
        <v>2171.5758042044181</v>
      </c>
      <c r="B47" s="4">
        <v>2204.411186843929</v>
      </c>
    </row>
    <row r="48" spans="1:2" x14ac:dyDescent="0.25">
      <c r="A48" s="16">
        <v>2920.9687900929316</v>
      </c>
      <c r="B48" s="4">
        <v>3069.2064815921894</v>
      </c>
    </row>
    <row r="49" spans="1:2" x14ac:dyDescent="0.25">
      <c r="A49" s="16">
        <v>1892.7111179418955</v>
      </c>
      <c r="B49" s="4">
        <v>2650.4803073187409</v>
      </c>
    </row>
    <row r="50" spans="1:2" x14ac:dyDescent="0.25">
      <c r="A50" s="16">
        <v>1892.7323404094702</v>
      </c>
      <c r="B50" s="4">
        <v>2799.9782862730158</v>
      </c>
    </row>
    <row r="51" spans="1:2" x14ac:dyDescent="0.25">
      <c r="A51" s="16">
        <v>2643.1280623245611</v>
      </c>
      <c r="B51" s="4">
        <v>2786.1772711485401</v>
      </c>
    </row>
    <row r="52" spans="1:2" x14ac:dyDescent="0.25">
      <c r="A52" s="16">
        <v>2183.2421551437651</v>
      </c>
      <c r="B52" s="4">
        <v>2355.8649394169206</v>
      </c>
    </row>
    <row r="53" spans="1:2" x14ac:dyDescent="0.25">
      <c r="A53" s="16">
        <v>2324.2727720453772</v>
      </c>
      <c r="B53" s="4">
        <v>2909.134141337734</v>
      </c>
    </row>
    <row r="54" spans="1:2" x14ac:dyDescent="0.25">
      <c r="A54" s="16">
        <v>2334.7448409095541</v>
      </c>
      <c r="B54" s="4">
        <v>3260.1445534933887</v>
      </c>
    </row>
    <row r="55" spans="1:2" x14ac:dyDescent="0.25">
      <c r="A55" s="16">
        <v>2685.5553521684242</v>
      </c>
      <c r="B55" s="4">
        <v>2488.9589510066498</v>
      </c>
    </row>
    <row r="56" spans="1:2" x14ac:dyDescent="0.25">
      <c r="A56" s="16">
        <v>1629.7779657500294</v>
      </c>
      <c r="B56" s="4">
        <v>3037.2887623830929</v>
      </c>
    </row>
    <row r="57" spans="1:2" x14ac:dyDescent="0.25">
      <c r="A57" s="16">
        <v>1814.1419913255545</v>
      </c>
      <c r="B57" s="4">
        <v>2615.8680687197007</v>
      </c>
    </row>
    <row r="58" spans="1:2" x14ac:dyDescent="0.25">
      <c r="A58" s="16">
        <v>2053.7296265465429</v>
      </c>
      <c r="B58" s="4">
        <v>2815.7726427754187</v>
      </c>
    </row>
    <row r="59" spans="1:2" x14ac:dyDescent="0.25">
      <c r="A59" s="16">
        <v>2664.7203294176738</v>
      </c>
      <c r="B59" s="4">
        <v>2796.7442138828769</v>
      </c>
    </row>
    <row r="60" spans="1:2" x14ac:dyDescent="0.25">
      <c r="A60" s="16">
        <v>2445.6590564198964</v>
      </c>
      <c r="B60" s="4">
        <v>2984.8280751602047</v>
      </c>
    </row>
    <row r="61" spans="1:2" x14ac:dyDescent="0.25">
      <c r="A61" s="16">
        <v>2776.0029637513908</v>
      </c>
      <c r="B61" s="4">
        <v>2970.0469962886568</v>
      </c>
    </row>
    <row r="62" spans="1:2" x14ac:dyDescent="0.25">
      <c r="A62" s="16">
        <v>2390.2250916905</v>
      </c>
      <c r="B62" s="4">
        <v>2983.1481791357824</v>
      </c>
    </row>
    <row r="63" spans="1:2" x14ac:dyDescent="0.25">
      <c r="A63" s="16">
        <v>2307.5829398993269</v>
      </c>
      <c r="B63" s="4">
        <v>2967.6468330199591</v>
      </c>
    </row>
    <row r="64" spans="1:2" x14ac:dyDescent="0.25">
      <c r="A64" s="16">
        <v>1964.8861750544208</v>
      </c>
      <c r="B64" s="4">
        <v>2507.7188530268136</v>
      </c>
    </row>
    <row r="65" spans="1:2" x14ac:dyDescent="0.25">
      <c r="A65" s="16">
        <v>2172.4621735712358</v>
      </c>
      <c r="B65" s="4">
        <v>2969.4371705490926</v>
      </c>
    </row>
    <row r="66" spans="1:2" x14ac:dyDescent="0.25">
      <c r="A66" s="16">
        <v>2912.6674520277502</v>
      </c>
      <c r="B66" s="4">
        <v>3063.0943370628406</v>
      </c>
    </row>
    <row r="67" spans="1:2" x14ac:dyDescent="0.25">
      <c r="A67" s="16">
        <v>2614.8822632470192</v>
      </c>
      <c r="B67" s="4">
        <v>2747.3044851796558</v>
      </c>
    </row>
    <row r="68" spans="1:2" x14ac:dyDescent="0.25">
      <c r="A68" s="16">
        <v>3180.8274834247436</v>
      </c>
      <c r="B68" s="4">
        <v>2708.497799013312</v>
      </c>
    </row>
    <row r="69" spans="1:2" x14ac:dyDescent="0.25">
      <c r="A69" s="16">
        <v>2792.6245282175159</v>
      </c>
      <c r="B69" s="4">
        <v>2995.5460918352883</v>
      </c>
    </row>
    <row r="70" spans="1:2" x14ac:dyDescent="0.25">
      <c r="A70" s="16">
        <v>2417.3037344488521</v>
      </c>
      <c r="B70" s="4">
        <v>3124.4226198864017</v>
      </c>
    </row>
    <row r="71" spans="1:2" x14ac:dyDescent="0.25">
      <c r="A71" s="16">
        <v>3263.8718422933784</v>
      </c>
      <c r="B71" s="4">
        <v>2804.6165467514793</v>
      </c>
    </row>
    <row r="72" spans="1:2" x14ac:dyDescent="0.25">
      <c r="A72" s="16">
        <v>2865.0431168068758</v>
      </c>
      <c r="B72" s="4">
        <v>2607.8505198537105</v>
      </c>
    </row>
    <row r="73" spans="1:2" x14ac:dyDescent="0.25">
      <c r="A73" s="16">
        <v>2760.3326371197477</v>
      </c>
      <c r="B73" s="4">
        <v>3055.3026583816472</v>
      </c>
    </row>
    <row r="74" spans="1:2" x14ac:dyDescent="0.25">
      <c r="A74" s="16">
        <v>3258.5024677750098</v>
      </c>
      <c r="B74" s="4">
        <v>2856.8669133500648</v>
      </c>
    </row>
    <row r="75" spans="1:2" x14ac:dyDescent="0.25">
      <c r="A75" s="16">
        <v>3146.5223360730229</v>
      </c>
      <c r="B75" s="4">
        <v>2648.0511709699808</v>
      </c>
    </row>
    <row r="76" spans="1:2" x14ac:dyDescent="0.25">
      <c r="A76" s="16">
        <v>3319.7045695667839</v>
      </c>
      <c r="B76" s="4">
        <v>3029.7321139898368</v>
      </c>
    </row>
    <row r="77" spans="1:2" x14ac:dyDescent="0.25">
      <c r="A77" s="16">
        <v>2704.0868479229148</v>
      </c>
      <c r="B77" s="4">
        <v>2450.4056379603303</v>
      </c>
    </row>
    <row r="78" spans="1:2" x14ac:dyDescent="0.25">
      <c r="A78" s="16">
        <v>2989.9897446040159</v>
      </c>
      <c r="B78" s="4">
        <v>2830.7195535432661</v>
      </c>
    </row>
    <row r="79" spans="1:2" x14ac:dyDescent="0.25">
      <c r="A79" s="16">
        <v>2788.7130113333701</v>
      </c>
      <c r="B79" s="4">
        <v>3062.6977835272951</v>
      </c>
    </row>
    <row r="80" spans="1:2" x14ac:dyDescent="0.25">
      <c r="A80" s="16">
        <v>3168.7608742671396</v>
      </c>
      <c r="B80" s="4">
        <v>2958.8098841904448</v>
      </c>
    </row>
    <row r="81" spans="1:2" x14ac:dyDescent="0.25">
      <c r="A81" s="16">
        <v>3152.397503252932</v>
      </c>
      <c r="B81" s="4">
        <v>2659.4819119194467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H9"/>
    </sheetView>
  </sheetViews>
  <sheetFormatPr defaultRowHeight="15" x14ac:dyDescent="0.25"/>
  <cols>
    <col min="1" max="1" width="6.42578125" bestFit="1" customWidth="1"/>
    <col min="2" max="2" width="17.85546875" customWidth="1"/>
    <col min="3" max="3" width="15.85546875" customWidth="1"/>
    <col min="4" max="4" width="10" bestFit="1" customWidth="1"/>
    <col min="5" max="5" width="6" bestFit="1" customWidth="1"/>
    <col min="6" max="6" width="11.140625" bestFit="1" customWidth="1"/>
    <col min="7" max="7" width="18.5703125" bestFit="1" customWidth="1"/>
    <col min="8" max="8" width="14.28515625" bestFit="1" customWidth="1"/>
  </cols>
  <sheetData>
    <row r="1" spans="1:11" x14ac:dyDescent="0.25">
      <c r="A1" t="s">
        <v>99</v>
      </c>
      <c r="B1" s="37" t="s">
        <v>59</v>
      </c>
      <c r="C1" s="37" t="s">
        <v>42</v>
      </c>
      <c r="D1" s="38" t="s">
        <v>85</v>
      </c>
      <c r="E1" s="38" t="s">
        <v>86</v>
      </c>
      <c r="F1" s="38" t="s">
        <v>87</v>
      </c>
      <c r="G1" s="38" t="s">
        <v>88</v>
      </c>
      <c r="H1" s="38" t="s">
        <v>89</v>
      </c>
    </row>
    <row r="2" spans="1:11" ht="15.75" customHeight="1" x14ac:dyDescent="0.25">
      <c r="A2">
        <v>1</v>
      </c>
      <c r="B2" s="33" t="s">
        <v>49</v>
      </c>
      <c r="C2" s="33" t="s">
        <v>37</v>
      </c>
      <c r="D2" s="33" t="s">
        <v>94</v>
      </c>
      <c r="E2" s="33"/>
      <c r="F2" s="33"/>
      <c r="G2" s="33"/>
      <c r="H2" s="33"/>
    </row>
    <row r="3" spans="1:11" x14ac:dyDescent="0.25">
      <c r="A3">
        <v>1</v>
      </c>
      <c r="B3" s="33" t="s">
        <v>53</v>
      </c>
      <c r="C3" s="33" t="s">
        <v>45</v>
      </c>
      <c r="D3" s="33" t="s">
        <v>94</v>
      </c>
      <c r="E3" s="33"/>
      <c r="F3" s="33"/>
      <c r="G3" s="33"/>
      <c r="H3" s="33"/>
    </row>
    <row r="4" spans="1:11" x14ac:dyDescent="0.25">
      <c r="A4">
        <v>2</v>
      </c>
      <c r="B4" s="34" t="s">
        <v>48</v>
      </c>
      <c r="C4" s="34" t="s">
        <v>33</v>
      </c>
      <c r="D4" s="34" t="s">
        <v>94</v>
      </c>
      <c r="E4" s="34"/>
      <c r="F4" s="34"/>
      <c r="G4" s="34"/>
      <c r="H4" s="34" t="s">
        <v>94</v>
      </c>
    </row>
    <row r="5" spans="1:11" x14ac:dyDescent="0.25">
      <c r="A5">
        <v>2</v>
      </c>
      <c r="B5" s="34" t="s">
        <v>54</v>
      </c>
      <c r="C5" s="34" t="s">
        <v>46</v>
      </c>
      <c r="D5" s="34" t="s">
        <v>94</v>
      </c>
      <c r="E5" s="34"/>
      <c r="F5" s="34"/>
      <c r="G5" s="34"/>
      <c r="H5" s="34" t="s">
        <v>94</v>
      </c>
    </row>
    <row r="6" spans="1:11" x14ac:dyDescent="0.25">
      <c r="A6">
        <v>3</v>
      </c>
      <c r="B6" s="35" t="s">
        <v>52</v>
      </c>
      <c r="C6" s="35" t="s">
        <v>44</v>
      </c>
      <c r="D6" s="35" t="s">
        <v>94</v>
      </c>
      <c r="E6" s="35" t="s">
        <v>94</v>
      </c>
      <c r="F6" s="35" t="s">
        <v>94</v>
      </c>
      <c r="G6" s="35"/>
      <c r="H6" s="35"/>
    </row>
    <row r="7" spans="1:11" x14ac:dyDescent="0.25">
      <c r="A7">
        <v>3</v>
      </c>
      <c r="B7" s="35" t="s">
        <v>55</v>
      </c>
      <c r="C7" s="35" t="s">
        <v>47</v>
      </c>
      <c r="D7" s="35" t="s">
        <v>94</v>
      </c>
      <c r="E7" s="35" t="s">
        <v>94</v>
      </c>
      <c r="F7" s="35" t="s">
        <v>94</v>
      </c>
      <c r="G7" s="35"/>
      <c r="H7" s="35"/>
    </row>
    <row r="8" spans="1:11" ht="15" customHeight="1" x14ac:dyDescent="0.25">
      <c r="A8">
        <v>4</v>
      </c>
      <c r="B8" s="36" t="s">
        <v>50</v>
      </c>
      <c r="C8" s="36" t="s">
        <v>40</v>
      </c>
      <c r="D8" s="36" t="s">
        <v>94</v>
      </c>
      <c r="E8" s="36" t="s">
        <v>94</v>
      </c>
      <c r="F8" s="36" t="s">
        <v>94</v>
      </c>
      <c r="G8" s="36"/>
      <c r="H8" s="36" t="s">
        <v>94</v>
      </c>
    </row>
    <row r="9" spans="1:11" ht="15" customHeight="1" x14ac:dyDescent="0.25">
      <c r="A9">
        <v>4</v>
      </c>
      <c r="B9" s="36" t="s">
        <v>51</v>
      </c>
      <c r="C9" s="36" t="s">
        <v>43</v>
      </c>
      <c r="D9" s="36" t="s">
        <v>94</v>
      </c>
      <c r="E9" s="36" t="s">
        <v>94</v>
      </c>
      <c r="F9" s="36" t="s">
        <v>94</v>
      </c>
      <c r="G9" s="36"/>
      <c r="H9" s="36" t="s">
        <v>94</v>
      </c>
    </row>
    <row r="11" spans="1:11" ht="15.75" thickBot="1" x14ac:dyDescent="0.3"/>
    <row r="12" spans="1:11" ht="45.75" thickBot="1" x14ac:dyDescent="0.3">
      <c r="B12" s="24" t="s">
        <v>84</v>
      </c>
      <c r="C12" s="25" t="s">
        <v>85</v>
      </c>
      <c r="D12" s="25" t="s">
        <v>86</v>
      </c>
      <c r="E12" s="25" t="s">
        <v>87</v>
      </c>
      <c r="F12" s="25" t="s">
        <v>88</v>
      </c>
      <c r="G12" s="25" t="s">
        <v>89</v>
      </c>
      <c r="H12" s="25" t="s">
        <v>90</v>
      </c>
      <c r="I12" s="25" t="s">
        <v>91</v>
      </c>
      <c r="J12" s="25" t="s">
        <v>92</v>
      </c>
      <c r="K12" s="26" t="s">
        <v>93</v>
      </c>
    </row>
    <row r="13" spans="1:11" ht="15.75" thickBot="1" x14ac:dyDescent="0.3">
      <c r="B13" s="27">
        <v>1</v>
      </c>
      <c r="C13" s="28" t="s">
        <v>94</v>
      </c>
      <c r="D13" s="28"/>
      <c r="E13" s="28"/>
      <c r="F13" s="28"/>
      <c r="G13" s="28"/>
      <c r="H13" s="28">
        <v>2</v>
      </c>
      <c r="I13" s="29" t="s">
        <v>77</v>
      </c>
      <c r="J13" s="29" t="s">
        <v>81</v>
      </c>
      <c r="K13" s="62" t="s">
        <v>95</v>
      </c>
    </row>
    <row r="14" spans="1:11" ht="15.75" thickBot="1" x14ac:dyDescent="0.3">
      <c r="B14" s="30">
        <v>2</v>
      </c>
      <c r="C14" s="31" t="s">
        <v>94</v>
      </c>
      <c r="D14" s="31"/>
      <c r="E14" s="31"/>
      <c r="F14" s="31"/>
      <c r="G14" s="31" t="s">
        <v>94</v>
      </c>
      <c r="H14" s="31">
        <v>2</v>
      </c>
      <c r="I14" s="32" t="s">
        <v>82</v>
      </c>
      <c r="J14" s="32" t="s">
        <v>76</v>
      </c>
      <c r="K14" s="63"/>
    </row>
    <row r="15" spans="1:11" ht="15.75" thickBot="1" x14ac:dyDescent="0.3">
      <c r="B15" s="27">
        <v>3</v>
      </c>
      <c r="C15" s="28" t="s">
        <v>94</v>
      </c>
      <c r="D15" s="28" t="s">
        <v>94</v>
      </c>
      <c r="E15" s="28" t="s">
        <v>94</v>
      </c>
      <c r="F15" s="28"/>
      <c r="G15" s="28"/>
      <c r="H15" s="28">
        <v>2</v>
      </c>
      <c r="I15" s="28" t="s">
        <v>80</v>
      </c>
      <c r="J15" s="28" t="s">
        <v>83</v>
      </c>
      <c r="K15" s="63"/>
    </row>
    <row r="16" spans="1:11" ht="15.75" thickBot="1" x14ac:dyDescent="0.3">
      <c r="B16" s="30">
        <v>4</v>
      </c>
      <c r="C16" s="31" t="s">
        <v>94</v>
      </c>
      <c r="D16" s="31" t="s">
        <v>94</v>
      </c>
      <c r="E16" s="31" t="s">
        <v>94</v>
      </c>
      <c r="F16" s="31"/>
      <c r="G16" s="31" t="s">
        <v>94</v>
      </c>
      <c r="H16" s="31">
        <v>2</v>
      </c>
      <c r="I16" s="32" t="s">
        <v>78</v>
      </c>
      <c r="J16" s="32" t="s">
        <v>79</v>
      </c>
      <c r="K16" s="63"/>
    </row>
    <row r="17" spans="2:11" ht="15.75" thickBot="1" x14ac:dyDescent="0.3">
      <c r="B17" s="27">
        <v>5</v>
      </c>
      <c r="C17" s="28" t="s">
        <v>94</v>
      </c>
      <c r="D17" s="28" t="s">
        <v>94</v>
      </c>
      <c r="E17" s="28" t="s">
        <v>94</v>
      </c>
      <c r="F17" s="28" t="s">
        <v>94</v>
      </c>
      <c r="G17" s="28"/>
      <c r="H17" s="28">
        <v>2</v>
      </c>
      <c r="I17" s="28"/>
      <c r="J17" s="28"/>
      <c r="K17" s="63"/>
    </row>
    <row r="18" spans="2:11" ht="15.75" thickBot="1" x14ac:dyDescent="0.3">
      <c r="B18" s="30">
        <v>6</v>
      </c>
      <c r="C18" s="31" t="s">
        <v>94</v>
      </c>
      <c r="D18" s="31" t="s">
        <v>94</v>
      </c>
      <c r="E18" s="31" t="s">
        <v>94</v>
      </c>
      <c r="F18" s="31" t="s">
        <v>94</v>
      </c>
      <c r="G18" s="31" t="s">
        <v>94</v>
      </c>
      <c r="H18" s="31">
        <v>2</v>
      </c>
      <c r="I18" s="31"/>
      <c r="J18" s="31"/>
      <c r="K18" s="64"/>
    </row>
    <row r="19" spans="2:11" x14ac:dyDescent="0.25">
      <c r="B19" s="65" t="s">
        <v>96</v>
      </c>
      <c r="C19" s="66"/>
      <c r="D19" s="66"/>
      <c r="E19" s="66"/>
      <c r="F19" s="66"/>
      <c r="G19" s="66"/>
      <c r="H19" s="66"/>
      <c r="I19" s="66"/>
      <c r="J19" s="66"/>
      <c r="K19" s="67"/>
    </row>
    <row r="20" spans="2:11" x14ac:dyDescent="0.25">
      <c r="B20" s="56" t="s">
        <v>97</v>
      </c>
      <c r="C20" s="57"/>
      <c r="D20" s="57"/>
      <c r="E20" s="57"/>
      <c r="F20" s="57"/>
      <c r="G20" s="57"/>
      <c r="H20" s="57"/>
      <c r="I20" s="57"/>
      <c r="J20" s="57"/>
      <c r="K20" s="58"/>
    </row>
    <row r="21" spans="2:11" ht="15.75" thickBot="1" x14ac:dyDescent="0.3">
      <c r="B21" s="59" t="s">
        <v>98</v>
      </c>
      <c r="C21" s="60"/>
      <c r="D21" s="60"/>
      <c r="E21" s="60"/>
      <c r="F21" s="60"/>
      <c r="G21" s="60"/>
      <c r="H21" s="60"/>
      <c r="I21" s="60"/>
      <c r="J21" s="60"/>
      <c r="K21" s="61"/>
    </row>
  </sheetData>
  <sortState ref="A2:H9">
    <sortCondition ref="A2:A9"/>
    <sortCondition ref="B2:B9"/>
  </sortState>
  <mergeCells count="4">
    <mergeCell ref="B20:K20"/>
    <mergeCell ref="B21:K21"/>
    <mergeCell ref="K13:K18"/>
    <mergeCell ref="B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Raw Data</vt:lpstr>
      <vt:lpstr>ANOVA</vt:lpstr>
      <vt:lpstr>Serial No</vt:lpstr>
      <vt:lpstr>Avg PMP FM Intensity</vt:lpstr>
      <vt:lpstr>Avg PET FM Intensity</vt:lpstr>
    </vt:vector>
  </TitlesOfParts>
  <Company>Vertellus Specialties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Hou, Qingpu</dc:creator>
  <cp:lastModifiedBy>Mark Keranen</cp:lastModifiedBy>
  <cp:lastPrinted>2017-08-08T10:36:00Z</cp:lastPrinted>
  <dcterms:created xsi:type="dcterms:W3CDTF">2017-07-12T07:59:07Z</dcterms:created>
  <dcterms:modified xsi:type="dcterms:W3CDTF">2017-08-29T18:13:15Z</dcterms:modified>
</cp:coreProperties>
</file>